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9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3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7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29.xml" ContentType="application/vnd.openxmlformats-officedocument.drawingml.chartshape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1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33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4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35.xml" ContentType="application/vnd.openxmlformats-officedocument.drawingml.chartshape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37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3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39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40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41.xml" ContentType="application/vnd.openxmlformats-officedocument.drawingml.chartshapes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2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3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4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45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7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4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49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0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51.xml" ContentType="application/vnd.openxmlformats-officedocument.drawingml.chartshapes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2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54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5.xml" ContentType="application/vnd.openxmlformats-officedocument.drawingml.chartshapes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57.xml" ContentType="application/vnd.openxmlformats-officedocument.drawingml.chartshapes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5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59.xml" ContentType="application/vnd.openxmlformats-officedocument.drawingml.chartshapes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60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61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62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drawings/drawing63.xml" ContentType="application/vnd.openxmlformats-officedocument.drawingml.chartshapes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4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65.xml" ContentType="application/vnd.openxmlformats-officedocument.drawingml.chartshapes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66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67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8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drawings/drawing69.xml" ContentType="application/vnd.openxmlformats-officedocument.drawingml.chartshapes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70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71.xml" ContentType="application/vnd.openxmlformats-officedocument.drawingml.chartshapes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72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73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4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75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76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77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78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79.xml" ContentType="application/vnd.openxmlformats-officedocument.drawingml.chartshapes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80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81.xml" ContentType="application/vnd.openxmlformats-officedocument.drawingml.chartshapes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82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83.xml" ContentType="application/vnd.openxmlformats-officedocument.drawingml.chartshapes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84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drawings/drawing85.xml" ContentType="application/vnd.openxmlformats-officedocument.drawingml.chartshapes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86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drawings/drawing87.xml" ContentType="application/vnd.openxmlformats-officedocument.drawingml.chartshapes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drawings/drawing89.xml" ContentType="application/vnd.openxmlformats-officedocument.drawingml.chartshapes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90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drawings/drawing91.xml" ContentType="application/vnd.openxmlformats-officedocument.drawingml.chartshapes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92.xml" ContentType="application/vnd.openxmlformats-officedocument.drawing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drawings/drawing93.xml" ContentType="application/vnd.openxmlformats-officedocument.drawingml.chartshapes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94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drawings/drawing95.xml" ContentType="application/vnd.openxmlformats-officedocument.drawingml.chartshapes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96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drawings/drawing97.xml" ContentType="application/vnd.openxmlformats-officedocument.drawingml.chartshapes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98.xml" ContentType="application/vnd.openxmlformats-officedocument.drawing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drawings/drawing99.xml" ContentType="application/vnd.openxmlformats-officedocument.drawingml.chartshapes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100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drawings/drawing101.xml" ContentType="application/vnd.openxmlformats-officedocument.drawingml.chartshapes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102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drawings/drawing103.xml" ContentType="application/vnd.openxmlformats-officedocument.drawingml.chartshapes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104.xml" ContentType="application/vnd.openxmlformats-officedocument.drawing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drawings/drawing105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106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drawings/drawing107.xml" ContentType="application/vnd.openxmlformats-officedocument.drawingml.chartshapes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drawings/drawing108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drawings/drawing109.xml" ContentType="application/vnd.openxmlformats-officedocument.drawingml.chartshapes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110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111.xml" ContentType="application/vnd.openxmlformats-officedocument.drawingml.chartshapes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112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drawings/drawing113.xml" ContentType="application/vnd.openxmlformats-officedocument.drawingml.chartshapes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drawings/drawing114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115.xml" ContentType="application/vnd.openxmlformats-officedocument.drawingml.chartshapes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116.xml" ContentType="application/vnd.openxmlformats-officedocument.drawing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drawings/drawing117.xml" ContentType="application/vnd.openxmlformats-officedocument.drawingml.chartshapes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11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drawings/drawing119.xml" ContentType="application/vnd.openxmlformats-officedocument.drawingml.chartshapes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drawings/drawing120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drawings/drawing121.xml" ContentType="application/vnd.openxmlformats-officedocument.drawingml.chartshapes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122.xml" ContentType="application/vnd.openxmlformats-officedocument.drawing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drawings/drawing123.xml" ContentType="application/vnd.openxmlformats-officedocument.drawingml.chartshapes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drawings/drawing124.xml" ContentType="application/vnd.openxmlformats-officedocument.drawing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drawings/drawing125.xml" ContentType="application/vnd.openxmlformats-officedocument.drawingml.chartshapes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drawings/drawing126.xml" ContentType="application/vnd.openxmlformats-officedocument.drawing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drawings/drawing127.xml" ContentType="application/vnd.openxmlformats-officedocument.drawingml.chartshapes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drawings/drawing128.xml" ContentType="application/vnd.openxmlformats-officedocument.drawing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drawings/drawing129.xml" ContentType="application/vnd.openxmlformats-officedocument.drawingml.chartshapes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drawings/drawing130.xml" ContentType="application/vnd.openxmlformats-officedocument.drawing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drawings/drawing131.xml" ContentType="application/vnd.openxmlformats-officedocument.drawingml.chartshapes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drawings/drawing132.xml" ContentType="application/vnd.openxmlformats-officedocument.drawing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drawings/drawing133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34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drawings/drawing135.xml" ContentType="application/vnd.openxmlformats-officedocument.drawingml.chartshapes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drawings/drawing136.xml" ContentType="application/vnd.openxmlformats-officedocument.drawing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drawings/drawing137.xml" ContentType="application/vnd.openxmlformats-officedocument.drawingml.chartshapes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drawings/drawing138.xml" ContentType="application/vnd.openxmlformats-officedocument.drawing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139.xml" ContentType="application/vnd.openxmlformats-officedocument.drawingml.chartshapes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drawings/drawing140.xml" ContentType="application/vnd.openxmlformats-officedocument.drawing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drawings/drawing141.xml" ContentType="application/vnd.openxmlformats-officedocument.drawingml.chartshapes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drawings/drawing142.xml" ContentType="application/vnd.openxmlformats-officedocument.drawing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drawings/drawing143.xml" ContentType="application/vnd.openxmlformats-officedocument.drawingml.chartshapes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drawings/drawing144.xml" ContentType="application/vnd.openxmlformats-officedocument.drawing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drawings/drawing145.xml" ContentType="application/vnd.openxmlformats-officedocument.drawingml.chartshapes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drawings/drawing146.xml" ContentType="application/vnd.openxmlformats-officedocument.drawing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drawings/drawing147.xml" ContentType="application/vnd.openxmlformats-officedocument.drawingml.chartshapes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drawings/drawing148.xml" ContentType="application/vnd.openxmlformats-officedocument.drawing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drawings/drawing149.xml" ContentType="application/vnd.openxmlformats-officedocument.drawingml.chartshapes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drawings/drawing150.xml" ContentType="application/vnd.openxmlformats-officedocument.drawing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drawings/drawing151.xml" ContentType="application/vnd.openxmlformats-officedocument.drawingml.chartshapes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drawings/drawing152.xml" ContentType="application/vnd.openxmlformats-officedocument.drawing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drawings/drawing153.xml" ContentType="application/vnd.openxmlformats-officedocument.drawingml.chartshapes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drawings/drawing154.xml" ContentType="application/vnd.openxmlformats-officedocument.drawing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drawings/drawing155.xml" ContentType="application/vnd.openxmlformats-officedocument.drawingml.chartshapes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drawings/drawing156.xml" ContentType="application/vnd.openxmlformats-officedocument.drawing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drawings/drawing157.xml" ContentType="application/vnd.openxmlformats-officedocument.drawingml.chartshapes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2"/>
  <workbookPr codeName="ThisWorkbook"/>
  <mc:AlternateContent xmlns:mc="http://schemas.openxmlformats.org/markup-compatibility/2006">
    <mc:Choice Requires="x15">
      <x15ac:absPath xmlns:x15ac="http://schemas.microsoft.com/office/spreadsheetml/2010/11/ac" url="S:\LEED\2018 LEED Project\Output\2020 JIA Publication\Illuminator\Output\Release 2 final tables_new\"/>
    </mc:Choice>
  </mc:AlternateContent>
  <xr:revisionPtr revIDLastSave="0" documentId="13_ncr:1_{7A484F32-DA4A-4051-8A4A-10E746198787}" xr6:coauthVersionLast="36" xr6:coauthVersionMax="36" xr10:uidLastSave="{00000000-0000-0000-0000-000000000000}"/>
  <bookViews>
    <workbookView xWindow="0" yWindow="0" windowWidth="28800" windowHeight="12300" tabRatio="841" xr2:uid="{00000000-000D-0000-FFFF-FFFF00000000}"/>
  </bookViews>
  <sheets>
    <sheet name="Contents" sheetId="172" r:id="rId1"/>
    <sheet name="Table 9.1" sheetId="178" r:id="rId2"/>
    <sheet name="Table 9.2" sheetId="179" r:id="rId3"/>
    <sheet name="Table 9.3" sheetId="180" r:id="rId4"/>
    <sheet name="Table 9.4" sheetId="181" r:id="rId5"/>
    <sheet name="Table 9.5" sheetId="182" r:id="rId6"/>
    <sheet name="Table 9.6" sheetId="183" r:id="rId7"/>
    <sheet name="Table 9.7" sheetId="184" r:id="rId8"/>
    <sheet name="Table 9.8" sheetId="185" r:id="rId9"/>
    <sheet name="Table 9.9" sheetId="186" r:id="rId10"/>
    <sheet name="Table 9.10" sheetId="187" r:id="rId11"/>
    <sheet name="Table 9.11" sheetId="188" r:id="rId12"/>
    <sheet name="Table 9.12" sheetId="189" r:id="rId13"/>
    <sheet name="Table 9.13" sheetId="190" r:id="rId14"/>
    <sheet name="Table 9.14" sheetId="191" r:id="rId15"/>
    <sheet name="Table 9.15" sheetId="192" r:id="rId16"/>
    <sheet name="Table 9.16" sheetId="193" r:id="rId17"/>
    <sheet name="Table 9.17" sheetId="194" r:id="rId18"/>
    <sheet name="Table 9.18" sheetId="195" r:id="rId19"/>
    <sheet name="Table 9.19" sheetId="196" r:id="rId20"/>
    <sheet name="Table 9.20" sheetId="197" r:id="rId21"/>
    <sheet name="Table 9.21" sheetId="198" r:id="rId22"/>
    <sheet name="Table 9.22" sheetId="199" r:id="rId23"/>
    <sheet name="Table 9.23" sheetId="200" r:id="rId24"/>
    <sheet name="Table 9.24" sheetId="201" r:id="rId25"/>
    <sheet name="Table 9.25" sheetId="202" r:id="rId26"/>
    <sheet name="Table 9.26" sheetId="203" r:id="rId27"/>
    <sheet name="Table 9.27" sheetId="204" r:id="rId28"/>
    <sheet name="Table 9.28" sheetId="205" r:id="rId29"/>
    <sheet name="Table 9.29" sheetId="206" r:id="rId30"/>
    <sheet name="Table 9.30" sheetId="207" r:id="rId31"/>
    <sheet name="Table 9.31" sheetId="208" r:id="rId32"/>
    <sheet name="Table 9.32" sheetId="209" r:id="rId33"/>
    <sheet name="Table 9.33" sheetId="210" r:id="rId34"/>
    <sheet name="Table 9.34" sheetId="211" r:id="rId35"/>
    <sheet name="Table 9.35" sheetId="212" r:id="rId36"/>
    <sheet name="Table 9.36" sheetId="213" r:id="rId37"/>
    <sheet name="Table 9.37" sheetId="214" r:id="rId38"/>
    <sheet name="Table 9.38" sheetId="215" r:id="rId39"/>
    <sheet name="Table 9.39" sheetId="216" r:id="rId40"/>
    <sheet name="Table 9.40" sheetId="217" r:id="rId41"/>
    <sheet name="Table 9.41" sheetId="218" r:id="rId42"/>
    <sheet name="Table 9.42" sheetId="219" r:id="rId43"/>
    <sheet name="Table 9.43" sheetId="220" r:id="rId44"/>
    <sheet name="Table 9.44" sheetId="221" r:id="rId45"/>
    <sheet name="Table 9.45" sheetId="222" r:id="rId46"/>
    <sheet name="Table 9.46" sheetId="223" r:id="rId47"/>
    <sheet name="Table 9.47" sheetId="224" r:id="rId48"/>
    <sheet name="Table 9.48" sheetId="225" r:id="rId49"/>
    <sheet name="Table 9.49" sheetId="226" r:id="rId50"/>
    <sheet name="Table 9.50" sheetId="227" r:id="rId51"/>
    <sheet name="Table 9.51" sheetId="228" r:id="rId52"/>
    <sheet name="Table 9.52" sheetId="229" r:id="rId53"/>
    <sheet name="Table 9.53" sheetId="230" r:id="rId54"/>
    <sheet name="Table 9.54" sheetId="231" r:id="rId55"/>
    <sheet name="Table 9.55" sheetId="232" r:id="rId56"/>
    <sheet name="Table 9.56" sheetId="233" r:id="rId57"/>
    <sheet name="Table 9.57" sheetId="234" r:id="rId58"/>
    <sheet name="Table 9.58" sheetId="235" r:id="rId59"/>
    <sheet name="Table 9.59" sheetId="236" r:id="rId60"/>
    <sheet name="Table 9.60" sheetId="237" r:id="rId61"/>
    <sheet name="Table 9.61" sheetId="238" r:id="rId62"/>
    <sheet name="Table 9.62" sheetId="239" r:id="rId63"/>
    <sheet name="Table 9.63" sheetId="240" r:id="rId64"/>
    <sheet name="Table 9.64" sheetId="241" r:id="rId65"/>
    <sheet name="Table 9.65" sheetId="242" r:id="rId66"/>
    <sheet name="Table 9.66" sheetId="243" r:id="rId67"/>
    <sheet name="Table 9.67" sheetId="244" r:id="rId68"/>
    <sheet name="Table 9.68" sheetId="245" r:id="rId69"/>
    <sheet name="Table 9.69" sheetId="246" r:id="rId70"/>
    <sheet name="Table 9.70" sheetId="247" r:id="rId71"/>
    <sheet name="Table 9.71" sheetId="248" r:id="rId72"/>
    <sheet name="Table 9.72" sheetId="249" r:id="rId73"/>
    <sheet name="Table 9.73" sheetId="250" r:id="rId74"/>
    <sheet name="Table 9.74" sheetId="251" r:id="rId75"/>
    <sheet name="Table 9.75" sheetId="252" r:id="rId76"/>
    <sheet name="Table 9.76" sheetId="253" r:id="rId77"/>
    <sheet name="Table 9.77" sheetId="254" r:id="rId78"/>
    <sheet name="Table 9.78" sheetId="255" r:id="rId79"/>
    <sheet name="State data for spotlight" sheetId="177" state="hidden" r:id="rId80"/>
  </sheets>
  <definedNames>
    <definedName name="_AMO_UniqueIdentifier" hidden="1">"'2995e12c-7f92-4103-a2d1-a1d598d57c6f'"</definedName>
    <definedName name="_xlnm.Print_Area" localSheetId="1">'Table 9.1'!$A$1:$P$98</definedName>
    <definedName name="_xlnm.Print_Area" localSheetId="10">'Table 9.10'!$A$1:$P$98</definedName>
    <definedName name="_xlnm.Print_Area" localSheetId="11">'Table 9.11'!$A$1:$P$98</definedName>
    <definedName name="_xlnm.Print_Area" localSheetId="12">'Table 9.12'!$A$1:$P$98</definedName>
    <definedName name="_xlnm.Print_Area" localSheetId="13">'Table 9.13'!$A$1:$P$98</definedName>
    <definedName name="_xlnm.Print_Area" localSheetId="14">'Table 9.14'!$A$1:$P$98</definedName>
    <definedName name="_xlnm.Print_Area" localSheetId="15">'Table 9.15'!$A$1:$P$98</definedName>
    <definedName name="_xlnm.Print_Area" localSheetId="16">'Table 9.16'!$A$1:$P$98</definedName>
    <definedName name="_xlnm.Print_Area" localSheetId="17">'Table 9.17'!$A$1:$P$98</definedName>
    <definedName name="_xlnm.Print_Area" localSheetId="18">'Table 9.18'!$A$1:$P$98</definedName>
    <definedName name="_xlnm.Print_Area" localSheetId="19">'Table 9.19'!$A$1:$P$98</definedName>
    <definedName name="_xlnm.Print_Area" localSheetId="2">'Table 9.2'!$A$1:$P$98</definedName>
    <definedName name="_xlnm.Print_Area" localSheetId="20">'Table 9.20'!$A$1:$P$98</definedName>
    <definedName name="_xlnm.Print_Area" localSheetId="21">'Table 9.21'!$A$1:$P$98</definedName>
    <definedName name="_xlnm.Print_Area" localSheetId="22">'Table 9.22'!$A$1:$P$98</definedName>
    <definedName name="_xlnm.Print_Area" localSheetId="23">'Table 9.23'!$A$1:$P$98</definedName>
    <definedName name="_xlnm.Print_Area" localSheetId="24">'Table 9.24'!$A$1:$P$98</definedName>
    <definedName name="_xlnm.Print_Area" localSheetId="25">'Table 9.25'!$A$1:$P$98</definedName>
    <definedName name="_xlnm.Print_Area" localSheetId="26">'Table 9.26'!$A$1:$P$98</definedName>
    <definedName name="_xlnm.Print_Area" localSheetId="27">'Table 9.27'!$A$1:$P$98</definedName>
    <definedName name="_xlnm.Print_Area" localSheetId="28">'Table 9.28'!$A$1:$P$98</definedName>
    <definedName name="_xlnm.Print_Area" localSheetId="29">'Table 9.29'!$A$1:$P$98</definedName>
    <definedName name="_xlnm.Print_Area" localSheetId="3">'Table 9.3'!$A$1:$P$98</definedName>
    <definedName name="_xlnm.Print_Area" localSheetId="30">'Table 9.30'!$A$1:$P$98</definedName>
    <definedName name="_xlnm.Print_Area" localSheetId="31">'Table 9.31'!$A$1:$P$98</definedName>
    <definedName name="_xlnm.Print_Area" localSheetId="32">'Table 9.32'!$A$1:$P$98</definedName>
    <definedName name="_xlnm.Print_Area" localSheetId="33">'Table 9.33'!$A$1:$P$98</definedName>
    <definedName name="_xlnm.Print_Area" localSheetId="34">'Table 9.34'!$A$1:$P$98</definedName>
    <definedName name="_xlnm.Print_Area" localSheetId="35">'Table 9.35'!$A$1:$P$98</definedName>
    <definedName name="_xlnm.Print_Area" localSheetId="36">'Table 9.36'!$A$1:$P$98</definedName>
    <definedName name="_xlnm.Print_Area" localSheetId="37">'Table 9.37'!$A$1:$P$98</definedName>
    <definedName name="_xlnm.Print_Area" localSheetId="38">'Table 9.38'!$A$1:$P$98</definedName>
    <definedName name="_xlnm.Print_Area" localSheetId="39">'Table 9.39'!$A$1:$P$98</definedName>
    <definedName name="_xlnm.Print_Area" localSheetId="4">'Table 9.4'!$A$1:$P$98</definedName>
    <definedName name="_xlnm.Print_Area" localSheetId="40">'Table 9.40'!$A$1:$P$98</definedName>
    <definedName name="_xlnm.Print_Area" localSheetId="41">'Table 9.41'!$A$1:$P$98</definedName>
    <definedName name="_xlnm.Print_Area" localSheetId="42">'Table 9.42'!$A$1:$P$98</definedName>
    <definedName name="_xlnm.Print_Area" localSheetId="43">'Table 9.43'!$A$1:$P$98</definedName>
    <definedName name="_xlnm.Print_Area" localSheetId="44">'Table 9.44'!$A$1:$P$98</definedName>
    <definedName name="_xlnm.Print_Area" localSheetId="45">'Table 9.45'!$A$1:$P$98</definedName>
    <definedName name="_xlnm.Print_Area" localSheetId="46">'Table 9.46'!$A$1:$P$98</definedName>
    <definedName name="_xlnm.Print_Area" localSheetId="47">'Table 9.47'!$A$1:$P$98</definedName>
    <definedName name="_xlnm.Print_Area" localSheetId="48">'Table 9.48'!$A$1:$P$98</definedName>
    <definedName name="_xlnm.Print_Area" localSheetId="49">'Table 9.49'!$A$1:$P$98</definedName>
    <definedName name="_xlnm.Print_Area" localSheetId="5">'Table 9.5'!$A$1:$P$98</definedName>
    <definedName name="_xlnm.Print_Area" localSheetId="50">'Table 9.50'!$A$1:$P$98</definedName>
    <definedName name="_xlnm.Print_Area" localSheetId="51">'Table 9.51'!$A$1:$P$98</definedName>
    <definedName name="_xlnm.Print_Area" localSheetId="52">'Table 9.52'!$A$1:$P$98</definedName>
    <definedName name="_xlnm.Print_Area" localSheetId="53">'Table 9.53'!$A$1:$P$98</definedName>
    <definedName name="_xlnm.Print_Area" localSheetId="54">'Table 9.54'!$A$1:$P$98</definedName>
    <definedName name="_xlnm.Print_Area" localSheetId="55">'Table 9.55'!$A$1:$P$98</definedName>
    <definedName name="_xlnm.Print_Area" localSheetId="56">'Table 9.56'!$A$1:$P$98</definedName>
    <definedName name="_xlnm.Print_Area" localSheetId="57">'Table 9.57'!$A$1:$P$98</definedName>
    <definedName name="_xlnm.Print_Area" localSheetId="58">'Table 9.58'!$A$1:$P$98</definedName>
    <definedName name="_xlnm.Print_Area" localSheetId="59">'Table 9.59'!$A$1:$P$98</definedName>
    <definedName name="_xlnm.Print_Area" localSheetId="6">'Table 9.6'!$A$1:$P$98</definedName>
    <definedName name="_xlnm.Print_Area" localSheetId="60">'Table 9.60'!$A$1:$P$98</definedName>
    <definedName name="_xlnm.Print_Area" localSheetId="61">'Table 9.61'!$A$1:$P$98</definedName>
    <definedName name="_xlnm.Print_Area" localSheetId="62">'Table 9.62'!$A$1:$P$98</definedName>
    <definedName name="_xlnm.Print_Area" localSheetId="63">'Table 9.63'!$A$1:$P$98</definedName>
    <definedName name="_xlnm.Print_Area" localSheetId="64">'Table 9.64'!$A$1:$P$98</definedName>
    <definedName name="_xlnm.Print_Area" localSheetId="65">'Table 9.65'!$A$1:$P$98</definedName>
    <definedName name="_xlnm.Print_Area" localSheetId="66">'Table 9.66'!$A$1:$P$98</definedName>
    <definedName name="_xlnm.Print_Area" localSheetId="67">'Table 9.67'!$A$1:$P$98</definedName>
    <definedName name="_xlnm.Print_Area" localSheetId="68">'Table 9.68'!$A$1:$P$98</definedName>
    <definedName name="_xlnm.Print_Area" localSheetId="69">'Table 9.69'!$A$1:$P$98</definedName>
    <definedName name="_xlnm.Print_Area" localSheetId="7">'Table 9.7'!$A$1:$P$98</definedName>
    <definedName name="_xlnm.Print_Area" localSheetId="70">'Table 9.70'!$A$1:$P$98</definedName>
    <definedName name="_xlnm.Print_Area" localSheetId="71">'Table 9.71'!$A$1:$P$98</definedName>
    <definedName name="_xlnm.Print_Area" localSheetId="72">'Table 9.72'!$A$1:$P$98</definedName>
    <definedName name="_xlnm.Print_Area" localSheetId="73">'Table 9.73'!$A$1:$P$98</definedName>
    <definedName name="_xlnm.Print_Area" localSheetId="74">'Table 9.74'!$A$1:$P$98</definedName>
    <definedName name="_xlnm.Print_Area" localSheetId="75">'Table 9.75'!$A$1:$P$98</definedName>
    <definedName name="_xlnm.Print_Area" localSheetId="76">'Table 9.76'!$A$1:$P$98</definedName>
    <definedName name="_xlnm.Print_Area" localSheetId="77">'Table 9.77'!$A$1:$P$98</definedName>
    <definedName name="_xlnm.Print_Area" localSheetId="78">'Table 9.78'!$A$1:$P$98</definedName>
    <definedName name="_xlnm.Print_Area" localSheetId="8">'Table 9.8'!$A$1:$P$98</definedName>
    <definedName name="_xlnm.Print_Area" localSheetId="9">'Table 9.9'!$A$1:$P$98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179" l="1"/>
  <c r="A2" i="180"/>
  <c r="A2" i="181"/>
  <c r="A2" i="182"/>
  <c r="A2" i="183"/>
  <c r="A2" i="184"/>
  <c r="A2" i="185"/>
  <c r="A2" i="186"/>
  <c r="A2" i="187"/>
  <c r="A2" i="188"/>
  <c r="A2" i="189"/>
  <c r="A2" i="190"/>
  <c r="A2" i="191"/>
  <c r="A2" i="192"/>
  <c r="A2" i="193"/>
  <c r="A2" i="194"/>
  <c r="A2" i="195"/>
  <c r="A2" i="196"/>
  <c r="A2" i="197"/>
  <c r="A2" i="198"/>
  <c r="A2" i="199"/>
  <c r="A2" i="200"/>
  <c r="A2" i="201"/>
  <c r="A2" i="202"/>
  <c r="A2" i="203"/>
  <c r="A2" i="204"/>
  <c r="A2" i="205"/>
  <c r="A2" i="206"/>
  <c r="A2" i="207"/>
  <c r="A2" i="208"/>
  <c r="A2" i="209"/>
  <c r="A2" i="210"/>
  <c r="A2" i="211"/>
  <c r="A2" i="212"/>
  <c r="A2" i="213"/>
  <c r="A2" i="214"/>
  <c r="A2" i="215"/>
  <c r="A2" i="216"/>
  <c r="A2" i="217"/>
  <c r="A2" i="218"/>
  <c r="A2" i="219"/>
  <c r="A2" i="220"/>
  <c r="A2" i="221"/>
  <c r="A2" i="222"/>
  <c r="A2" i="223"/>
  <c r="A2" i="224"/>
  <c r="A2" i="225"/>
  <c r="A2" i="226"/>
  <c r="A2" i="227"/>
  <c r="A2" i="228"/>
  <c r="A2" i="229"/>
  <c r="A2" i="230"/>
  <c r="A2" i="231"/>
  <c r="A2" i="232"/>
  <c r="A2" i="233"/>
  <c r="A2" i="234"/>
  <c r="A2" i="235"/>
  <c r="A2" i="236"/>
  <c r="A2" i="237"/>
  <c r="A2" i="238"/>
  <c r="A2" i="239"/>
  <c r="A2" i="240"/>
  <c r="A2" i="241"/>
  <c r="A2" i="242"/>
  <c r="A2" i="243"/>
  <c r="A2" i="244"/>
  <c r="A2" i="245"/>
  <c r="A2" i="246"/>
  <c r="A2" i="247"/>
  <c r="A2" i="248"/>
  <c r="A2" i="249"/>
  <c r="A2" i="250"/>
  <c r="A2" i="251"/>
  <c r="A2" i="252"/>
  <c r="A2" i="253"/>
  <c r="A2" i="254"/>
  <c r="A2" i="255"/>
  <c r="A2" i="178"/>
  <c r="AD128" i="255"/>
  <c r="AB128" i="255"/>
  <c r="AD127" i="255"/>
  <c r="AB127" i="255"/>
  <c r="AD125" i="255"/>
  <c r="AB125" i="255"/>
  <c r="AD124" i="255"/>
  <c r="AB124" i="255"/>
  <c r="AB122" i="255"/>
  <c r="AB121" i="255"/>
  <c r="AB120" i="255"/>
  <c r="AB118" i="255"/>
  <c r="AF115" i="255"/>
  <c r="AD115" i="255"/>
  <c r="AB115" i="255"/>
  <c r="AF114" i="255"/>
  <c r="AD114" i="255"/>
  <c r="AB114" i="255"/>
  <c r="AD111" i="255"/>
  <c r="AB111" i="255"/>
  <c r="AD110" i="255"/>
  <c r="AB110" i="255"/>
  <c r="AD109" i="255"/>
  <c r="AB109" i="255"/>
  <c r="AD108" i="255"/>
  <c r="AB108" i="255"/>
  <c r="AD105" i="255"/>
  <c r="AB105" i="255"/>
  <c r="AD104" i="255"/>
  <c r="AB104" i="255"/>
  <c r="N9" i="177"/>
  <c r="O90" i="255"/>
  <c r="N90" i="255"/>
  <c r="L9" i="177"/>
  <c r="M90" i="255"/>
  <c r="L90" i="255"/>
  <c r="J9" i="177"/>
  <c r="K90" i="255"/>
  <c r="AF9" i="255"/>
  <c r="G90" i="255"/>
  <c r="F90" i="255"/>
  <c r="AD9" i="255"/>
  <c r="E90" i="255"/>
  <c r="D90" i="255"/>
  <c r="AB9" i="255"/>
  <c r="C90" i="255"/>
  <c r="N8" i="177"/>
  <c r="O89" i="255"/>
  <c r="N89" i="255"/>
  <c r="L8" i="177"/>
  <c r="M89" i="255"/>
  <c r="L89" i="255"/>
  <c r="J8" i="177"/>
  <c r="K89" i="255"/>
  <c r="AF8" i="255"/>
  <c r="G89" i="255"/>
  <c r="F89" i="255"/>
  <c r="AD8" i="255"/>
  <c r="E89" i="255"/>
  <c r="D89" i="255"/>
  <c r="AB8" i="255"/>
  <c r="C89" i="255"/>
  <c r="AF38" i="255"/>
  <c r="AD38" i="255"/>
  <c r="AB38" i="255"/>
  <c r="AF37" i="255"/>
  <c r="AD37" i="255"/>
  <c r="AB37" i="255"/>
  <c r="N7" i="177"/>
  <c r="O88" i="255"/>
  <c r="N88" i="255"/>
  <c r="L7" i="177"/>
  <c r="M88" i="255"/>
  <c r="L88" i="255"/>
  <c r="J7" i="177"/>
  <c r="J88" i="255"/>
  <c r="AF7" i="255"/>
  <c r="G88" i="255"/>
  <c r="F88" i="255"/>
  <c r="AD7" i="255"/>
  <c r="E88" i="255"/>
  <c r="D88" i="255"/>
  <c r="AB7" i="255"/>
  <c r="C88" i="255"/>
  <c r="N6" i="177"/>
  <c r="O87" i="255"/>
  <c r="N87" i="255"/>
  <c r="L6" i="177"/>
  <c r="M87" i="255"/>
  <c r="L87" i="255"/>
  <c r="J6" i="177"/>
  <c r="J87" i="255"/>
  <c r="AF6" i="255"/>
  <c r="G87" i="255"/>
  <c r="F87" i="255"/>
  <c r="AD6" i="255"/>
  <c r="E87" i="255"/>
  <c r="D87" i="255"/>
  <c r="AB6" i="255"/>
  <c r="C87" i="255"/>
  <c r="N5" i="177"/>
  <c r="O86" i="255"/>
  <c r="N86" i="255"/>
  <c r="L5" i="177"/>
  <c r="M86" i="255"/>
  <c r="L86" i="255"/>
  <c r="J5" i="177"/>
  <c r="J86" i="255"/>
  <c r="AF5" i="255"/>
  <c r="G86" i="255"/>
  <c r="F86" i="255"/>
  <c r="AD5" i="255"/>
  <c r="E86" i="255"/>
  <c r="D86" i="255"/>
  <c r="AB5" i="255"/>
  <c r="C86" i="255"/>
  <c r="N4" i="177"/>
  <c r="O85" i="255"/>
  <c r="N85" i="255"/>
  <c r="L4" i="177"/>
  <c r="M85" i="255"/>
  <c r="L85" i="255"/>
  <c r="J4" i="177"/>
  <c r="J85" i="255"/>
  <c r="AF4" i="255"/>
  <c r="G85" i="255"/>
  <c r="F85" i="255"/>
  <c r="AD4" i="255"/>
  <c r="E85" i="255"/>
  <c r="D85" i="255"/>
  <c r="AB4" i="255"/>
  <c r="C85" i="255"/>
  <c r="A1" i="177"/>
  <c r="J82" i="255"/>
  <c r="S1" i="255"/>
  <c r="C82" i="255"/>
  <c r="A64" i="255"/>
  <c r="A49" i="255"/>
  <c r="AD42" i="255"/>
  <c r="AD41" i="255"/>
  <c r="AB34" i="255"/>
  <c r="AB33" i="255"/>
  <c r="AB32" i="255"/>
  <c r="AB31" i="255"/>
  <c r="A31" i="255"/>
  <c r="AB30" i="255"/>
  <c r="AB29" i="255"/>
  <c r="AB28" i="255"/>
  <c r="AB27" i="255"/>
  <c r="AB26" i="255"/>
  <c r="AB25" i="255"/>
  <c r="AB24" i="255"/>
  <c r="AB23" i="255"/>
  <c r="AB22" i="255"/>
  <c r="AB21" i="255"/>
  <c r="AB20" i="255"/>
  <c r="AB19" i="255"/>
  <c r="AB18" i="255"/>
  <c r="G18" i="255"/>
  <c r="A18" i="255"/>
  <c r="AB17" i="255"/>
  <c r="AB16" i="255"/>
  <c r="AB15" i="255"/>
  <c r="D15" i="255"/>
  <c r="D14" i="255"/>
  <c r="O13" i="255"/>
  <c r="D13" i="255"/>
  <c r="O12" i="255"/>
  <c r="D12" i="255"/>
  <c r="O11" i="255"/>
  <c r="O10" i="255"/>
  <c r="D10" i="255"/>
  <c r="O9" i="255"/>
  <c r="D9" i="255"/>
  <c r="O8" i="255"/>
  <c r="D8" i="255"/>
  <c r="A7" i="255"/>
  <c r="A4" i="255"/>
  <c r="AB2" i="255"/>
  <c r="Y1" i="255"/>
  <c r="AD128" i="254"/>
  <c r="AB128" i="254"/>
  <c r="AD127" i="254"/>
  <c r="AB127" i="254"/>
  <c r="AD125" i="254"/>
  <c r="AB125" i="254"/>
  <c r="AD124" i="254"/>
  <c r="AB124" i="254"/>
  <c r="AB122" i="254"/>
  <c r="AB121" i="254"/>
  <c r="AB120" i="254"/>
  <c r="AB118" i="254"/>
  <c r="AF115" i="254"/>
  <c r="AD115" i="254"/>
  <c r="AB115" i="254"/>
  <c r="AF114" i="254"/>
  <c r="AD114" i="254"/>
  <c r="AB114" i="254"/>
  <c r="AD111" i="254"/>
  <c r="AB111" i="254"/>
  <c r="AD110" i="254"/>
  <c r="AB110" i="254"/>
  <c r="AD109" i="254"/>
  <c r="AB109" i="254"/>
  <c r="AD108" i="254"/>
  <c r="AB108" i="254"/>
  <c r="AD105" i="254"/>
  <c r="AB105" i="254"/>
  <c r="AD104" i="254"/>
  <c r="AB104" i="254"/>
  <c r="O90" i="254"/>
  <c r="N90" i="254"/>
  <c r="M90" i="254"/>
  <c r="L90" i="254"/>
  <c r="K90" i="254"/>
  <c r="AF9" i="254"/>
  <c r="G90" i="254"/>
  <c r="F90" i="254"/>
  <c r="AD9" i="254"/>
  <c r="E90" i="254"/>
  <c r="D90" i="254"/>
  <c r="AB9" i="254"/>
  <c r="C90" i="254"/>
  <c r="O89" i="254"/>
  <c r="N89" i="254"/>
  <c r="M89" i="254"/>
  <c r="L89" i="254"/>
  <c r="K89" i="254"/>
  <c r="AF8" i="254"/>
  <c r="G89" i="254"/>
  <c r="F89" i="254"/>
  <c r="AD8" i="254"/>
  <c r="E89" i="254"/>
  <c r="D89" i="254"/>
  <c r="AB8" i="254"/>
  <c r="C89" i="254"/>
  <c r="AF38" i="254"/>
  <c r="AD38" i="254"/>
  <c r="AB38" i="254"/>
  <c r="AF37" i="254"/>
  <c r="AD37" i="254"/>
  <c r="AB37" i="254"/>
  <c r="O88" i="254"/>
  <c r="N88" i="254"/>
  <c r="M88" i="254"/>
  <c r="L88" i="254"/>
  <c r="J88" i="254"/>
  <c r="AF7" i="254"/>
  <c r="G88" i="254"/>
  <c r="F88" i="254"/>
  <c r="AD7" i="254"/>
  <c r="E88" i="254"/>
  <c r="D88" i="254"/>
  <c r="AB7" i="254"/>
  <c r="C88" i="254"/>
  <c r="O87" i="254"/>
  <c r="N87" i="254"/>
  <c r="M87" i="254"/>
  <c r="L87" i="254"/>
  <c r="J87" i="254"/>
  <c r="AF6" i="254"/>
  <c r="G87" i="254"/>
  <c r="F87" i="254"/>
  <c r="AD6" i="254"/>
  <c r="E87" i="254"/>
  <c r="D87" i="254"/>
  <c r="AB6" i="254"/>
  <c r="C87" i="254"/>
  <c r="O86" i="254"/>
  <c r="N86" i="254"/>
  <c r="M86" i="254"/>
  <c r="L86" i="254"/>
  <c r="J86" i="254"/>
  <c r="AF5" i="254"/>
  <c r="G86" i="254"/>
  <c r="F86" i="254"/>
  <c r="AD5" i="254"/>
  <c r="E86" i="254"/>
  <c r="D86" i="254"/>
  <c r="AB5" i="254"/>
  <c r="C86" i="254"/>
  <c r="O85" i="254"/>
  <c r="N85" i="254"/>
  <c r="M85" i="254"/>
  <c r="L85" i="254"/>
  <c r="J85" i="254"/>
  <c r="AF4" i="254"/>
  <c r="G85" i="254"/>
  <c r="F85" i="254"/>
  <c r="AD4" i="254"/>
  <c r="E85" i="254"/>
  <c r="D85" i="254"/>
  <c r="AB4" i="254"/>
  <c r="C85" i="254"/>
  <c r="J82" i="254"/>
  <c r="S1" i="254"/>
  <c r="C82" i="254"/>
  <c r="A64" i="254"/>
  <c r="A49" i="254"/>
  <c r="AD42" i="254"/>
  <c r="AD41" i="254"/>
  <c r="AB34" i="254"/>
  <c r="AB33" i="254"/>
  <c r="AB32" i="254"/>
  <c r="AB31" i="254"/>
  <c r="A31" i="254"/>
  <c r="AB30" i="254"/>
  <c r="AB29" i="254"/>
  <c r="AB28" i="254"/>
  <c r="AB27" i="254"/>
  <c r="AB26" i="254"/>
  <c r="AB25" i="254"/>
  <c r="AB24" i="254"/>
  <c r="AB23" i="254"/>
  <c r="AB22" i="254"/>
  <c r="AB21" i="254"/>
  <c r="AB20" i="254"/>
  <c r="AB19" i="254"/>
  <c r="AB18" i="254"/>
  <c r="G18" i="254"/>
  <c r="A18" i="254"/>
  <c r="AB17" i="254"/>
  <c r="AB16" i="254"/>
  <c r="AB15" i="254"/>
  <c r="D15" i="254"/>
  <c r="D14" i="254"/>
  <c r="O13" i="254"/>
  <c r="D13" i="254"/>
  <c r="O12" i="254"/>
  <c r="D12" i="254"/>
  <c r="O11" i="254"/>
  <c r="O10" i="254"/>
  <c r="D10" i="254"/>
  <c r="O9" i="254"/>
  <c r="D9" i="254"/>
  <c r="O8" i="254"/>
  <c r="D8" i="254"/>
  <c r="A7" i="254"/>
  <c r="A4" i="254"/>
  <c r="AB2" i="254"/>
  <c r="Y1" i="254"/>
  <c r="AD128" i="253"/>
  <c r="AB128" i="253"/>
  <c r="AD127" i="253"/>
  <c r="AB127" i="253"/>
  <c r="AD125" i="253"/>
  <c r="AB125" i="253"/>
  <c r="AD124" i="253"/>
  <c r="AB124" i="253"/>
  <c r="AB122" i="253"/>
  <c r="AB121" i="253"/>
  <c r="AB120" i="253"/>
  <c r="AB118" i="253"/>
  <c r="AF115" i="253"/>
  <c r="AD115" i="253"/>
  <c r="AB115" i="253"/>
  <c r="AF114" i="253"/>
  <c r="AD114" i="253"/>
  <c r="AB114" i="253"/>
  <c r="AD111" i="253"/>
  <c r="AB111" i="253"/>
  <c r="AD110" i="253"/>
  <c r="AB110" i="253"/>
  <c r="AD109" i="253"/>
  <c r="AB109" i="253"/>
  <c r="AD108" i="253"/>
  <c r="AB108" i="253"/>
  <c r="AD105" i="253"/>
  <c r="AB105" i="253"/>
  <c r="AD104" i="253"/>
  <c r="AB104" i="253"/>
  <c r="O90" i="253"/>
  <c r="N90" i="253"/>
  <c r="M90" i="253"/>
  <c r="L90" i="253"/>
  <c r="K90" i="253"/>
  <c r="AF9" i="253"/>
  <c r="G90" i="253"/>
  <c r="F90" i="253"/>
  <c r="AD9" i="253"/>
  <c r="E90" i="253"/>
  <c r="D90" i="253"/>
  <c r="AB9" i="253"/>
  <c r="C90" i="253"/>
  <c r="O89" i="253"/>
  <c r="N89" i="253"/>
  <c r="M89" i="253"/>
  <c r="L89" i="253"/>
  <c r="K89" i="253"/>
  <c r="AF8" i="253"/>
  <c r="G89" i="253"/>
  <c r="F89" i="253"/>
  <c r="AD8" i="253"/>
  <c r="E89" i="253"/>
  <c r="D89" i="253"/>
  <c r="AB8" i="253"/>
  <c r="C89" i="253"/>
  <c r="AF38" i="253"/>
  <c r="AD38" i="253"/>
  <c r="AB38" i="253"/>
  <c r="AF37" i="253"/>
  <c r="AD37" i="253"/>
  <c r="AB37" i="253"/>
  <c r="O88" i="253"/>
  <c r="N88" i="253"/>
  <c r="M88" i="253"/>
  <c r="L88" i="253"/>
  <c r="J88" i="253"/>
  <c r="AF7" i="253"/>
  <c r="G88" i="253"/>
  <c r="F88" i="253"/>
  <c r="AD7" i="253"/>
  <c r="E88" i="253"/>
  <c r="D88" i="253"/>
  <c r="AB7" i="253"/>
  <c r="C88" i="253"/>
  <c r="O87" i="253"/>
  <c r="N87" i="253"/>
  <c r="M87" i="253"/>
  <c r="L87" i="253"/>
  <c r="J87" i="253"/>
  <c r="AF6" i="253"/>
  <c r="G87" i="253"/>
  <c r="F87" i="253"/>
  <c r="AD6" i="253"/>
  <c r="E87" i="253"/>
  <c r="D87" i="253"/>
  <c r="AB6" i="253"/>
  <c r="C87" i="253"/>
  <c r="O86" i="253"/>
  <c r="N86" i="253"/>
  <c r="M86" i="253"/>
  <c r="L86" i="253"/>
  <c r="J86" i="253"/>
  <c r="AF5" i="253"/>
  <c r="G86" i="253"/>
  <c r="F86" i="253"/>
  <c r="AD5" i="253"/>
  <c r="E86" i="253"/>
  <c r="D86" i="253"/>
  <c r="AB5" i="253"/>
  <c r="C86" i="253"/>
  <c r="O85" i="253"/>
  <c r="N85" i="253"/>
  <c r="M85" i="253"/>
  <c r="L85" i="253"/>
  <c r="J85" i="253"/>
  <c r="AF4" i="253"/>
  <c r="G85" i="253"/>
  <c r="F85" i="253"/>
  <c r="AD4" i="253"/>
  <c r="E85" i="253"/>
  <c r="D85" i="253"/>
  <c r="AB4" i="253"/>
  <c r="C85" i="253"/>
  <c r="J82" i="253"/>
  <c r="S1" i="253"/>
  <c r="C82" i="253"/>
  <c r="A64" i="253"/>
  <c r="A49" i="253"/>
  <c r="AD42" i="253"/>
  <c r="AD41" i="253"/>
  <c r="AB34" i="253"/>
  <c r="AB33" i="253"/>
  <c r="AB32" i="253"/>
  <c r="AB31" i="253"/>
  <c r="A31" i="253"/>
  <c r="AB30" i="253"/>
  <c r="AB29" i="253"/>
  <c r="AB28" i="253"/>
  <c r="AB27" i="253"/>
  <c r="AB26" i="253"/>
  <c r="AB25" i="253"/>
  <c r="AB24" i="253"/>
  <c r="AB23" i="253"/>
  <c r="AB22" i="253"/>
  <c r="AB21" i="253"/>
  <c r="AB20" i="253"/>
  <c r="AB19" i="253"/>
  <c r="AB18" i="253"/>
  <c r="G18" i="253"/>
  <c r="A18" i="253"/>
  <c r="AB17" i="253"/>
  <c r="AB16" i="253"/>
  <c r="AB15" i="253"/>
  <c r="D15" i="253"/>
  <c r="D14" i="253"/>
  <c r="O13" i="253"/>
  <c r="D13" i="253"/>
  <c r="O12" i="253"/>
  <c r="D12" i="253"/>
  <c r="O11" i="253"/>
  <c r="O10" i="253"/>
  <c r="D10" i="253"/>
  <c r="O9" i="253"/>
  <c r="D9" i="253"/>
  <c r="O8" i="253"/>
  <c r="D8" i="253"/>
  <c r="A7" i="253"/>
  <c r="A4" i="253"/>
  <c r="AB2" i="253"/>
  <c r="Y1" i="253"/>
  <c r="AD128" i="252"/>
  <c r="AB128" i="252"/>
  <c r="AD127" i="252"/>
  <c r="AB127" i="252"/>
  <c r="AD125" i="252"/>
  <c r="AB125" i="252"/>
  <c r="AD124" i="252"/>
  <c r="AB124" i="252"/>
  <c r="AB122" i="252"/>
  <c r="AB121" i="252"/>
  <c r="AB120" i="252"/>
  <c r="AB118" i="252"/>
  <c r="AF115" i="252"/>
  <c r="AD115" i="252"/>
  <c r="AB115" i="252"/>
  <c r="AF114" i="252"/>
  <c r="AD114" i="252"/>
  <c r="AB114" i="252"/>
  <c r="AD111" i="252"/>
  <c r="AB111" i="252"/>
  <c r="AD110" i="252"/>
  <c r="AB110" i="252"/>
  <c r="AD109" i="252"/>
  <c r="AB109" i="252"/>
  <c r="AD108" i="252"/>
  <c r="AB108" i="252"/>
  <c r="AD105" i="252"/>
  <c r="AB105" i="252"/>
  <c r="AD104" i="252"/>
  <c r="AB104" i="252"/>
  <c r="O90" i="252"/>
  <c r="N90" i="252"/>
  <c r="M90" i="252"/>
  <c r="L90" i="252"/>
  <c r="K90" i="252"/>
  <c r="AF9" i="252"/>
  <c r="G90" i="252"/>
  <c r="F90" i="252"/>
  <c r="AD9" i="252"/>
  <c r="E90" i="252"/>
  <c r="D90" i="252"/>
  <c r="AB9" i="252"/>
  <c r="C90" i="252"/>
  <c r="O89" i="252"/>
  <c r="N89" i="252"/>
  <c r="M89" i="252"/>
  <c r="L89" i="252"/>
  <c r="K89" i="252"/>
  <c r="AF8" i="252"/>
  <c r="G89" i="252"/>
  <c r="F89" i="252"/>
  <c r="AD8" i="252"/>
  <c r="E89" i="252"/>
  <c r="D89" i="252"/>
  <c r="AB8" i="252"/>
  <c r="C89" i="252"/>
  <c r="AF38" i="252"/>
  <c r="AD38" i="252"/>
  <c r="AB38" i="252"/>
  <c r="AF37" i="252"/>
  <c r="AD37" i="252"/>
  <c r="AB37" i="252"/>
  <c r="O88" i="252"/>
  <c r="N88" i="252"/>
  <c r="M88" i="252"/>
  <c r="L88" i="252"/>
  <c r="J88" i="252"/>
  <c r="AF7" i="252"/>
  <c r="G88" i="252"/>
  <c r="F88" i="252"/>
  <c r="AD7" i="252"/>
  <c r="E88" i="252"/>
  <c r="D88" i="252"/>
  <c r="AB7" i="252"/>
  <c r="C88" i="252"/>
  <c r="O87" i="252"/>
  <c r="N87" i="252"/>
  <c r="M87" i="252"/>
  <c r="L87" i="252"/>
  <c r="J87" i="252"/>
  <c r="AF6" i="252"/>
  <c r="G87" i="252"/>
  <c r="F87" i="252"/>
  <c r="AD6" i="252"/>
  <c r="E87" i="252"/>
  <c r="D87" i="252"/>
  <c r="AB6" i="252"/>
  <c r="C87" i="252"/>
  <c r="O86" i="252"/>
  <c r="N86" i="252"/>
  <c r="M86" i="252"/>
  <c r="L86" i="252"/>
  <c r="J86" i="252"/>
  <c r="AF5" i="252"/>
  <c r="G86" i="252"/>
  <c r="F86" i="252"/>
  <c r="AD5" i="252"/>
  <c r="E86" i="252"/>
  <c r="D86" i="252"/>
  <c r="AB5" i="252"/>
  <c r="C86" i="252"/>
  <c r="O85" i="252"/>
  <c r="N85" i="252"/>
  <c r="M85" i="252"/>
  <c r="L85" i="252"/>
  <c r="J85" i="252"/>
  <c r="AF4" i="252"/>
  <c r="G85" i="252"/>
  <c r="F85" i="252"/>
  <c r="AD4" i="252"/>
  <c r="E85" i="252"/>
  <c r="D85" i="252"/>
  <c r="AB4" i="252"/>
  <c r="C85" i="252"/>
  <c r="J82" i="252"/>
  <c r="S1" i="252"/>
  <c r="C82" i="252"/>
  <c r="A64" i="252"/>
  <c r="A49" i="252"/>
  <c r="AD42" i="252"/>
  <c r="AD41" i="252"/>
  <c r="AB34" i="252"/>
  <c r="AB33" i="252"/>
  <c r="AB32" i="252"/>
  <c r="AB31" i="252"/>
  <c r="A31" i="252"/>
  <c r="AB30" i="252"/>
  <c r="AB29" i="252"/>
  <c r="AB28" i="252"/>
  <c r="AB27" i="252"/>
  <c r="AB26" i="252"/>
  <c r="AB25" i="252"/>
  <c r="AB24" i="252"/>
  <c r="AB23" i="252"/>
  <c r="AB22" i="252"/>
  <c r="AB21" i="252"/>
  <c r="AB20" i="252"/>
  <c r="AB19" i="252"/>
  <c r="AB18" i="252"/>
  <c r="G18" i="252"/>
  <c r="A18" i="252"/>
  <c r="AB17" i="252"/>
  <c r="AB16" i="252"/>
  <c r="AB15" i="252"/>
  <c r="D15" i="252"/>
  <c r="D14" i="252"/>
  <c r="O13" i="252"/>
  <c r="D13" i="252"/>
  <c r="O12" i="252"/>
  <c r="D12" i="252"/>
  <c r="O11" i="252"/>
  <c r="O10" i="252"/>
  <c r="D10" i="252"/>
  <c r="O9" i="252"/>
  <c r="D9" i="252"/>
  <c r="O8" i="252"/>
  <c r="D8" i="252"/>
  <c r="A7" i="252"/>
  <c r="A4" i="252"/>
  <c r="AB2" i="252"/>
  <c r="Y1" i="252"/>
  <c r="AD128" i="251"/>
  <c r="AB128" i="251"/>
  <c r="AD127" i="251"/>
  <c r="AB127" i="251"/>
  <c r="AD125" i="251"/>
  <c r="AB125" i="251"/>
  <c r="AD124" i="251"/>
  <c r="AB124" i="251"/>
  <c r="AB122" i="251"/>
  <c r="AB121" i="251"/>
  <c r="AB120" i="251"/>
  <c r="AB118" i="251"/>
  <c r="AF115" i="251"/>
  <c r="AD115" i="251"/>
  <c r="AB115" i="251"/>
  <c r="AF114" i="251"/>
  <c r="AD114" i="251"/>
  <c r="AB114" i="251"/>
  <c r="AD111" i="251"/>
  <c r="AB111" i="251"/>
  <c r="AD110" i="251"/>
  <c r="AB110" i="251"/>
  <c r="AD109" i="251"/>
  <c r="AB109" i="251"/>
  <c r="AD108" i="251"/>
  <c r="AB108" i="251"/>
  <c r="AD105" i="251"/>
  <c r="AB105" i="251"/>
  <c r="AD104" i="251"/>
  <c r="AB104" i="251"/>
  <c r="O90" i="251"/>
  <c r="N90" i="251"/>
  <c r="M90" i="251"/>
  <c r="L90" i="251"/>
  <c r="K90" i="251"/>
  <c r="AF9" i="251"/>
  <c r="G90" i="251"/>
  <c r="F90" i="251"/>
  <c r="AD9" i="251"/>
  <c r="E90" i="251"/>
  <c r="D90" i="251"/>
  <c r="AB9" i="251"/>
  <c r="C90" i="251"/>
  <c r="O89" i="251"/>
  <c r="N89" i="251"/>
  <c r="M89" i="251"/>
  <c r="L89" i="251"/>
  <c r="K89" i="251"/>
  <c r="AF8" i="251"/>
  <c r="G89" i="251"/>
  <c r="F89" i="251"/>
  <c r="AD8" i="251"/>
  <c r="E89" i="251"/>
  <c r="D89" i="251"/>
  <c r="AB8" i="251"/>
  <c r="C89" i="251"/>
  <c r="AF38" i="251"/>
  <c r="AD38" i="251"/>
  <c r="AB38" i="251"/>
  <c r="AF37" i="251"/>
  <c r="AD37" i="251"/>
  <c r="AB37" i="251"/>
  <c r="O88" i="251"/>
  <c r="N88" i="251"/>
  <c r="M88" i="251"/>
  <c r="L88" i="251"/>
  <c r="J88" i="251"/>
  <c r="AF7" i="251"/>
  <c r="G88" i="251"/>
  <c r="F88" i="251"/>
  <c r="AD7" i="251"/>
  <c r="E88" i="251"/>
  <c r="D88" i="251"/>
  <c r="AB7" i="251"/>
  <c r="C88" i="251"/>
  <c r="O87" i="251"/>
  <c r="N87" i="251"/>
  <c r="M87" i="251"/>
  <c r="L87" i="251"/>
  <c r="J87" i="251"/>
  <c r="AF6" i="251"/>
  <c r="G87" i="251"/>
  <c r="F87" i="251"/>
  <c r="AD6" i="251"/>
  <c r="E87" i="251"/>
  <c r="D87" i="251"/>
  <c r="AB6" i="251"/>
  <c r="C87" i="251"/>
  <c r="O86" i="251"/>
  <c r="N86" i="251"/>
  <c r="M86" i="251"/>
  <c r="L86" i="251"/>
  <c r="J86" i="251"/>
  <c r="AF5" i="251"/>
  <c r="G86" i="251"/>
  <c r="F86" i="251"/>
  <c r="AD5" i="251"/>
  <c r="E86" i="251"/>
  <c r="D86" i="251"/>
  <c r="AB5" i="251"/>
  <c r="C86" i="251"/>
  <c r="O85" i="251"/>
  <c r="N85" i="251"/>
  <c r="M85" i="251"/>
  <c r="L85" i="251"/>
  <c r="J85" i="251"/>
  <c r="AF4" i="251"/>
  <c r="G85" i="251"/>
  <c r="F85" i="251"/>
  <c r="AD4" i="251"/>
  <c r="E85" i="251"/>
  <c r="D85" i="251"/>
  <c r="AB4" i="251"/>
  <c r="C85" i="251"/>
  <c r="J82" i="251"/>
  <c r="S1" i="251"/>
  <c r="C82" i="251"/>
  <c r="A64" i="251"/>
  <c r="A49" i="251"/>
  <c r="AD42" i="251"/>
  <c r="AD41" i="251"/>
  <c r="AB34" i="251"/>
  <c r="AB33" i="251"/>
  <c r="AB32" i="251"/>
  <c r="AB31" i="251"/>
  <c r="A31" i="251"/>
  <c r="AB30" i="251"/>
  <c r="AB29" i="251"/>
  <c r="AB28" i="251"/>
  <c r="AB27" i="251"/>
  <c r="AB26" i="251"/>
  <c r="AB25" i="251"/>
  <c r="AB24" i="251"/>
  <c r="AB23" i="251"/>
  <c r="AB22" i="251"/>
  <c r="AB21" i="251"/>
  <c r="AB20" i="251"/>
  <c r="AB19" i="251"/>
  <c r="AB18" i="251"/>
  <c r="G18" i="251"/>
  <c r="A18" i="251"/>
  <c r="AB17" i="251"/>
  <c r="AB16" i="251"/>
  <c r="AB15" i="251"/>
  <c r="D15" i="251"/>
  <c r="D14" i="251"/>
  <c r="O13" i="251"/>
  <c r="D13" i="251"/>
  <c r="O12" i="251"/>
  <c r="D12" i="251"/>
  <c r="O11" i="251"/>
  <c r="O10" i="251"/>
  <c r="D10" i="251"/>
  <c r="O9" i="251"/>
  <c r="D9" i="251"/>
  <c r="O8" i="251"/>
  <c r="D8" i="251"/>
  <c r="A7" i="251"/>
  <c r="A4" i="251"/>
  <c r="AB2" i="251"/>
  <c r="Y1" i="251"/>
  <c r="AD128" i="250"/>
  <c r="AB128" i="250"/>
  <c r="AD127" i="250"/>
  <c r="AB127" i="250"/>
  <c r="AD125" i="250"/>
  <c r="AB125" i="250"/>
  <c r="AD124" i="250"/>
  <c r="AB124" i="250"/>
  <c r="AB122" i="250"/>
  <c r="AB121" i="250"/>
  <c r="AB120" i="250"/>
  <c r="AB118" i="250"/>
  <c r="AF115" i="250"/>
  <c r="AD115" i="250"/>
  <c r="AB115" i="250"/>
  <c r="AF114" i="250"/>
  <c r="AD114" i="250"/>
  <c r="AB114" i="250"/>
  <c r="AD111" i="250"/>
  <c r="AB111" i="250"/>
  <c r="AD110" i="250"/>
  <c r="AB110" i="250"/>
  <c r="AD109" i="250"/>
  <c r="AB109" i="250"/>
  <c r="AD108" i="250"/>
  <c r="AB108" i="250"/>
  <c r="AD105" i="250"/>
  <c r="AB105" i="250"/>
  <c r="AD104" i="250"/>
  <c r="AB104" i="250"/>
  <c r="O90" i="250"/>
  <c r="N90" i="250"/>
  <c r="M90" i="250"/>
  <c r="L90" i="250"/>
  <c r="K90" i="250"/>
  <c r="AF9" i="250"/>
  <c r="G90" i="250"/>
  <c r="F90" i="250"/>
  <c r="AD9" i="250"/>
  <c r="E90" i="250"/>
  <c r="D90" i="250"/>
  <c r="AB9" i="250"/>
  <c r="C90" i="250"/>
  <c r="O89" i="250"/>
  <c r="N89" i="250"/>
  <c r="M89" i="250"/>
  <c r="L89" i="250"/>
  <c r="K89" i="250"/>
  <c r="AF8" i="250"/>
  <c r="G89" i="250"/>
  <c r="F89" i="250"/>
  <c r="AD8" i="250"/>
  <c r="E89" i="250"/>
  <c r="D89" i="250"/>
  <c r="AB8" i="250"/>
  <c r="C89" i="250"/>
  <c r="AF38" i="250"/>
  <c r="AD38" i="250"/>
  <c r="AB38" i="250"/>
  <c r="AF37" i="250"/>
  <c r="AD37" i="250"/>
  <c r="AB37" i="250"/>
  <c r="O88" i="250"/>
  <c r="N88" i="250"/>
  <c r="M88" i="250"/>
  <c r="L88" i="250"/>
  <c r="J88" i="250"/>
  <c r="AF7" i="250"/>
  <c r="G88" i="250"/>
  <c r="F88" i="250"/>
  <c r="AD7" i="250"/>
  <c r="E88" i="250"/>
  <c r="D88" i="250"/>
  <c r="AB7" i="250"/>
  <c r="C88" i="250"/>
  <c r="O87" i="250"/>
  <c r="N87" i="250"/>
  <c r="M87" i="250"/>
  <c r="L87" i="250"/>
  <c r="J87" i="250"/>
  <c r="AF6" i="250"/>
  <c r="G87" i="250"/>
  <c r="F87" i="250"/>
  <c r="AD6" i="250"/>
  <c r="E87" i="250"/>
  <c r="D87" i="250"/>
  <c r="AB6" i="250"/>
  <c r="C87" i="250"/>
  <c r="O86" i="250"/>
  <c r="N86" i="250"/>
  <c r="M86" i="250"/>
  <c r="L86" i="250"/>
  <c r="J86" i="250"/>
  <c r="AF5" i="250"/>
  <c r="G86" i="250"/>
  <c r="F86" i="250"/>
  <c r="AD5" i="250"/>
  <c r="E86" i="250"/>
  <c r="D86" i="250"/>
  <c r="AB5" i="250"/>
  <c r="C86" i="250"/>
  <c r="O85" i="250"/>
  <c r="N85" i="250"/>
  <c r="M85" i="250"/>
  <c r="L85" i="250"/>
  <c r="J85" i="250"/>
  <c r="AF4" i="250"/>
  <c r="G85" i="250"/>
  <c r="F85" i="250"/>
  <c r="AD4" i="250"/>
  <c r="E85" i="250"/>
  <c r="D85" i="250"/>
  <c r="AB4" i="250"/>
  <c r="C85" i="250"/>
  <c r="J82" i="250"/>
  <c r="S1" i="250"/>
  <c r="C82" i="250"/>
  <c r="A64" i="250"/>
  <c r="A49" i="250"/>
  <c r="AD42" i="250"/>
  <c r="AD41" i="250"/>
  <c r="AB34" i="250"/>
  <c r="AB33" i="250"/>
  <c r="AB32" i="250"/>
  <c r="AB31" i="250"/>
  <c r="A31" i="250"/>
  <c r="AB30" i="250"/>
  <c r="AB29" i="250"/>
  <c r="AB28" i="250"/>
  <c r="AB27" i="250"/>
  <c r="AB26" i="250"/>
  <c r="AB25" i="250"/>
  <c r="AB24" i="250"/>
  <c r="AB23" i="250"/>
  <c r="AB22" i="250"/>
  <c r="AB21" i="250"/>
  <c r="AB20" i="250"/>
  <c r="AB19" i="250"/>
  <c r="AB18" i="250"/>
  <c r="G18" i="250"/>
  <c r="A18" i="250"/>
  <c r="AB17" i="250"/>
  <c r="AB16" i="250"/>
  <c r="AB15" i="250"/>
  <c r="D15" i="250"/>
  <c r="D14" i="250"/>
  <c r="O13" i="250"/>
  <c r="D13" i="250"/>
  <c r="O12" i="250"/>
  <c r="D12" i="250"/>
  <c r="O11" i="250"/>
  <c r="O10" i="250"/>
  <c r="D10" i="250"/>
  <c r="O9" i="250"/>
  <c r="D9" i="250"/>
  <c r="O8" i="250"/>
  <c r="D8" i="250"/>
  <c r="A7" i="250"/>
  <c r="A4" i="250"/>
  <c r="AB2" i="250"/>
  <c r="Y1" i="250"/>
  <c r="AD128" i="249"/>
  <c r="AB128" i="249"/>
  <c r="AD127" i="249"/>
  <c r="AB127" i="249"/>
  <c r="AD125" i="249"/>
  <c r="AB125" i="249"/>
  <c r="AD124" i="249"/>
  <c r="AB124" i="249"/>
  <c r="AB122" i="249"/>
  <c r="AB121" i="249"/>
  <c r="AB120" i="249"/>
  <c r="AB118" i="249"/>
  <c r="AF115" i="249"/>
  <c r="AD115" i="249"/>
  <c r="AB115" i="249"/>
  <c r="AF114" i="249"/>
  <c r="AD114" i="249"/>
  <c r="AB114" i="249"/>
  <c r="AD111" i="249"/>
  <c r="AB111" i="249"/>
  <c r="AD110" i="249"/>
  <c r="AB110" i="249"/>
  <c r="AD109" i="249"/>
  <c r="AB109" i="249"/>
  <c r="AD108" i="249"/>
  <c r="AB108" i="249"/>
  <c r="AD105" i="249"/>
  <c r="AB105" i="249"/>
  <c r="AD104" i="249"/>
  <c r="AB104" i="249"/>
  <c r="O90" i="249"/>
  <c r="N90" i="249"/>
  <c r="M90" i="249"/>
  <c r="L90" i="249"/>
  <c r="K90" i="249"/>
  <c r="AF9" i="249"/>
  <c r="G90" i="249"/>
  <c r="F90" i="249"/>
  <c r="AD9" i="249"/>
  <c r="E90" i="249"/>
  <c r="D90" i="249"/>
  <c r="AB9" i="249"/>
  <c r="C90" i="249"/>
  <c r="O89" i="249"/>
  <c r="N89" i="249"/>
  <c r="M89" i="249"/>
  <c r="L89" i="249"/>
  <c r="K89" i="249"/>
  <c r="AF8" i="249"/>
  <c r="G89" i="249"/>
  <c r="F89" i="249"/>
  <c r="AD8" i="249"/>
  <c r="E89" i="249"/>
  <c r="D89" i="249"/>
  <c r="AB8" i="249"/>
  <c r="C89" i="249"/>
  <c r="AF38" i="249"/>
  <c r="AD38" i="249"/>
  <c r="AB38" i="249"/>
  <c r="AF37" i="249"/>
  <c r="AD37" i="249"/>
  <c r="AB37" i="249"/>
  <c r="O88" i="249"/>
  <c r="N88" i="249"/>
  <c r="M88" i="249"/>
  <c r="L88" i="249"/>
  <c r="J88" i="249"/>
  <c r="AF7" i="249"/>
  <c r="G88" i="249"/>
  <c r="F88" i="249"/>
  <c r="AD7" i="249"/>
  <c r="E88" i="249"/>
  <c r="D88" i="249"/>
  <c r="AB7" i="249"/>
  <c r="C88" i="249"/>
  <c r="O87" i="249"/>
  <c r="N87" i="249"/>
  <c r="M87" i="249"/>
  <c r="L87" i="249"/>
  <c r="J87" i="249"/>
  <c r="AF6" i="249"/>
  <c r="G87" i="249"/>
  <c r="F87" i="249"/>
  <c r="AD6" i="249"/>
  <c r="E87" i="249"/>
  <c r="D87" i="249"/>
  <c r="AB6" i="249"/>
  <c r="C87" i="249"/>
  <c r="O86" i="249"/>
  <c r="N86" i="249"/>
  <c r="M86" i="249"/>
  <c r="L86" i="249"/>
  <c r="J86" i="249"/>
  <c r="AF5" i="249"/>
  <c r="G86" i="249"/>
  <c r="F86" i="249"/>
  <c r="AD5" i="249"/>
  <c r="E86" i="249"/>
  <c r="D86" i="249"/>
  <c r="AB5" i="249"/>
  <c r="C86" i="249"/>
  <c r="O85" i="249"/>
  <c r="N85" i="249"/>
  <c r="M85" i="249"/>
  <c r="L85" i="249"/>
  <c r="J85" i="249"/>
  <c r="AF4" i="249"/>
  <c r="G85" i="249"/>
  <c r="F85" i="249"/>
  <c r="AD4" i="249"/>
  <c r="E85" i="249"/>
  <c r="D85" i="249"/>
  <c r="AB4" i="249"/>
  <c r="C85" i="249"/>
  <c r="J82" i="249"/>
  <c r="S1" i="249"/>
  <c r="C82" i="249"/>
  <c r="A64" i="249"/>
  <c r="A49" i="249"/>
  <c r="AD42" i="249"/>
  <c r="AD41" i="249"/>
  <c r="AB34" i="249"/>
  <c r="AB33" i="249"/>
  <c r="AB32" i="249"/>
  <c r="AB31" i="249"/>
  <c r="A31" i="249"/>
  <c r="AB30" i="249"/>
  <c r="AB29" i="249"/>
  <c r="AB28" i="249"/>
  <c r="AB27" i="249"/>
  <c r="AB26" i="249"/>
  <c r="AB25" i="249"/>
  <c r="AB24" i="249"/>
  <c r="AB23" i="249"/>
  <c r="AB22" i="249"/>
  <c r="AB21" i="249"/>
  <c r="AB20" i="249"/>
  <c r="AB19" i="249"/>
  <c r="AB18" i="249"/>
  <c r="G18" i="249"/>
  <c r="A18" i="249"/>
  <c r="AB17" i="249"/>
  <c r="AB16" i="249"/>
  <c r="AB15" i="249"/>
  <c r="D15" i="249"/>
  <c r="D14" i="249"/>
  <c r="O13" i="249"/>
  <c r="D13" i="249"/>
  <c r="O12" i="249"/>
  <c r="D12" i="249"/>
  <c r="O11" i="249"/>
  <c r="O10" i="249"/>
  <c r="D10" i="249"/>
  <c r="O9" i="249"/>
  <c r="D9" i="249"/>
  <c r="O8" i="249"/>
  <c r="D8" i="249"/>
  <c r="A7" i="249"/>
  <c r="A4" i="249"/>
  <c r="AB2" i="249"/>
  <c r="Y1" i="249"/>
  <c r="AD128" i="248"/>
  <c r="AB128" i="248"/>
  <c r="AD127" i="248"/>
  <c r="AB127" i="248"/>
  <c r="AD125" i="248"/>
  <c r="AB125" i="248"/>
  <c r="AD124" i="248"/>
  <c r="AB124" i="248"/>
  <c r="AB122" i="248"/>
  <c r="AB121" i="248"/>
  <c r="AB120" i="248"/>
  <c r="AB118" i="248"/>
  <c r="AF115" i="248"/>
  <c r="AD115" i="248"/>
  <c r="AB115" i="248"/>
  <c r="AF114" i="248"/>
  <c r="AD114" i="248"/>
  <c r="AB114" i="248"/>
  <c r="AD111" i="248"/>
  <c r="AB111" i="248"/>
  <c r="AD110" i="248"/>
  <c r="AB110" i="248"/>
  <c r="AD109" i="248"/>
  <c r="AB109" i="248"/>
  <c r="AD108" i="248"/>
  <c r="AB108" i="248"/>
  <c r="AD105" i="248"/>
  <c r="AB105" i="248"/>
  <c r="AD104" i="248"/>
  <c r="AB104" i="248"/>
  <c r="O90" i="248"/>
  <c r="N90" i="248"/>
  <c r="M90" i="248"/>
  <c r="L90" i="248"/>
  <c r="K90" i="248"/>
  <c r="AF9" i="248"/>
  <c r="G90" i="248"/>
  <c r="F90" i="248"/>
  <c r="AD9" i="248"/>
  <c r="E90" i="248"/>
  <c r="D90" i="248"/>
  <c r="AB9" i="248"/>
  <c r="C90" i="248"/>
  <c r="O89" i="248"/>
  <c r="N89" i="248"/>
  <c r="M89" i="248"/>
  <c r="L89" i="248"/>
  <c r="K89" i="248"/>
  <c r="AF8" i="248"/>
  <c r="G89" i="248"/>
  <c r="F89" i="248"/>
  <c r="AD8" i="248"/>
  <c r="E89" i="248"/>
  <c r="D89" i="248"/>
  <c r="AB8" i="248"/>
  <c r="C89" i="248"/>
  <c r="AF38" i="248"/>
  <c r="AD38" i="248"/>
  <c r="AB38" i="248"/>
  <c r="AF37" i="248"/>
  <c r="AD37" i="248"/>
  <c r="AB37" i="248"/>
  <c r="O88" i="248"/>
  <c r="N88" i="248"/>
  <c r="M88" i="248"/>
  <c r="L88" i="248"/>
  <c r="J88" i="248"/>
  <c r="AF7" i="248"/>
  <c r="G88" i="248"/>
  <c r="F88" i="248"/>
  <c r="AD7" i="248"/>
  <c r="E88" i="248"/>
  <c r="D88" i="248"/>
  <c r="AB7" i="248"/>
  <c r="C88" i="248"/>
  <c r="O87" i="248"/>
  <c r="N87" i="248"/>
  <c r="M87" i="248"/>
  <c r="L87" i="248"/>
  <c r="J87" i="248"/>
  <c r="AF6" i="248"/>
  <c r="G87" i="248"/>
  <c r="F87" i="248"/>
  <c r="AD6" i="248"/>
  <c r="E87" i="248"/>
  <c r="D87" i="248"/>
  <c r="AB6" i="248"/>
  <c r="C87" i="248"/>
  <c r="O86" i="248"/>
  <c r="N86" i="248"/>
  <c r="M86" i="248"/>
  <c r="L86" i="248"/>
  <c r="J86" i="248"/>
  <c r="AF5" i="248"/>
  <c r="G86" i="248"/>
  <c r="F86" i="248"/>
  <c r="AD5" i="248"/>
  <c r="E86" i="248"/>
  <c r="D86" i="248"/>
  <c r="AB5" i="248"/>
  <c r="C86" i="248"/>
  <c r="O85" i="248"/>
  <c r="N85" i="248"/>
  <c r="M85" i="248"/>
  <c r="L85" i="248"/>
  <c r="J85" i="248"/>
  <c r="AF4" i="248"/>
  <c r="G85" i="248"/>
  <c r="F85" i="248"/>
  <c r="AD4" i="248"/>
  <c r="E85" i="248"/>
  <c r="D85" i="248"/>
  <c r="AB4" i="248"/>
  <c r="C85" i="248"/>
  <c r="J82" i="248"/>
  <c r="S1" i="248"/>
  <c r="C82" i="248"/>
  <c r="A64" i="248"/>
  <c r="A49" i="248"/>
  <c r="AD42" i="248"/>
  <c r="AD41" i="248"/>
  <c r="AB34" i="248"/>
  <c r="AB33" i="248"/>
  <c r="AB32" i="248"/>
  <c r="AB31" i="248"/>
  <c r="A31" i="248"/>
  <c r="AB30" i="248"/>
  <c r="AB29" i="248"/>
  <c r="AB28" i="248"/>
  <c r="AB27" i="248"/>
  <c r="AB26" i="248"/>
  <c r="AB25" i="248"/>
  <c r="AB24" i="248"/>
  <c r="AB23" i="248"/>
  <c r="AB22" i="248"/>
  <c r="AB21" i="248"/>
  <c r="AB20" i="248"/>
  <c r="AB19" i="248"/>
  <c r="AB18" i="248"/>
  <c r="G18" i="248"/>
  <c r="A18" i="248"/>
  <c r="AB17" i="248"/>
  <c r="AB16" i="248"/>
  <c r="AB15" i="248"/>
  <c r="D15" i="248"/>
  <c r="D14" i="248"/>
  <c r="O13" i="248"/>
  <c r="D13" i="248"/>
  <c r="O12" i="248"/>
  <c r="D12" i="248"/>
  <c r="O11" i="248"/>
  <c r="O10" i="248"/>
  <c r="D10" i="248"/>
  <c r="O9" i="248"/>
  <c r="D9" i="248"/>
  <c r="O8" i="248"/>
  <c r="D8" i="248"/>
  <c r="A7" i="248"/>
  <c r="A4" i="248"/>
  <c r="AB2" i="248"/>
  <c r="Y1" i="248"/>
  <c r="AD128" i="247"/>
  <c r="AB128" i="247"/>
  <c r="AD127" i="247"/>
  <c r="AB127" i="247"/>
  <c r="AD125" i="247"/>
  <c r="AB125" i="247"/>
  <c r="AD124" i="247"/>
  <c r="AB124" i="247"/>
  <c r="AB122" i="247"/>
  <c r="AB121" i="247"/>
  <c r="AB120" i="247"/>
  <c r="AB118" i="247"/>
  <c r="AF115" i="247"/>
  <c r="AD115" i="247"/>
  <c r="AB115" i="247"/>
  <c r="AF114" i="247"/>
  <c r="AD114" i="247"/>
  <c r="AB114" i="247"/>
  <c r="AD111" i="247"/>
  <c r="AB111" i="247"/>
  <c r="AD110" i="247"/>
  <c r="AB110" i="247"/>
  <c r="AD109" i="247"/>
  <c r="AB109" i="247"/>
  <c r="AD108" i="247"/>
  <c r="AB108" i="247"/>
  <c r="AD105" i="247"/>
  <c r="AB105" i="247"/>
  <c r="AD104" i="247"/>
  <c r="AB104" i="247"/>
  <c r="O90" i="247"/>
  <c r="N90" i="247"/>
  <c r="M90" i="247"/>
  <c r="L90" i="247"/>
  <c r="K90" i="247"/>
  <c r="AF9" i="247"/>
  <c r="G90" i="247"/>
  <c r="F90" i="247"/>
  <c r="AD9" i="247"/>
  <c r="E90" i="247"/>
  <c r="D90" i="247"/>
  <c r="AB9" i="247"/>
  <c r="C90" i="247"/>
  <c r="O89" i="247"/>
  <c r="N89" i="247"/>
  <c r="M89" i="247"/>
  <c r="L89" i="247"/>
  <c r="K89" i="247"/>
  <c r="AF8" i="247"/>
  <c r="G89" i="247"/>
  <c r="F89" i="247"/>
  <c r="AD8" i="247"/>
  <c r="E89" i="247"/>
  <c r="D89" i="247"/>
  <c r="AB8" i="247"/>
  <c r="C89" i="247"/>
  <c r="AF38" i="247"/>
  <c r="AD38" i="247"/>
  <c r="AB38" i="247"/>
  <c r="AF37" i="247"/>
  <c r="AD37" i="247"/>
  <c r="AB37" i="247"/>
  <c r="O88" i="247"/>
  <c r="N88" i="247"/>
  <c r="M88" i="247"/>
  <c r="L88" i="247"/>
  <c r="J88" i="247"/>
  <c r="AF7" i="247"/>
  <c r="G88" i="247"/>
  <c r="F88" i="247"/>
  <c r="AD7" i="247"/>
  <c r="E88" i="247"/>
  <c r="D88" i="247"/>
  <c r="AB7" i="247"/>
  <c r="C88" i="247"/>
  <c r="O87" i="247"/>
  <c r="N87" i="247"/>
  <c r="M87" i="247"/>
  <c r="L87" i="247"/>
  <c r="J87" i="247"/>
  <c r="AF6" i="247"/>
  <c r="G87" i="247"/>
  <c r="F87" i="247"/>
  <c r="AD6" i="247"/>
  <c r="E87" i="247"/>
  <c r="D87" i="247"/>
  <c r="AB6" i="247"/>
  <c r="C87" i="247"/>
  <c r="O86" i="247"/>
  <c r="N86" i="247"/>
  <c r="M86" i="247"/>
  <c r="L86" i="247"/>
  <c r="J86" i="247"/>
  <c r="AF5" i="247"/>
  <c r="G86" i="247"/>
  <c r="F86" i="247"/>
  <c r="AD5" i="247"/>
  <c r="E86" i="247"/>
  <c r="D86" i="247"/>
  <c r="AB5" i="247"/>
  <c r="C86" i="247"/>
  <c r="O85" i="247"/>
  <c r="N85" i="247"/>
  <c r="M85" i="247"/>
  <c r="L85" i="247"/>
  <c r="J85" i="247"/>
  <c r="AF4" i="247"/>
  <c r="G85" i="247"/>
  <c r="F85" i="247"/>
  <c r="AD4" i="247"/>
  <c r="E85" i="247"/>
  <c r="D85" i="247"/>
  <c r="AB4" i="247"/>
  <c r="C85" i="247"/>
  <c r="J82" i="247"/>
  <c r="S1" i="247"/>
  <c r="C82" i="247"/>
  <c r="A64" i="247"/>
  <c r="A49" i="247"/>
  <c r="AD42" i="247"/>
  <c r="AD41" i="247"/>
  <c r="AB34" i="247"/>
  <c r="AB33" i="247"/>
  <c r="AB32" i="247"/>
  <c r="AB31" i="247"/>
  <c r="A31" i="247"/>
  <c r="AB30" i="247"/>
  <c r="AB29" i="247"/>
  <c r="AB28" i="247"/>
  <c r="AB27" i="247"/>
  <c r="AB26" i="247"/>
  <c r="AB25" i="247"/>
  <c r="AB24" i="247"/>
  <c r="AB23" i="247"/>
  <c r="AB22" i="247"/>
  <c r="AB21" i="247"/>
  <c r="AB20" i="247"/>
  <c r="AB19" i="247"/>
  <c r="AB18" i="247"/>
  <c r="G18" i="247"/>
  <c r="A18" i="247"/>
  <c r="AB17" i="247"/>
  <c r="AB16" i="247"/>
  <c r="AB15" i="247"/>
  <c r="D15" i="247"/>
  <c r="D14" i="247"/>
  <c r="O13" i="247"/>
  <c r="D13" i="247"/>
  <c r="O12" i="247"/>
  <c r="D12" i="247"/>
  <c r="O11" i="247"/>
  <c r="O10" i="247"/>
  <c r="D10" i="247"/>
  <c r="O9" i="247"/>
  <c r="D9" i="247"/>
  <c r="O8" i="247"/>
  <c r="D8" i="247"/>
  <c r="A7" i="247"/>
  <c r="A4" i="247"/>
  <c r="AB2" i="247"/>
  <c r="Y1" i="247"/>
  <c r="AD128" i="246"/>
  <c r="AB128" i="246"/>
  <c r="AD127" i="246"/>
  <c r="AB127" i="246"/>
  <c r="AD125" i="246"/>
  <c r="AB125" i="246"/>
  <c r="AD124" i="246"/>
  <c r="AB124" i="246"/>
  <c r="AB122" i="246"/>
  <c r="AB121" i="246"/>
  <c r="AB120" i="246"/>
  <c r="AB118" i="246"/>
  <c r="AF115" i="246"/>
  <c r="AD115" i="246"/>
  <c r="AB115" i="246"/>
  <c r="AF114" i="246"/>
  <c r="AD114" i="246"/>
  <c r="AB114" i="246"/>
  <c r="AD111" i="246"/>
  <c r="AB111" i="246"/>
  <c r="AD110" i="246"/>
  <c r="AB110" i="246"/>
  <c r="AD109" i="246"/>
  <c r="AB109" i="246"/>
  <c r="AD108" i="246"/>
  <c r="AB108" i="246"/>
  <c r="AD105" i="246"/>
  <c r="AB105" i="246"/>
  <c r="AD104" i="246"/>
  <c r="AB104" i="246"/>
  <c r="O90" i="246"/>
  <c r="N90" i="246"/>
  <c r="M90" i="246"/>
  <c r="L90" i="246"/>
  <c r="K90" i="246"/>
  <c r="AF9" i="246"/>
  <c r="G90" i="246"/>
  <c r="F90" i="246"/>
  <c r="AD9" i="246"/>
  <c r="E90" i="246"/>
  <c r="D90" i="246"/>
  <c r="AB9" i="246"/>
  <c r="C90" i="246"/>
  <c r="O89" i="246"/>
  <c r="N89" i="246"/>
  <c r="M89" i="246"/>
  <c r="L89" i="246"/>
  <c r="K89" i="246"/>
  <c r="AF8" i="246"/>
  <c r="G89" i="246"/>
  <c r="F89" i="246"/>
  <c r="AD8" i="246"/>
  <c r="E89" i="246"/>
  <c r="D89" i="246"/>
  <c r="AB8" i="246"/>
  <c r="C89" i="246"/>
  <c r="AF38" i="246"/>
  <c r="AD38" i="246"/>
  <c r="AB38" i="246"/>
  <c r="AF37" i="246"/>
  <c r="AD37" i="246"/>
  <c r="AB37" i="246"/>
  <c r="O88" i="246"/>
  <c r="N88" i="246"/>
  <c r="M88" i="246"/>
  <c r="L88" i="246"/>
  <c r="J88" i="246"/>
  <c r="AF7" i="246"/>
  <c r="G88" i="246"/>
  <c r="F88" i="246"/>
  <c r="AD7" i="246"/>
  <c r="E88" i="246"/>
  <c r="D88" i="246"/>
  <c r="AB7" i="246"/>
  <c r="C88" i="246"/>
  <c r="O87" i="246"/>
  <c r="N87" i="246"/>
  <c r="M87" i="246"/>
  <c r="L87" i="246"/>
  <c r="J87" i="246"/>
  <c r="AF6" i="246"/>
  <c r="G87" i="246"/>
  <c r="F87" i="246"/>
  <c r="AD6" i="246"/>
  <c r="E87" i="246"/>
  <c r="D87" i="246"/>
  <c r="AB6" i="246"/>
  <c r="C87" i="246"/>
  <c r="O86" i="246"/>
  <c r="N86" i="246"/>
  <c r="M86" i="246"/>
  <c r="L86" i="246"/>
  <c r="J86" i="246"/>
  <c r="AF5" i="246"/>
  <c r="G86" i="246"/>
  <c r="F86" i="246"/>
  <c r="AD5" i="246"/>
  <c r="E86" i="246"/>
  <c r="D86" i="246"/>
  <c r="AB5" i="246"/>
  <c r="C86" i="246"/>
  <c r="O85" i="246"/>
  <c r="N85" i="246"/>
  <c r="M85" i="246"/>
  <c r="L85" i="246"/>
  <c r="J85" i="246"/>
  <c r="AF4" i="246"/>
  <c r="G85" i="246"/>
  <c r="F85" i="246"/>
  <c r="AD4" i="246"/>
  <c r="E85" i="246"/>
  <c r="D85" i="246"/>
  <c r="AB4" i="246"/>
  <c r="C85" i="246"/>
  <c r="J82" i="246"/>
  <c r="S1" i="246"/>
  <c r="C82" i="246"/>
  <c r="A64" i="246"/>
  <c r="A49" i="246"/>
  <c r="AD42" i="246"/>
  <c r="AD41" i="246"/>
  <c r="AB34" i="246"/>
  <c r="AB33" i="246"/>
  <c r="AB32" i="246"/>
  <c r="AB31" i="246"/>
  <c r="A31" i="246"/>
  <c r="AB30" i="246"/>
  <c r="AB29" i="246"/>
  <c r="AB28" i="246"/>
  <c r="AB27" i="246"/>
  <c r="AB26" i="246"/>
  <c r="AB25" i="246"/>
  <c r="AB24" i="246"/>
  <c r="AB23" i="246"/>
  <c r="AB22" i="246"/>
  <c r="AB21" i="246"/>
  <c r="AB20" i="246"/>
  <c r="AB19" i="246"/>
  <c r="AB18" i="246"/>
  <c r="G18" i="246"/>
  <c r="A18" i="246"/>
  <c r="AB17" i="246"/>
  <c r="AB16" i="246"/>
  <c r="AB15" i="246"/>
  <c r="D15" i="246"/>
  <c r="D14" i="246"/>
  <c r="O13" i="246"/>
  <c r="D13" i="246"/>
  <c r="O12" i="246"/>
  <c r="D12" i="246"/>
  <c r="O11" i="246"/>
  <c r="O10" i="246"/>
  <c r="D10" i="246"/>
  <c r="O9" i="246"/>
  <c r="D9" i="246"/>
  <c r="O8" i="246"/>
  <c r="D8" i="246"/>
  <c r="A7" i="246"/>
  <c r="A4" i="246"/>
  <c r="AB2" i="246"/>
  <c r="Y1" i="246"/>
  <c r="AD128" i="245"/>
  <c r="AB128" i="245"/>
  <c r="AD127" i="245"/>
  <c r="AB127" i="245"/>
  <c r="AD125" i="245"/>
  <c r="AB125" i="245"/>
  <c r="AD124" i="245"/>
  <c r="AB124" i="245"/>
  <c r="AB122" i="245"/>
  <c r="AB121" i="245"/>
  <c r="AB120" i="245"/>
  <c r="AB118" i="245"/>
  <c r="AF115" i="245"/>
  <c r="AD115" i="245"/>
  <c r="AB115" i="245"/>
  <c r="AF114" i="245"/>
  <c r="AD114" i="245"/>
  <c r="AB114" i="245"/>
  <c r="AD111" i="245"/>
  <c r="AB111" i="245"/>
  <c r="AD110" i="245"/>
  <c r="AB110" i="245"/>
  <c r="AD109" i="245"/>
  <c r="AB109" i="245"/>
  <c r="AD108" i="245"/>
  <c r="AB108" i="245"/>
  <c r="AD105" i="245"/>
  <c r="AB105" i="245"/>
  <c r="AD104" i="245"/>
  <c r="AB104" i="245"/>
  <c r="O90" i="245"/>
  <c r="N90" i="245"/>
  <c r="M90" i="245"/>
  <c r="L90" i="245"/>
  <c r="K90" i="245"/>
  <c r="AF9" i="245"/>
  <c r="G90" i="245"/>
  <c r="F90" i="245"/>
  <c r="AD9" i="245"/>
  <c r="E90" i="245"/>
  <c r="D90" i="245"/>
  <c r="AB9" i="245"/>
  <c r="C90" i="245"/>
  <c r="O89" i="245"/>
  <c r="N89" i="245"/>
  <c r="M89" i="245"/>
  <c r="L89" i="245"/>
  <c r="K89" i="245"/>
  <c r="AF8" i="245"/>
  <c r="G89" i="245"/>
  <c r="F89" i="245"/>
  <c r="AD8" i="245"/>
  <c r="E89" i="245"/>
  <c r="D89" i="245"/>
  <c r="AB8" i="245"/>
  <c r="C89" i="245"/>
  <c r="AF38" i="245"/>
  <c r="AD38" i="245"/>
  <c r="AB38" i="245"/>
  <c r="AF37" i="245"/>
  <c r="AD37" i="245"/>
  <c r="AB37" i="245"/>
  <c r="O88" i="245"/>
  <c r="N88" i="245"/>
  <c r="M88" i="245"/>
  <c r="L88" i="245"/>
  <c r="J88" i="245"/>
  <c r="AF7" i="245"/>
  <c r="G88" i="245"/>
  <c r="F88" i="245"/>
  <c r="AD7" i="245"/>
  <c r="E88" i="245"/>
  <c r="D88" i="245"/>
  <c r="AB7" i="245"/>
  <c r="C88" i="245"/>
  <c r="O87" i="245"/>
  <c r="N87" i="245"/>
  <c r="M87" i="245"/>
  <c r="L87" i="245"/>
  <c r="J87" i="245"/>
  <c r="AF6" i="245"/>
  <c r="G87" i="245"/>
  <c r="F87" i="245"/>
  <c r="AD6" i="245"/>
  <c r="E87" i="245"/>
  <c r="D87" i="245"/>
  <c r="AB6" i="245"/>
  <c r="C87" i="245"/>
  <c r="O86" i="245"/>
  <c r="N86" i="245"/>
  <c r="M86" i="245"/>
  <c r="L86" i="245"/>
  <c r="J86" i="245"/>
  <c r="AF5" i="245"/>
  <c r="G86" i="245"/>
  <c r="F86" i="245"/>
  <c r="AD5" i="245"/>
  <c r="E86" i="245"/>
  <c r="D86" i="245"/>
  <c r="AB5" i="245"/>
  <c r="C86" i="245"/>
  <c r="O85" i="245"/>
  <c r="N85" i="245"/>
  <c r="M85" i="245"/>
  <c r="L85" i="245"/>
  <c r="J85" i="245"/>
  <c r="AF4" i="245"/>
  <c r="G85" i="245"/>
  <c r="F85" i="245"/>
  <c r="AD4" i="245"/>
  <c r="E85" i="245"/>
  <c r="D85" i="245"/>
  <c r="AB4" i="245"/>
  <c r="C85" i="245"/>
  <c r="J82" i="245"/>
  <c r="S1" i="245"/>
  <c r="C82" i="245"/>
  <c r="A64" i="245"/>
  <c r="A49" i="245"/>
  <c r="AD42" i="245"/>
  <c r="AD41" i="245"/>
  <c r="AB34" i="245"/>
  <c r="AB33" i="245"/>
  <c r="AB32" i="245"/>
  <c r="AB31" i="245"/>
  <c r="A31" i="245"/>
  <c r="AB30" i="245"/>
  <c r="AB29" i="245"/>
  <c r="AB28" i="245"/>
  <c r="AB27" i="245"/>
  <c r="AB26" i="245"/>
  <c r="AB25" i="245"/>
  <c r="AB24" i="245"/>
  <c r="AB23" i="245"/>
  <c r="AB22" i="245"/>
  <c r="AB21" i="245"/>
  <c r="AB20" i="245"/>
  <c r="AB19" i="245"/>
  <c r="AB18" i="245"/>
  <c r="G18" i="245"/>
  <c r="A18" i="245"/>
  <c r="AB17" i="245"/>
  <c r="AB16" i="245"/>
  <c r="AB15" i="245"/>
  <c r="D15" i="245"/>
  <c r="D14" i="245"/>
  <c r="O13" i="245"/>
  <c r="D13" i="245"/>
  <c r="O12" i="245"/>
  <c r="D12" i="245"/>
  <c r="O11" i="245"/>
  <c r="O10" i="245"/>
  <c r="D10" i="245"/>
  <c r="O9" i="245"/>
  <c r="D9" i="245"/>
  <c r="O8" i="245"/>
  <c r="D8" i="245"/>
  <c r="A7" i="245"/>
  <c r="A4" i="245"/>
  <c r="AB2" i="245"/>
  <c r="Y1" i="245"/>
  <c r="AD128" i="244"/>
  <c r="AB128" i="244"/>
  <c r="AD127" i="244"/>
  <c r="AB127" i="244"/>
  <c r="AD125" i="244"/>
  <c r="AB125" i="244"/>
  <c r="AD124" i="244"/>
  <c r="AB124" i="244"/>
  <c r="AB122" i="244"/>
  <c r="AB121" i="244"/>
  <c r="AB120" i="244"/>
  <c r="AB118" i="244"/>
  <c r="AF115" i="244"/>
  <c r="AD115" i="244"/>
  <c r="AB115" i="244"/>
  <c r="AF114" i="244"/>
  <c r="AD114" i="244"/>
  <c r="AB114" i="244"/>
  <c r="AD111" i="244"/>
  <c r="AB111" i="244"/>
  <c r="AD110" i="244"/>
  <c r="AB110" i="244"/>
  <c r="AD109" i="244"/>
  <c r="AB109" i="244"/>
  <c r="AD108" i="244"/>
  <c r="AB108" i="244"/>
  <c r="AD105" i="244"/>
  <c r="AB105" i="244"/>
  <c r="AD104" i="244"/>
  <c r="AB104" i="244"/>
  <c r="O90" i="244"/>
  <c r="N90" i="244"/>
  <c r="M90" i="244"/>
  <c r="L90" i="244"/>
  <c r="K90" i="244"/>
  <c r="AF9" i="244"/>
  <c r="G90" i="244"/>
  <c r="F90" i="244"/>
  <c r="AD9" i="244"/>
  <c r="E90" i="244"/>
  <c r="D90" i="244"/>
  <c r="AB9" i="244"/>
  <c r="C90" i="244"/>
  <c r="O89" i="244"/>
  <c r="N89" i="244"/>
  <c r="M89" i="244"/>
  <c r="L89" i="244"/>
  <c r="K89" i="244"/>
  <c r="AF8" i="244"/>
  <c r="G89" i="244"/>
  <c r="F89" i="244"/>
  <c r="AD8" i="244"/>
  <c r="E89" i="244"/>
  <c r="D89" i="244"/>
  <c r="AB8" i="244"/>
  <c r="C89" i="244"/>
  <c r="AF38" i="244"/>
  <c r="AD38" i="244"/>
  <c r="AB38" i="244"/>
  <c r="AF37" i="244"/>
  <c r="AD37" i="244"/>
  <c r="AB37" i="244"/>
  <c r="O88" i="244"/>
  <c r="N88" i="244"/>
  <c r="M88" i="244"/>
  <c r="L88" i="244"/>
  <c r="J88" i="244"/>
  <c r="AF7" i="244"/>
  <c r="G88" i="244"/>
  <c r="F88" i="244"/>
  <c r="AD7" i="244"/>
  <c r="E88" i="244"/>
  <c r="D88" i="244"/>
  <c r="AB7" i="244"/>
  <c r="C88" i="244"/>
  <c r="O87" i="244"/>
  <c r="N87" i="244"/>
  <c r="M87" i="244"/>
  <c r="L87" i="244"/>
  <c r="J87" i="244"/>
  <c r="AF6" i="244"/>
  <c r="G87" i="244"/>
  <c r="F87" i="244"/>
  <c r="AD6" i="244"/>
  <c r="E87" i="244"/>
  <c r="D87" i="244"/>
  <c r="AB6" i="244"/>
  <c r="C87" i="244"/>
  <c r="O86" i="244"/>
  <c r="N86" i="244"/>
  <c r="M86" i="244"/>
  <c r="L86" i="244"/>
  <c r="J86" i="244"/>
  <c r="AF5" i="244"/>
  <c r="G86" i="244"/>
  <c r="F86" i="244"/>
  <c r="AD5" i="244"/>
  <c r="E86" i="244"/>
  <c r="D86" i="244"/>
  <c r="AB5" i="244"/>
  <c r="C86" i="244"/>
  <c r="O85" i="244"/>
  <c r="N85" i="244"/>
  <c r="M85" i="244"/>
  <c r="L85" i="244"/>
  <c r="J85" i="244"/>
  <c r="AF4" i="244"/>
  <c r="G85" i="244"/>
  <c r="F85" i="244"/>
  <c r="AD4" i="244"/>
  <c r="E85" i="244"/>
  <c r="D85" i="244"/>
  <c r="AB4" i="244"/>
  <c r="C85" i="244"/>
  <c r="J82" i="244"/>
  <c r="S1" i="244"/>
  <c r="C82" i="244"/>
  <c r="A64" i="244"/>
  <c r="A49" i="244"/>
  <c r="AD42" i="244"/>
  <c r="AD41" i="244"/>
  <c r="AB34" i="244"/>
  <c r="AB33" i="244"/>
  <c r="AB32" i="244"/>
  <c r="AB31" i="244"/>
  <c r="A31" i="244"/>
  <c r="AB30" i="244"/>
  <c r="AB29" i="244"/>
  <c r="AB28" i="244"/>
  <c r="AB27" i="244"/>
  <c r="AB26" i="244"/>
  <c r="AB25" i="244"/>
  <c r="AB24" i="244"/>
  <c r="AB23" i="244"/>
  <c r="AB22" i="244"/>
  <c r="AB21" i="244"/>
  <c r="AB20" i="244"/>
  <c r="AB19" i="244"/>
  <c r="AB18" i="244"/>
  <c r="G18" i="244"/>
  <c r="A18" i="244"/>
  <c r="AB17" i="244"/>
  <c r="AB16" i="244"/>
  <c r="AB15" i="244"/>
  <c r="D15" i="244"/>
  <c r="D14" i="244"/>
  <c r="O13" i="244"/>
  <c r="D13" i="244"/>
  <c r="O12" i="244"/>
  <c r="D12" i="244"/>
  <c r="O11" i="244"/>
  <c r="O10" i="244"/>
  <c r="D10" i="244"/>
  <c r="O9" i="244"/>
  <c r="D9" i="244"/>
  <c r="O8" i="244"/>
  <c r="D8" i="244"/>
  <c r="A7" i="244"/>
  <c r="A4" i="244"/>
  <c r="AB2" i="244"/>
  <c r="Y1" i="244"/>
  <c r="AD128" i="243"/>
  <c r="AB128" i="243"/>
  <c r="AD127" i="243"/>
  <c r="AB127" i="243"/>
  <c r="AD125" i="243"/>
  <c r="AB125" i="243"/>
  <c r="AD124" i="243"/>
  <c r="AB124" i="243"/>
  <c r="AB122" i="243"/>
  <c r="AB121" i="243"/>
  <c r="AB120" i="243"/>
  <c r="AB118" i="243"/>
  <c r="AF115" i="243"/>
  <c r="AD115" i="243"/>
  <c r="AB115" i="243"/>
  <c r="AF114" i="243"/>
  <c r="AD114" i="243"/>
  <c r="AB114" i="243"/>
  <c r="AD111" i="243"/>
  <c r="AB111" i="243"/>
  <c r="AD110" i="243"/>
  <c r="AB110" i="243"/>
  <c r="AD109" i="243"/>
  <c r="AB109" i="243"/>
  <c r="AD108" i="243"/>
  <c r="AB108" i="243"/>
  <c r="AD105" i="243"/>
  <c r="AB105" i="243"/>
  <c r="AD104" i="243"/>
  <c r="AB104" i="243"/>
  <c r="O90" i="243"/>
  <c r="N90" i="243"/>
  <c r="M90" i="243"/>
  <c r="L90" i="243"/>
  <c r="K90" i="243"/>
  <c r="AF9" i="243"/>
  <c r="G90" i="243"/>
  <c r="F90" i="243"/>
  <c r="AD9" i="243"/>
  <c r="E90" i="243"/>
  <c r="D90" i="243"/>
  <c r="AB9" i="243"/>
  <c r="C90" i="243"/>
  <c r="O89" i="243"/>
  <c r="N89" i="243"/>
  <c r="M89" i="243"/>
  <c r="L89" i="243"/>
  <c r="K89" i="243"/>
  <c r="AF8" i="243"/>
  <c r="G89" i="243"/>
  <c r="F89" i="243"/>
  <c r="AD8" i="243"/>
  <c r="E89" i="243"/>
  <c r="D89" i="243"/>
  <c r="AB8" i="243"/>
  <c r="C89" i="243"/>
  <c r="AF38" i="243"/>
  <c r="AD38" i="243"/>
  <c r="AB38" i="243"/>
  <c r="AF37" i="243"/>
  <c r="AD37" i="243"/>
  <c r="AB37" i="243"/>
  <c r="O88" i="243"/>
  <c r="N88" i="243"/>
  <c r="M88" i="243"/>
  <c r="L88" i="243"/>
  <c r="J88" i="243"/>
  <c r="AF7" i="243"/>
  <c r="G88" i="243"/>
  <c r="F88" i="243"/>
  <c r="AD7" i="243"/>
  <c r="E88" i="243"/>
  <c r="D88" i="243"/>
  <c r="AB7" i="243"/>
  <c r="C88" i="243"/>
  <c r="O87" i="243"/>
  <c r="N87" i="243"/>
  <c r="M87" i="243"/>
  <c r="L87" i="243"/>
  <c r="J87" i="243"/>
  <c r="AF6" i="243"/>
  <c r="G87" i="243"/>
  <c r="F87" i="243"/>
  <c r="AD6" i="243"/>
  <c r="E87" i="243"/>
  <c r="D87" i="243"/>
  <c r="AB6" i="243"/>
  <c r="C87" i="243"/>
  <c r="O86" i="243"/>
  <c r="N86" i="243"/>
  <c r="M86" i="243"/>
  <c r="L86" i="243"/>
  <c r="J86" i="243"/>
  <c r="AF5" i="243"/>
  <c r="G86" i="243"/>
  <c r="F86" i="243"/>
  <c r="AD5" i="243"/>
  <c r="E86" i="243"/>
  <c r="D86" i="243"/>
  <c r="AB5" i="243"/>
  <c r="C86" i="243"/>
  <c r="O85" i="243"/>
  <c r="N85" i="243"/>
  <c r="M85" i="243"/>
  <c r="L85" i="243"/>
  <c r="J85" i="243"/>
  <c r="AF4" i="243"/>
  <c r="G85" i="243"/>
  <c r="F85" i="243"/>
  <c r="AD4" i="243"/>
  <c r="E85" i="243"/>
  <c r="D85" i="243"/>
  <c r="AB4" i="243"/>
  <c r="C85" i="243"/>
  <c r="J82" i="243"/>
  <c r="S1" i="243"/>
  <c r="C82" i="243"/>
  <c r="A64" i="243"/>
  <c r="A49" i="243"/>
  <c r="AD42" i="243"/>
  <c r="AD41" i="243"/>
  <c r="AB34" i="243"/>
  <c r="AB33" i="243"/>
  <c r="AB32" i="243"/>
  <c r="AB31" i="243"/>
  <c r="A31" i="243"/>
  <c r="AB30" i="243"/>
  <c r="AB29" i="243"/>
  <c r="AB28" i="243"/>
  <c r="AB27" i="243"/>
  <c r="AB26" i="243"/>
  <c r="AB25" i="243"/>
  <c r="AB24" i="243"/>
  <c r="AB23" i="243"/>
  <c r="AB22" i="243"/>
  <c r="AB21" i="243"/>
  <c r="AB20" i="243"/>
  <c r="AB19" i="243"/>
  <c r="AB18" i="243"/>
  <c r="G18" i="243"/>
  <c r="A18" i="243"/>
  <c r="AB17" i="243"/>
  <c r="AB16" i="243"/>
  <c r="AB15" i="243"/>
  <c r="D15" i="243"/>
  <c r="D14" i="243"/>
  <c r="O13" i="243"/>
  <c r="D13" i="243"/>
  <c r="O12" i="243"/>
  <c r="D12" i="243"/>
  <c r="O11" i="243"/>
  <c r="O10" i="243"/>
  <c r="D10" i="243"/>
  <c r="O9" i="243"/>
  <c r="D9" i="243"/>
  <c r="O8" i="243"/>
  <c r="D8" i="243"/>
  <c r="A7" i="243"/>
  <c r="A4" i="243"/>
  <c r="AB2" i="243"/>
  <c r="Y1" i="243"/>
  <c r="AD128" i="242"/>
  <c r="AB128" i="242"/>
  <c r="AD127" i="242"/>
  <c r="AB127" i="242"/>
  <c r="AD125" i="242"/>
  <c r="AB125" i="242"/>
  <c r="AD124" i="242"/>
  <c r="AB124" i="242"/>
  <c r="AB122" i="242"/>
  <c r="AB121" i="242"/>
  <c r="AB120" i="242"/>
  <c r="AB118" i="242"/>
  <c r="AF115" i="242"/>
  <c r="AD115" i="242"/>
  <c r="AB115" i="242"/>
  <c r="AF114" i="242"/>
  <c r="AD114" i="242"/>
  <c r="AB114" i="242"/>
  <c r="AD111" i="242"/>
  <c r="AB111" i="242"/>
  <c r="AD110" i="242"/>
  <c r="AB110" i="242"/>
  <c r="AD109" i="242"/>
  <c r="AB109" i="242"/>
  <c r="AD108" i="242"/>
  <c r="AB108" i="242"/>
  <c r="AD105" i="242"/>
  <c r="AB105" i="242"/>
  <c r="AD104" i="242"/>
  <c r="AB104" i="242"/>
  <c r="O90" i="242"/>
  <c r="N90" i="242"/>
  <c r="M90" i="242"/>
  <c r="L90" i="242"/>
  <c r="K90" i="242"/>
  <c r="AF9" i="242"/>
  <c r="G90" i="242"/>
  <c r="F90" i="242"/>
  <c r="AD9" i="242"/>
  <c r="E90" i="242"/>
  <c r="D90" i="242"/>
  <c r="AB9" i="242"/>
  <c r="C90" i="242"/>
  <c r="O89" i="242"/>
  <c r="N89" i="242"/>
  <c r="M89" i="242"/>
  <c r="L89" i="242"/>
  <c r="K89" i="242"/>
  <c r="AF8" i="242"/>
  <c r="G89" i="242"/>
  <c r="F89" i="242"/>
  <c r="AD8" i="242"/>
  <c r="E89" i="242"/>
  <c r="D89" i="242"/>
  <c r="AB8" i="242"/>
  <c r="C89" i="242"/>
  <c r="AF38" i="242"/>
  <c r="AD38" i="242"/>
  <c r="AB38" i="242"/>
  <c r="AF37" i="242"/>
  <c r="AD37" i="242"/>
  <c r="AB37" i="242"/>
  <c r="O88" i="242"/>
  <c r="N88" i="242"/>
  <c r="M88" i="242"/>
  <c r="L88" i="242"/>
  <c r="J88" i="242"/>
  <c r="AF7" i="242"/>
  <c r="G88" i="242"/>
  <c r="F88" i="242"/>
  <c r="AD7" i="242"/>
  <c r="E88" i="242"/>
  <c r="D88" i="242"/>
  <c r="AB7" i="242"/>
  <c r="C88" i="242"/>
  <c r="O87" i="242"/>
  <c r="N87" i="242"/>
  <c r="M87" i="242"/>
  <c r="L87" i="242"/>
  <c r="J87" i="242"/>
  <c r="AF6" i="242"/>
  <c r="G87" i="242"/>
  <c r="F87" i="242"/>
  <c r="AD6" i="242"/>
  <c r="E87" i="242"/>
  <c r="D87" i="242"/>
  <c r="AB6" i="242"/>
  <c r="C87" i="242"/>
  <c r="O86" i="242"/>
  <c r="N86" i="242"/>
  <c r="M86" i="242"/>
  <c r="L86" i="242"/>
  <c r="J86" i="242"/>
  <c r="AF5" i="242"/>
  <c r="G86" i="242"/>
  <c r="F86" i="242"/>
  <c r="AD5" i="242"/>
  <c r="E86" i="242"/>
  <c r="D86" i="242"/>
  <c r="AB5" i="242"/>
  <c r="C86" i="242"/>
  <c r="O85" i="242"/>
  <c r="N85" i="242"/>
  <c r="M85" i="242"/>
  <c r="L85" i="242"/>
  <c r="J85" i="242"/>
  <c r="AF4" i="242"/>
  <c r="G85" i="242"/>
  <c r="F85" i="242"/>
  <c r="AD4" i="242"/>
  <c r="E85" i="242"/>
  <c r="D85" i="242"/>
  <c r="AB4" i="242"/>
  <c r="C85" i="242"/>
  <c r="J82" i="242"/>
  <c r="S1" i="242"/>
  <c r="C82" i="242"/>
  <c r="A64" i="242"/>
  <c r="A49" i="242"/>
  <c r="AD42" i="242"/>
  <c r="AD41" i="242"/>
  <c r="AB34" i="242"/>
  <c r="AB33" i="242"/>
  <c r="AB32" i="242"/>
  <c r="AB31" i="242"/>
  <c r="A31" i="242"/>
  <c r="AB30" i="242"/>
  <c r="AB29" i="242"/>
  <c r="AB28" i="242"/>
  <c r="AB27" i="242"/>
  <c r="AB26" i="242"/>
  <c r="AB25" i="242"/>
  <c r="AB24" i="242"/>
  <c r="AB23" i="242"/>
  <c r="AB22" i="242"/>
  <c r="AB21" i="242"/>
  <c r="AB20" i="242"/>
  <c r="AB19" i="242"/>
  <c r="AB18" i="242"/>
  <c r="G18" i="242"/>
  <c r="A18" i="242"/>
  <c r="AB17" i="242"/>
  <c r="AB16" i="242"/>
  <c r="AB15" i="242"/>
  <c r="D15" i="242"/>
  <c r="D14" i="242"/>
  <c r="O13" i="242"/>
  <c r="D13" i="242"/>
  <c r="O12" i="242"/>
  <c r="D12" i="242"/>
  <c r="O11" i="242"/>
  <c r="O10" i="242"/>
  <c r="D10" i="242"/>
  <c r="O9" i="242"/>
  <c r="D9" i="242"/>
  <c r="O8" i="242"/>
  <c r="D8" i="242"/>
  <c r="A7" i="242"/>
  <c r="A4" i="242"/>
  <c r="AB2" i="242"/>
  <c r="Y1" i="242"/>
  <c r="AD128" i="241"/>
  <c r="AB128" i="241"/>
  <c r="AD127" i="241"/>
  <c r="AB127" i="241"/>
  <c r="AD125" i="241"/>
  <c r="AB125" i="241"/>
  <c r="AD124" i="241"/>
  <c r="AB124" i="241"/>
  <c r="AB122" i="241"/>
  <c r="AB121" i="241"/>
  <c r="AB120" i="241"/>
  <c r="AB118" i="241"/>
  <c r="AF115" i="241"/>
  <c r="AD115" i="241"/>
  <c r="AB115" i="241"/>
  <c r="AF114" i="241"/>
  <c r="AD114" i="241"/>
  <c r="AB114" i="241"/>
  <c r="AD111" i="241"/>
  <c r="AB111" i="241"/>
  <c r="AD110" i="241"/>
  <c r="AB110" i="241"/>
  <c r="AD109" i="241"/>
  <c r="AB109" i="241"/>
  <c r="AD108" i="241"/>
  <c r="AB108" i="241"/>
  <c r="AD105" i="241"/>
  <c r="AB105" i="241"/>
  <c r="AD104" i="241"/>
  <c r="AB104" i="241"/>
  <c r="O90" i="241"/>
  <c r="N90" i="241"/>
  <c r="M90" i="241"/>
  <c r="L90" i="241"/>
  <c r="K90" i="241"/>
  <c r="AF9" i="241"/>
  <c r="G90" i="241"/>
  <c r="F90" i="241"/>
  <c r="AD9" i="241"/>
  <c r="E90" i="241"/>
  <c r="D90" i="241"/>
  <c r="AB9" i="241"/>
  <c r="C90" i="241"/>
  <c r="O89" i="241"/>
  <c r="N89" i="241"/>
  <c r="M89" i="241"/>
  <c r="L89" i="241"/>
  <c r="K89" i="241"/>
  <c r="AF8" i="241"/>
  <c r="G89" i="241"/>
  <c r="F89" i="241"/>
  <c r="AD8" i="241"/>
  <c r="E89" i="241"/>
  <c r="D89" i="241"/>
  <c r="AB8" i="241"/>
  <c r="C89" i="241"/>
  <c r="AF38" i="241"/>
  <c r="AD38" i="241"/>
  <c r="AB38" i="241"/>
  <c r="AF37" i="241"/>
  <c r="AD37" i="241"/>
  <c r="AB37" i="241"/>
  <c r="O88" i="241"/>
  <c r="N88" i="241"/>
  <c r="M88" i="241"/>
  <c r="L88" i="241"/>
  <c r="J88" i="241"/>
  <c r="AF7" i="241"/>
  <c r="G88" i="241"/>
  <c r="F88" i="241"/>
  <c r="AD7" i="241"/>
  <c r="E88" i="241"/>
  <c r="D88" i="241"/>
  <c r="AB7" i="241"/>
  <c r="C88" i="241"/>
  <c r="O87" i="241"/>
  <c r="N87" i="241"/>
  <c r="M87" i="241"/>
  <c r="L87" i="241"/>
  <c r="J87" i="241"/>
  <c r="AF6" i="241"/>
  <c r="G87" i="241"/>
  <c r="F87" i="241"/>
  <c r="AD6" i="241"/>
  <c r="E87" i="241"/>
  <c r="D87" i="241"/>
  <c r="AB6" i="241"/>
  <c r="C87" i="241"/>
  <c r="O86" i="241"/>
  <c r="N86" i="241"/>
  <c r="M86" i="241"/>
  <c r="L86" i="241"/>
  <c r="J86" i="241"/>
  <c r="AF5" i="241"/>
  <c r="G86" i="241"/>
  <c r="F86" i="241"/>
  <c r="AD5" i="241"/>
  <c r="E86" i="241"/>
  <c r="D86" i="241"/>
  <c r="AB5" i="241"/>
  <c r="C86" i="241"/>
  <c r="O85" i="241"/>
  <c r="N85" i="241"/>
  <c r="M85" i="241"/>
  <c r="L85" i="241"/>
  <c r="J85" i="241"/>
  <c r="AF4" i="241"/>
  <c r="G85" i="241"/>
  <c r="F85" i="241"/>
  <c r="AD4" i="241"/>
  <c r="E85" i="241"/>
  <c r="D85" i="241"/>
  <c r="AB4" i="241"/>
  <c r="C85" i="241"/>
  <c r="J82" i="241"/>
  <c r="S1" i="241"/>
  <c r="C82" i="241"/>
  <c r="A64" i="241"/>
  <c r="A49" i="241"/>
  <c r="AD42" i="241"/>
  <c r="AD41" i="241"/>
  <c r="AB34" i="241"/>
  <c r="AB33" i="241"/>
  <c r="AB32" i="241"/>
  <c r="AB31" i="241"/>
  <c r="A31" i="241"/>
  <c r="AB30" i="241"/>
  <c r="AB29" i="241"/>
  <c r="AB28" i="241"/>
  <c r="AB27" i="241"/>
  <c r="AB26" i="241"/>
  <c r="AB25" i="241"/>
  <c r="AB24" i="241"/>
  <c r="AB23" i="241"/>
  <c r="AB22" i="241"/>
  <c r="AB21" i="241"/>
  <c r="AB20" i="241"/>
  <c r="AB19" i="241"/>
  <c r="AB18" i="241"/>
  <c r="G18" i="241"/>
  <c r="A18" i="241"/>
  <c r="AB17" i="241"/>
  <c r="AB16" i="241"/>
  <c r="AB15" i="241"/>
  <c r="D15" i="241"/>
  <c r="D14" i="241"/>
  <c r="O13" i="241"/>
  <c r="D13" i="241"/>
  <c r="O12" i="241"/>
  <c r="D12" i="241"/>
  <c r="O11" i="241"/>
  <c r="O10" i="241"/>
  <c r="D10" i="241"/>
  <c r="O9" i="241"/>
  <c r="D9" i="241"/>
  <c r="O8" i="241"/>
  <c r="D8" i="241"/>
  <c r="A7" i="241"/>
  <c r="A4" i="241"/>
  <c r="AB2" i="241"/>
  <c r="Y1" i="241"/>
  <c r="AD128" i="240"/>
  <c r="AB128" i="240"/>
  <c r="AD127" i="240"/>
  <c r="AB127" i="240"/>
  <c r="AD125" i="240"/>
  <c r="AB125" i="240"/>
  <c r="AD124" i="240"/>
  <c r="AB124" i="240"/>
  <c r="AB122" i="240"/>
  <c r="AB121" i="240"/>
  <c r="AB120" i="240"/>
  <c r="AB118" i="240"/>
  <c r="AF115" i="240"/>
  <c r="AD115" i="240"/>
  <c r="AB115" i="240"/>
  <c r="AF114" i="240"/>
  <c r="AD114" i="240"/>
  <c r="AB114" i="240"/>
  <c r="AD111" i="240"/>
  <c r="AB111" i="240"/>
  <c r="AD110" i="240"/>
  <c r="AB110" i="240"/>
  <c r="AD109" i="240"/>
  <c r="AB109" i="240"/>
  <c r="AD108" i="240"/>
  <c r="AB108" i="240"/>
  <c r="AD105" i="240"/>
  <c r="AB105" i="240"/>
  <c r="AD104" i="240"/>
  <c r="AB104" i="240"/>
  <c r="O90" i="240"/>
  <c r="N90" i="240"/>
  <c r="M90" i="240"/>
  <c r="L90" i="240"/>
  <c r="K90" i="240"/>
  <c r="AF9" i="240"/>
  <c r="G90" i="240"/>
  <c r="F90" i="240"/>
  <c r="AD9" i="240"/>
  <c r="E90" i="240"/>
  <c r="D90" i="240"/>
  <c r="AB9" i="240"/>
  <c r="C90" i="240"/>
  <c r="O89" i="240"/>
  <c r="N89" i="240"/>
  <c r="M89" i="240"/>
  <c r="L89" i="240"/>
  <c r="K89" i="240"/>
  <c r="AF8" i="240"/>
  <c r="G89" i="240"/>
  <c r="F89" i="240"/>
  <c r="AD8" i="240"/>
  <c r="E89" i="240"/>
  <c r="D89" i="240"/>
  <c r="AB8" i="240"/>
  <c r="C89" i="240"/>
  <c r="AF38" i="240"/>
  <c r="AD38" i="240"/>
  <c r="AB38" i="240"/>
  <c r="AF37" i="240"/>
  <c r="AD37" i="240"/>
  <c r="AB37" i="240"/>
  <c r="O88" i="240"/>
  <c r="N88" i="240"/>
  <c r="M88" i="240"/>
  <c r="L88" i="240"/>
  <c r="J88" i="240"/>
  <c r="AF7" i="240"/>
  <c r="G88" i="240"/>
  <c r="F88" i="240"/>
  <c r="AD7" i="240"/>
  <c r="E88" i="240"/>
  <c r="D88" i="240"/>
  <c r="AB7" i="240"/>
  <c r="C88" i="240"/>
  <c r="O87" i="240"/>
  <c r="N87" i="240"/>
  <c r="M87" i="240"/>
  <c r="L87" i="240"/>
  <c r="J87" i="240"/>
  <c r="AF6" i="240"/>
  <c r="G87" i="240"/>
  <c r="F87" i="240"/>
  <c r="AD6" i="240"/>
  <c r="E87" i="240"/>
  <c r="D87" i="240"/>
  <c r="AB6" i="240"/>
  <c r="C87" i="240"/>
  <c r="O86" i="240"/>
  <c r="N86" i="240"/>
  <c r="M86" i="240"/>
  <c r="L86" i="240"/>
  <c r="J86" i="240"/>
  <c r="AF5" i="240"/>
  <c r="G86" i="240"/>
  <c r="F86" i="240"/>
  <c r="AD5" i="240"/>
  <c r="E86" i="240"/>
  <c r="D86" i="240"/>
  <c r="AB5" i="240"/>
  <c r="C86" i="240"/>
  <c r="O85" i="240"/>
  <c r="N85" i="240"/>
  <c r="M85" i="240"/>
  <c r="L85" i="240"/>
  <c r="J85" i="240"/>
  <c r="AF4" i="240"/>
  <c r="G85" i="240"/>
  <c r="F85" i="240"/>
  <c r="AD4" i="240"/>
  <c r="E85" i="240"/>
  <c r="D85" i="240"/>
  <c r="AB4" i="240"/>
  <c r="C85" i="240"/>
  <c r="J82" i="240"/>
  <c r="S1" i="240"/>
  <c r="C82" i="240"/>
  <c r="A64" i="240"/>
  <c r="A49" i="240"/>
  <c r="AD42" i="240"/>
  <c r="AD41" i="240"/>
  <c r="AB34" i="240"/>
  <c r="AB33" i="240"/>
  <c r="AB32" i="240"/>
  <c r="AB31" i="240"/>
  <c r="A31" i="240"/>
  <c r="AB30" i="240"/>
  <c r="AB29" i="240"/>
  <c r="AB28" i="240"/>
  <c r="AB27" i="240"/>
  <c r="AB26" i="240"/>
  <c r="AB25" i="240"/>
  <c r="AB24" i="240"/>
  <c r="AB23" i="240"/>
  <c r="AB22" i="240"/>
  <c r="AB21" i="240"/>
  <c r="AB20" i="240"/>
  <c r="AB19" i="240"/>
  <c r="AB18" i="240"/>
  <c r="G18" i="240"/>
  <c r="A18" i="240"/>
  <c r="AB17" i="240"/>
  <c r="AB16" i="240"/>
  <c r="AB15" i="240"/>
  <c r="D15" i="240"/>
  <c r="D14" i="240"/>
  <c r="O13" i="240"/>
  <c r="D13" i="240"/>
  <c r="O12" i="240"/>
  <c r="D12" i="240"/>
  <c r="O11" i="240"/>
  <c r="O10" i="240"/>
  <c r="D10" i="240"/>
  <c r="O9" i="240"/>
  <c r="D9" i="240"/>
  <c r="O8" i="240"/>
  <c r="D8" i="240"/>
  <c r="A7" i="240"/>
  <c r="A4" i="240"/>
  <c r="AB2" i="240"/>
  <c r="Y1" i="240"/>
  <c r="AD128" i="239"/>
  <c r="AB128" i="239"/>
  <c r="AD127" i="239"/>
  <c r="AB127" i="239"/>
  <c r="AD125" i="239"/>
  <c r="AB125" i="239"/>
  <c r="AD124" i="239"/>
  <c r="AB124" i="239"/>
  <c r="AB122" i="239"/>
  <c r="AB121" i="239"/>
  <c r="AB120" i="239"/>
  <c r="AB118" i="239"/>
  <c r="AF115" i="239"/>
  <c r="AD115" i="239"/>
  <c r="AB115" i="239"/>
  <c r="AF114" i="239"/>
  <c r="AD114" i="239"/>
  <c r="AB114" i="239"/>
  <c r="AD111" i="239"/>
  <c r="AB111" i="239"/>
  <c r="AD110" i="239"/>
  <c r="AB110" i="239"/>
  <c r="AD109" i="239"/>
  <c r="AB109" i="239"/>
  <c r="AD108" i="239"/>
  <c r="AB108" i="239"/>
  <c r="AD105" i="239"/>
  <c r="AB105" i="239"/>
  <c r="AD104" i="239"/>
  <c r="AB104" i="239"/>
  <c r="O90" i="239"/>
  <c r="N90" i="239"/>
  <c r="M90" i="239"/>
  <c r="L90" i="239"/>
  <c r="K90" i="239"/>
  <c r="AF9" i="239"/>
  <c r="G90" i="239"/>
  <c r="F90" i="239"/>
  <c r="AD9" i="239"/>
  <c r="E90" i="239"/>
  <c r="D90" i="239"/>
  <c r="AB9" i="239"/>
  <c r="C90" i="239"/>
  <c r="O89" i="239"/>
  <c r="N89" i="239"/>
  <c r="M89" i="239"/>
  <c r="L89" i="239"/>
  <c r="K89" i="239"/>
  <c r="AF8" i="239"/>
  <c r="G89" i="239"/>
  <c r="F89" i="239"/>
  <c r="AD8" i="239"/>
  <c r="E89" i="239"/>
  <c r="D89" i="239"/>
  <c r="AB8" i="239"/>
  <c r="C89" i="239"/>
  <c r="AF38" i="239"/>
  <c r="AD38" i="239"/>
  <c r="AB38" i="239"/>
  <c r="AF37" i="239"/>
  <c r="AD37" i="239"/>
  <c r="AB37" i="239"/>
  <c r="O88" i="239"/>
  <c r="N88" i="239"/>
  <c r="M88" i="239"/>
  <c r="L88" i="239"/>
  <c r="J88" i="239"/>
  <c r="AF7" i="239"/>
  <c r="G88" i="239"/>
  <c r="F88" i="239"/>
  <c r="AD7" i="239"/>
  <c r="E88" i="239"/>
  <c r="D88" i="239"/>
  <c r="AB7" i="239"/>
  <c r="C88" i="239"/>
  <c r="O87" i="239"/>
  <c r="N87" i="239"/>
  <c r="M87" i="239"/>
  <c r="L87" i="239"/>
  <c r="J87" i="239"/>
  <c r="AF6" i="239"/>
  <c r="G87" i="239"/>
  <c r="F87" i="239"/>
  <c r="AD6" i="239"/>
  <c r="E87" i="239"/>
  <c r="D87" i="239"/>
  <c r="AB6" i="239"/>
  <c r="C87" i="239"/>
  <c r="O86" i="239"/>
  <c r="N86" i="239"/>
  <c r="M86" i="239"/>
  <c r="L86" i="239"/>
  <c r="J86" i="239"/>
  <c r="AF5" i="239"/>
  <c r="G86" i="239"/>
  <c r="F86" i="239"/>
  <c r="AD5" i="239"/>
  <c r="E86" i="239"/>
  <c r="D86" i="239"/>
  <c r="AB5" i="239"/>
  <c r="C86" i="239"/>
  <c r="O85" i="239"/>
  <c r="N85" i="239"/>
  <c r="M85" i="239"/>
  <c r="L85" i="239"/>
  <c r="J85" i="239"/>
  <c r="AF4" i="239"/>
  <c r="G85" i="239"/>
  <c r="F85" i="239"/>
  <c r="AD4" i="239"/>
  <c r="E85" i="239"/>
  <c r="D85" i="239"/>
  <c r="AB4" i="239"/>
  <c r="C85" i="239"/>
  <c r="J82" i="239"/>
  <c r="S1" i="239"/>
  <c r="C82" i="239"/>
  <c r="A64" i="239"/>
  <c r="A49" i="239"/>
  <c r="AD42" i="239"/>
  <c r="AD41" i="239"/>
  <c r="AB34" i="239"/>
  <c r="AB33" i="239"/>
  <c r="AB32" i="239"/>
  <c r="AB31" i="239"/>
  <c r="A31" i="239"/>
  <c r="AB30" i="239"/>
  <c r="AB29" i="239"/>
  <c r="AB28" i="239"/>
  <c r="AB27" i="239"/>
  <c r="AB26" i="239"/>
  <c r="AB25" i="239"/>
  <c r="AB24" i="239"/>
  <c r="AB23" i="239"/>
  <c r="AB22" i="239"/>
  <c r="AB21" i="239"/>
  <c r="AB20" i="239"/>
  <c r="AB19" i="239"/>
  <c r="AB18" i="239"/>
  <c r="G18" i="239"/>
  <c r="A18" i="239"/>
  <c r="AB17" i="239"/>
  <c r="AB16" i="239"/>
  <c r="AB15" i="239"/>
  <c r="D15" i="239"/>
  <c r="D14" i="239"/>
  <c r="O13" i="239"/>
  <c r="D13" i="239"/>
  <c r="O12" i="239"/>
  <c r="D12" i="239"/>
  <c r="O11" i="239"/>
  <c r="O10" i="239"/>
  <c r="D10" i="239"/>
  <c r="O9" i="239"/>
  <c r="D9" i="239"/>
  <c r="O8" i="239"/>
  <c r="D8" i="239"/>
  <c r="A7" i="239"/>
  <c r="A4" i="239"/>
  <c r="AB2" i="239"/>
  <c r="Y1" i="239"/>
  <c r="AD128" i="238"/>
  <c r="AB128" i="238"/>
  <c r="AD127" i="238"/>
  <c r="AB127" i="238"/>
  <c r="AD125" i="238"/>
  <c r="AB125" i="238"/>
  <c r="AD124" i="238"/>
  <c r="AB124" i="238"/>
  <c r="AB122" i="238"/>
  <c r="AB121" i="238"/>
  <c r="AB120" i="238"/>
  <c r="AB118" i="238"/>
  <c r="AF115" i="238"/>
  <c r="AD115" i="238"/>
  <c r="AB115" i="238"/>
  <c r="AF114" i="238"/>
  <c r="AD114" i="238"/>
  <c r="AB114" i="238"/>
  <c r="AD111" i="238"/>
  <c r="AB111" i="238"/>
  <c r="AD110" i="238"/>
  <c r="AB110" i="238"/>
  <c r="AD109" i="238"/>
  <c r="AB109" i="238"/>
  <c r="AD108" i="238"/>
  <c r="AB108" i="238"/>
  <c r="AD105" i="238"/>
  <c r="AB105" i="238"/>
  <c r="AD104" i="238"/>
  <c r="AB104" i="238"/>
  <c r="O90" i="238"/>
  <c r="N90" i="238"/>
  <c r="M90" i="238"/>
  <c r="L90" i="238"/>
  <c r="K90" i="238"/>
  <c r="AF9" i="238"/>
  <c r="G90" i="238"/>
  <c r="F90" i="238"/>
  <c r="AD9" i="238"/>
  <c r="E90" i="238"/>
  <c r="D90" i="238"/>
  <c r="AB9" i="238"/>
  <c r="C90" i="238"/>
  <c r="O89" i="238"/>
  <c r="N89" i="238"/>
  <c r="M89" i="238"/>
  <c r="L89" i="238"/>
  <c r="K89" i="238"/>
  <c r="AF8" i="238"/>
  <c r="G89" i="238"/>
  <c r="F89" i="238"/>
  <c r="AD8" i="238"/>
  <c r="E89" i="238"/>
  <c r="D89" i="238"/>
  <c r="AB8" i="238"/>
  <c r="C89" i="238"/>
  <c r="AF38" i="238"/>
  <c r="AD38" i="238"/>
  <c r="AB38" i="238"/>
  <c r="AF37" i="238"/>
  <c r="AD37" i="238"/>
  <c r="AB37" i="238"/>
  <c r="O88" i="238"/>
  <c r="N88" i="238"/>
  <c r="M88" i="238"/>
  <c r="L88" i="238"/>
  <c r="J88" i="238"/>
  <c r="AF7" i="238"/>
  <c r="G88" i="238"/>
  <c r="F88" i="238"/>
  <c r="AD7" i="238"/>
  <c r="E88" i="238"/>
  <c r="D88" i="238"/>
  <c r="AB7" i="238"/>
  <c r="C88" i="238"/>
  <c r="O87" i="238"/>
  <c r="N87" i="238"/>
  <c r="M87" i="238"/>
  <c r="L87" i="238"/>
  <c r="J87" i="238"/>
  <c r="AF6" i="238"/>
  <c r="G87" i="238"/>
  <c r="F87" i="238"/>
  <c r="AD6" i="238"/>
  <c r="E87" i="238"/>
  <c r="D87" i="238"/>
  <c r="AB6" i="238"/>
  <c r="C87" i="238"/>
  <c r="O86" i="238"/>
  <c r="N86" i="238"/>
  <c r="M86" i="238"/>
  <c r="L86" i="238"/>
  <c r="J86" i="238"/>
  <c r="AF5" i="238"/>
  <c r="G86" i="238"/>
  <c r="F86" i="238"/>
  <c r="AD5" i="238"/>
  <c r="E86" i="238"/>
  <c r="D86" i="238"/>
  <c r="AB5" i="238"/>
  <c r="C86" i="238"/>
  <c r="O85" i="238"/>
  <c r="N85" i="238"/>
  <c r="M85" i="238"/>
  <c r="L85" i="238"/>
  <c r="J85" i="238"/>
  <c r="AF4" i="238"/>
  <c r="G85" i="238"/>
  <c r="F85" i="238"/>
  <c r="AD4" i="238"/>
  <c r="E85" i="238"/>
  <c r="D85" i="238"/>
  <c r="AB4" i="238"/>
  <c r="C85" i="238"/>
  <c r="J82" i="238"/>
  <c r="S1" i="238"/>
  <c r="C82" i="238"/>
  <c r="A64" i="238"/>
  <c r="A49" i="238"/>
  <c r="AD42" i="238"/>
  <c r="AD41" i="238"/>
  <c r="AB34" i="238"/>
  <c r="AB33" i="238"/>
  <c r="AB32" i="238"/>
  <c r="AB31" i="238"/>
  <c r="A31" i="238"/>
  <c r="AB30" i="238"/>
  <c r="AB29" i="238"/>
  <c r="AB28" i="238"/>
  <c r="AB27" i="238"/>
  <c r="AB26" i="238"/>
  <c r="AB25" i="238"/>
  <c r="AB24" i="238"/>
  <c r="AB23" i="238"/>
  <c r="AB22" i="238"/>
  <c r="AB21" i="238"/>
  <c r="AB20" i="238"/>
  <c r="AB19" i="238"/>
  <c r="AB18" i="238"/>
  <c r="G18" i="238"/>
  <c r="A18" i="238"/>
  <c r="AB17" i="238"/>
  <c r="AB16" i="238"/>
  <c r="AB15" i="238"/>
  <c r="D15" i="238"/>
  <c r="D14" i="238"/>
  <c r="O13" i="238"/>
  <c r="D13" i="238"/>
  <c r="O12" i="238"/>
  <c r="D12" i="238"/>
  <c r="O11" i="238"/>
  <c r="O10" i="238"/>
  <c r="D10" i="238"/>
  <c r="O9" i="238"/>
  <c r="D9" i="238"/>
  <c r="O8" i="238"/>
  <c r="D8" i="238"/>
  <c r="A7" i="238"/>
  <c r="A4" i="238"/>
  <c r="AB2" i="238"/>
  <c r="Y1" i="238"/>
  <c r="AD128" i="237"/>
  <c r="AB128" i="237"/>
  <c r="AD127" i="237"/>
  <c r="AB127" i="237"/>
  <c r="AD125" i="237"/>
  <c r="AB125" i="237"/>
  <c r="AD124" i="237"/>
  <c r="AB124" i="237"/>
  <c r="AB122" i="237"/>
  <c r="AB121" i="237"/>
  <c r="AB120" i="237"/>
  <c r="AB118" i="237"/>
  <c r="AF115" i="237"/>
  <c r="AD115" i="237"/>
  <c r="AB115" i="237"/>
  <c r="AF114" i="237"/>
  <c r="AD114" i="237"/>
  <c r="AB114" i="237"/>
  <c r="AD111" i="237"/>
  <c r="AB111" i="237"/>
  <c r="AD110" i="237"/>
  <c r="AB110" i="237"/>
  <c r="AD109" i="237"/>
  <c r="AB109" i="237"/>
  <c r="AD108" i="237"/>
  <c r="AB108" i="237"/>
  <c r="AD105" i="237"/>
  <c r="AB105" i="237"/>
  <c r="AD104" i="237"/>
  <c r="AB104" i="237"/>
  <c r="O90" i="237"/>
  <c r="N90" i="237"/>
  <c r="M90" i="237"/>
  <c r="L90" i="237"/>
  <c r="K90" i="237"/>
  <c r="AF9" i="237"/>
  <c r="G90" i="237"/>
  <c r="F90" i="237"/>
  <c r="AD9" i="237"/>
  <c r="E90" i="237"/>
  <c r="D90" i="237"/>
  <c r="AB9" i="237"/>
  <c r="C90" i="237"/>
  <c r="O89" i="237"/>
  <c r="N89" i="237"/>
  <c r="M89" i="237"/>
  <c r="L89" i="237"/>
  <c r="K89" i="237"/>
  <c r="AF8" i="237"/>
  <c r="G89" i="237"/>
  <c r="F89" i="237"/>
  <c r="AD8" i="237"/>
  <c r="E89" i="237"/>
  <c r="D89" i="237"/>
  <c r="AB8" i="237"/>
  <c r="C89" i="237"/>
  <c r="AF38" i="237"/>
  <c r="AD38" i="237"/>
  <c r="AB38" i="237"/>
  <c r="AF37" i="237"/>
  <c r="AD37" i="237"/>
  <c r="AB37" i="237"/>
  <c r="O88" i="237"/>
  <c r="N88" i="237"/>
  <c r="M88" i="237"/>
  <c r="L88" i="237"/>
  <c r="J88" i="237"/>
  <c r="AF7" i="237"/>
  <c r="G88" i="237"/>
  <c r="F88" i="237"/>
  <c r="AD7" i="237"/>
  <c r="E88" i="237"/>
  <c r="D88" i="237"/>
  <c r="AB7" i="237"/>
  <c r="C88" i="237"/>
  <c r="O87" i="237"/>
  <c r="N87" i="237"/>
  <c r="M87" i="237"/>
  <c r="L87" i="237"/>
  <c r="J87" i="237"/>
  <c r="AF6" i="237"/>
  <c r="G87" i="237"/>
  <c r="F87" i="237"/>
  <c r="AD6" i="237"/>
  <c r="E87" i="237"/>
  <c r="D87" i="237"/>
  <c r="AB6" i="237"/>
  <c r="C87" i="237"/>
  <c r="O86" i="237"/>
  <c r="N86" i="237"/>
  <c r="M86" i="237"/>
  <c r="L86" i="237"/>
  <c r="J86" i="237"/>
  <c r="AF5" i="237"/>
  <c r="G86" i="237"/>
  <c r="F86" i="237"/>
  <c r="AD5" i="237"/>
  <c r="E86" i="237"/>
  <c r="D86" i="237"/>
  <c r="AB5" i="237"/>
  <c r="C86" i="237"/>
  <c r="O85" i="237"/>
  <c r="N85" i="237"/>
  <c r="M85" i="237"/>
  <c r="L85" i="237"/>
  <c r="J85" i="237"/>
  <c r="AF4" i="237"/>
  <c r="G85" i="237"/>
  <c r="F85" i="237"/>
  <c r="AD4" i="237"/>
  <c r="E85" i="237"/>
  <c r="D85" i="237"/>
  <c r="AB4" i="237"/>
  <c r="C85" i="237"/>
  <c r="J82" i="237"/>
  <c r="S1" i="237"/>
  <c r="C82" i="237"/>
  <c r="A64" i="237"/>
  <c r="A49" i="237"/>
  <c r="AD42" i="237"/>
  <c r="AD41" i="237"/>
  <c r="AB34" i="237"/>
  <c r="AB33" i="237"/>
  <c r="AB32" i="237"/>
  <c r="AB31" i="237"/>
  <c r="A31" i="237"/>
  <c r="AB30" i="237"/>
  <c r="AB29" i="237"/>
  <c r="AB28" i="237"/>
  <c r="AB27" i="237"/>
  <c r="AB26" i="237"/>
  <c r="AB25" i="237"/>
  <c r="AB24" i="237"/>
  <c r="AB23" i="237"/>
  <c r="AB22" i="237"/>
  <c r="AB21" i="237"/>
  <c r="AB20" i="237"/>
  <c r="AB19" i="237"/>
  <c r="AB18" i="237"/>
  <c r="G18" i="237"/>
  <c r="A18" i="237"/>
  <c r="AB17" i="237"/>
  <c r="AB16" i="237"/>
  <c r="AB15" i="237"/>
  <c r="D15" i="237"/>
  <c r="D14" i="237"/>
  <c r="O13" i="237"/>
  <c r="D13" i="237"/>
  <c r="O12" i="237"/>
  <c r="D12" i="237"/>
  <c r="O11" i="237"/>
  <c r="O10" i="237"/>
  <c r="D10" i="237"/>
  <c r="O9" i="237"/>
  <c r="D9" i="237"/>
  <c r="O8" i="237"/>
  <c r="D8" i="237"/>
  <c r="A7" i="237"/>
  <c r="A4" i="237"/>
  <c r="AB2" i="237"/>
  <c r="Y1" i="237"/>
  <c r="AD128" i="236"/>
  <c r="AB128" i="236"/>
  <c r="AD127" i="236"/>
  <c r="AB127" i="236"/>
  <c r="AD125" i="236"/>
  <c r="AB125" i="236"/>
  <c r="AD124" i="236"/>
  <c r="AB124" i="236"/>
  <c r="AB122" i="236"/>
  <c r="AB121" i="236"/>
  <c r="AB120" i="236"/>
  <c r="AB118" i="236"/>
  <c r="AF115" i="236"/>
  <c r="AD115" i="236"/>
  <c r="AB115" i="236"/>
  <c r="AF114" i="236"/>
  <c r="AD114" i="236"/>
  <c r="AB114" i="236"/>
  <c r="AD111" i="236"/>
  <c r="AB111" i="236"/>
  <c r="AD110" i="236"/>
  <c r="AB110" i="236"/>
  <c r="AD109" i="236"/>
  <c r="AB109" i="236"/>
  <c r="AD108" i="236"/>
  <c r="AB108" i="236"/>
  <c r="AD105" i="236"/>
  <c r="AB105" i="236"/>
  <c r="AD104" i="236"/>
  <c r="AB104" i="236"/>
  <c r="O90" i="236"/>
  <c r="N90" i="236"/>
  <c r="M90" i="236"/>
  <c r="L90" i="236"/>
  <c r="K90" i="236"/>
  <c r="AF9" i="236"/>
  <c r="G90" i="236"/>
  <c r="F90" i="236"/>
  <c r="AD9" i="236"/>
  <c r="E90" i="236"/>
  <c r="D90" i="236"/>
  <c r="AB9" i="236"/>
  <c r="C90" i="236"/>
  <c r="O89" i="236"/>
  <c r="N89" i="236"/>
  <c r="M89" i="236"/>
  <c r="L89" i="236"/>
  <c r="K89" i="236"/>
  <c r="AF8" i="236"/>
  <c r="G89" i="236"/>
  <c r="F89" i="236"/>
  <c r="AD8" i="236"/>
  <c r="E89" i="236"/>
  <c r="D89" i="236"/>
  <c r="AB8" i="236"/>
  <c r="C89" i="236"/>
  <c r="AF38" i="236"/>
  <c r="AD38" i="236"/>
  <c r="AB38" i="236"/>
  <c r="AF37" i="236"/>
  <c r="AD37" i="236"/>
  <c r="AB37" i="236"/>
  <c r="O88" i="236"/>
  <c r="N88" i="236"/>
  <c r="M88" i="236"/>
  <c r="L88" i="236"/>
  <c r="J88" i="236"/>
  <c r="AF7" i="236"/>
  <c r="G88" i="236"/>
  <c r="F88" i="236"/>
  <c r="AD7" i="236"/>
  <c r="E88" i="236"/>
  <c r="D88" i="236"/>
  <c r="AB7" i="236"/>
  <c r="C88" i="236"/>
  <c r="O87" i="236"/>
  <c r="N87" i="236"/>
  <c r="M87" i="236"/>
  <c r="L87" i="236"/>
  <c r="J87" i="236"/>
  <c r="AF6" i="236"/>
  <c r="G87" i="236"/>
  <c r="F87" i="236"/>
  <c r="AD6" i="236"/>
  <c r="E87" i="236"/>
  <c r="D87" i="236"/>
  <c r="AB6" i="236"/>
  <c r="C87" i="236"/>
  <c r="O86" i="236"/>
  <c r="N86" i="236"/>
  <c r="M86" i="236"/>
  <c r="L86" i="236"/>
  <c r="J86" i="236"/>
  <c r="AF5" i="236"/>
  <c r="G86" i="236"/>
  <c r="F86" i="236"/>
  <c r="AD5" i="236"/>
  <c r="E86" i="236"/>
  <c r="D86" i="236"/>
  <c r="AB5" i="236"/>
  <c r="C86" i="236"/>
  <c r="O85" i="236"/>
  <c r="N85" i="236"/>
  <c r="M85" i="236"/>
  <c r="L85" i="236"/>
  <c r="J85" i="236"/>
  <c r="AF4" i="236"/>
  <c r="G85" i="236"/>
  <c r="F85" i="236"/>
  <c r="AD4" i="236"/>
  <c r="E85" i="236"/>
  <c r="D85" i="236"/>
  <c r="AB4" i="236"/>
  <c r="C85" i="236"/>
  <c r="J82" i="236"/>
  <c r="S1" i="236"/>
  <c r="C82" i="236"/>
  <c r="A64" i="236"/>
  <c r="A49" i="236"/>
  <c r="AD42" i="236"/>
  <c r="AD41" i="236"/>
  <c r="AB34" i="236"/>
  <c r="AB33" i="236"/>
  <c r="AB32" i="236"/>
  <c r="AB31" i="236"/>
  <c r="A31" i="236"/>
  <c r="AB30" i="236"/>
  <c r="AB29" i="236"/>
  <c r="AB28" i="236"/>
  <c r="AB27" i="236"/>
  <c r="AB26" i="236"/>
  <c r="AB25" i="236"/>
  <c r="AB24" i="236"/>
  <c r="AB23" i="236"/>
  <c r="AB22" i="236"/>
  <c r="AB21" i="236"/>
  <c r="AB20" i="236"/>
  <c r="AB19" i="236"/>
  <c r="AB18" i="236"/>
  <c r="G18" i="236"/>
  <c r="A18" i="236"/>
  <c r="AB17" i="236"/>
  <c r="AB16" i="236"/>
  <c r="AB15" i="236"/>
  <c r="D15" i="236"/>
  <c r="D14" i="236"/>
  <c r="O13" i="236"/>
  <c r="D13" i="236"/>
  <c r="O12" i="236"/>
  <c r="D12" i="236"/>
  <c r="O11" i="236"/>
  <c r="O10" i="236"/>
  <c r="D10" i="236"/>
  <c r="O9" i="236"/>
  <c r="D9" i="236"/>
  <c r="O8" i="236"/>
  <c r="D8" i="236"/>
  <c r="A7" i="236"/>
  <c r="A4" i="236"/>
  <c r="AB2" i="236"/>
  <c r="Y1" i="236"/>
  <c r="AD128" i="235"/>
  <c r="AB128" i="235"/>
  <c r="AD127" i="235"/>
  <c r="AB127" i="235"/>
  <c r="AD125" i="235"/>
  <c r="AB125" i="235"/>
  <c r="AD124" i="235"/>
  <c r="AB124" i="235"/>
  <c r="AB122" i="235"/>
  <c r="AB121" i="235"/>
  <c r="AB120" i="235"/>
  <c r="AB118" i="235"/>
  <c r="AF115" i="235"/>
  <c r="AD115" i="235"/>
  <c r="AB115" i="235"/>
  <c r="AF114" i="235"/>
  <c r="AD114" i="235"/>
  <c r="AB114" i="235"/>
  <c r="AD111" i="235"/>
  <c r="AB111" i="235"/>
  <c r="AD110" i="235"/>
  <c r="AB110" i="235"/>
  <c r="AD109" i="235"/>
  <c r="AB109" i="235"/>
  <c r="AD108" i="235"/>
  <c r="AB108" i="235"/>
  <c r="AD105" i="235"/>
  <c r="AB105" i="235"/>
  <c r="AD104" i="235"/>
  <c r="AB104" i="235"/>
  <c r="O90" i="235"/>
  <c r="N90" i="235"/>
  <c r="M90" i="235"/>
  <c r="L90" i="235"/>
  <c r="K90" i="235"/>
  <c r="AF9" i="235"/>
  <c r="G90" i="235"/>
  <c r="F90" i="235"/>
  <c r="AD9" i="235"/>
  <c r="E90" i="235"/>
  <c r="D90" i="235"/>
  <c r="AB9" i="235"/>
  <c r="C90" i="235"/>
  <c r="O89" i="235"/>
  <c r="N89" i="235"/>
  <c r="M89" i="235"/>
  <c r="L89" i="235"/>
  <c r="K89" i="235"/>
  <c r="AF8" i="235"/>
  <c r="G89" i="235"/>
  <c r="F89" i="235"/>
  <c r="AD8" i="235"/>
  <c r="E89" i="235"/>
  <c r="D89" i="235"/>
  <c r="AB8" i="235"/>
  <c r="C89" i="235"/>
  <c r="AF38" i="235"/>
  <c r="AD38" i="235"/>
  <c r="AB38" i="235"/>
  <c r="AF37" i="235"/>
  <c r="AD37" i="235"/>
  <c r="AB37" i="235"/>
  <c r="O88" i="235"/>
  <c r="N88" i="235"/>
  <c r="M88" i="235"/>
  <c r="L88" i="235"/>
  <c r="J88" i="235"/>
  <c r="AF7" i="235"/>
  <c r="G88" i="235"/>
  <c r="F88" i="235"/>
  <c r="AD7" i="235"/>
  <c r="E88" i="235"/>
  <c r="D88" i="235"/>
  <c r="AB7" i="235"/>
  <c r="C88" i="235"/>
  <c r="O87" i="235"/>
  <c r="N87" i="235"/>
  <c r="M87" i="235"/>
  <c r="L87" i="235"/>
  <c r="J87" i="235"/>
  <c r="AF6" i="235"/>
  <c r="G87" i="235"/>
  <c r="F87" i="235"/>
  <c r="AD6" i="235"/>
  <c r="E87" i="235"/>
  <c r="D87" i="235"/>
  <c r="AB6" i="235"/>
  <c r="C87" i="235"/>
  <c r="O86" i="235"/>
  <c r="N86" i="235"/>
  <c r="M86" i="235"/>
  <c r="L86" i="235"/>
  <c r="J86" i="235"/>
  <c r="AF5" i="235"/>
  <c r="G86" i="235"/>
  <c r="F86" i="235"/>
  <c r="AD5" i="235"/>
  <c r="E86" i="235"/>
  <c r="D86" i="235"/>
  <c r="AB5" i="235"/>
  <c r="C86" i="235"/>
  <c r="O85" i="235"/>
  <c r="N85" i="235"/>
  <c r="M85" i="235"/>
  <c r="L85" i="235"/>
  <c r="J85" i="235"/>
  <c r="AF4" i="235"/>
  <c r="G85" i="235"/>
  <c r="F85" i="235"/>
  <c r="AD4" i="235"/>
  <c r="E85" i="235"/>
  <c r="D85" i="235"/>
  <c r="AB4" i="235"/>
  <c r="C85" i="235"/>
  <c r="J82" i="235"/>
  <c r="S1" i="235"/>
  <c r="C82" i="235"/>
  <c r="A64" i="235"/>
  <c r="A49" i="235"/>
  <c r="AD42" i="235"/>
  <c r="AD41" i="235"/>
  <c r="AB34" i="235"/>
  <c r="AB33" i="235"/>
  <c r="AB32" i="235"/>
  <c r="AB31" i="235"/>
  <c r="A31" i="235"/>
  <c r="AB30" i="235"/>
  <c r="AB29" i="235"/>
  <c r="AB28" i="235"/>
  <c r="AB27" i="235"/>
  <c r="AB26" i="235"/>
  <c r="AB25" i="235"/>
  <c r="AB24" i="235"/>
  <c r="AB23" i="235"/>
  <c r="AB22" i="235"/>
  <c r="AB21" i="235"/>
  <c r="AB20" i="235"/>
  <c r="AB19" i="235"/>
  <c r="AB18" i="235"/>
  <c r="G18" i="235"/>
  <c r="A18" i="235"/>
  <c r="AB17" i="235"/>
  <c r="AB16" i="235"/>
  <c r="AB15" i="235"/>
  <c r="D15" i="235"/>
  <c r="D14" i="235"/>
  <c r="O13" i="235"/>
  <c r="D13" i="235"/>
  <c r="O12" i="235"/>
  <c r="D12" i="235"/>
  <c r="O11" i="235"/>
  <c r="O10" i="235"/>
  <c r="D10" i="235"/>
  <c r="O9" i="235"/>
  <c r="D9" i="235"/>
  <c r="O8" i="235"/>
  <c r="D8" i="235"/>
  <c r="A7" i="235"/>
  <c r="A4" i="235"/>
  <c r="AB2" i="235"/>
  <c r="Y1" i="235"/>
  <c r="AD128" i="234"/>
  <c r="AB128" i="234"/>
  <c r="AD127" i="234"/>
  <c r="AB127" i="234"/>
  <c r="AD125" i="234"/>
  <c r="AB125" i="234"/>
  <c r="AD124" i="234"/>
  <c r="AB124" i="234"/>
  <c r="AB122" i="234"/>
  <c r="AB121" i="234"/>
  <c r="AB120" i="234"/>
  <c r="AB118" i="234"/>
  <c r="AF115" i="234"/>
  <c r="AD115" i="234"/>
  <c r="AB115" i="234"/>
  <c r="AF114" i="234"/>
  <c r="AD114" i="234"/>
  <c r="AB114" i="234"/>
  <c r="AD111" i="234"/>
  <c r="AB111" i="234"/>
  <c r="AD110" i="234"/>
  <c r="AB110" i="234"/>
  <c r="AD109" i="234"/>
  <c r="AB109" i="234"/>
  <c r="AD108" i="234"/>
  <c r="AB108" i="234"/>
  <c r="AD105" i="234"/>
  <c r="AB105" i="234"/>
  <c r="AD104" i="234"/>
  <c r="AB104" i="234"/>
  <c r="O90" i="234"/>
  <c r="N90" i="234"/>
  <c r="M90" i="234"/>
  <c r="L90" i="234"/>
  <c r="K90" i="234"/>
  <c r="AF9" i="234"/>
  <c r="G90" i="234"/>
  <c r="F90" i="234"/>
  <c r="AD9" i="234"/>
  <c r="E90" i="234"/>
  <c r="D90" i="234"/>
  <c r="AB9" i="234"/>
  <c r="C90" i="234"/>
  <c r="O89" i="234"/>
  <c r="N89" i="234"/>
  <c r="M89" i="234"/>
  <c r="L89" i="234"/>
  <c r="K89" i="234"/>
  <c r="AF8" i="234"/>
  <c r="G89" i="234"/>
  <c r="F89" i="234"/>
  <c r="AD8" i="234"/>
  <c r="E89" i="234"/>
  <c r="D89" i="234"/>
  <c r="AB8" i="234"/>
  <c r="C89" i="234"/>
  <c r="AF38" i="234"/>
  <c r="AD38" i="234"/>
  <c r="AB38" i="234"/>
  <c r="AF37" i="234"/>
  <c r="AD37" i="234"/>
  <c r="AB37" i="234"/>
  <c r="O88" i="234"/>
  <c r="N88" i="234"/>
  <c r="M88" i="234"/>
  <c r="L88" i="234"/>
  <c r="J88" i="234"/>
  <c r="AF7" i="234"/>
  <c r="G88" i="234"/>
  <c r="F88" i="234"/>
  <c r="AD7" i="234"/>
  <c r="E88" i="234"/>
  <c r="D88" i="234"/>
  <c r="AB7" i="234"/>
  <c r="C88" i="234"/>
  <c r="O87" i="234"/>
  <c r="N87" i="234"/>
  <c r="M87" i="234"/>
  <c r="L87" i="234"/>
  <c r="J87" i="234"/>
  <c r="AF6" i="234"/>
  <c r="G87" i="234"/>
  <c r="F87" i="234"/>
  <c r="AD6" i="234"/>
  <c r="E87" i="234"/>
  <c r="D87" i="234"/>
  <c r="AB6" i="234"/>
  <c r="C87" i="234"/>
  <c r="O86" i="234"/>
  <c r="N86" i="234"/>
  <c r="M86" i="234"/>
  <c r="L86" i="234"/>
  <c r="J86" i="234"/>
  <c r="AF5" i="234"/>
  <c r="G86" i="234"/>
  <c r="F86" i="234"/>
  <c r="AD5" i="234"/>
  <c r="E86" i="234"/>
  <c r="D86" i="234"/>
  <c r="AB5" i="234"/>
  <c r="C86" i="234"/>
  <c r="O85" i="234"/>
  <c r="N85" i="234"/>
  <c r="M85" i="234"/>
  <c r="L85" i="234"/>
  <c r="J85" i="234"/>
  <c r="AF4" i="234"/>
  <c r="G85" i="234"/>
  <c r="F85" i="234"/>
  <c r="AD4" i="234"/>
  <c r="E85" i="234"/>
  <c r="D85" i="234"/>
  <c r="AB4" i="234"/>
  <c r="C85" i="234"/>
  <c r="J82" i="234"/>
  <c r="S1" i="234"/>
  <c r="C82" i="234"/>
  <c r="A64" i="234"/>
  <c r="A49" i="234"/>
  <c r="AD42" i="234"/>
  <c r="AD41" i="234"/>
  <c r="AB34" i="234"/>
  <c r="AB33" i="234"/>
  <c r="AB32" i="234"/>
  <c r="AB31" i="234"/>
  <c r="A31" i="234"/>
  <c r="AB30" i="234"/>
  <c r="AB29" i="234"/>
  <c r="AB28" i="234"/>
  <c r="AB27" i="234"/>
  <c r="AB26" i="234"/>
  <c r="AB25" i="234"/>
  <c r="AB24" i="234"/>
  <c r="AB23" i="234"/>
  <c r="AB22" i="234"/>
  <c r="AB21" i="234"/>
  <c r="AB20" i="234"/>
  <c r="AB19" i="234"/>
  <c r="AB18" i="234"/>
  <c r="G18" i="234"/>
  <c r="A18" i="234"/>
  <c r="AB17" i="234"/>
  <c r="AB16" i="234"/>
  <c r="AB15" i="234"/>
  <c r="D15" i="234"/>
  <c r="D14" i="234"/>
  <c r="O13" i="234"/>
  <c r="D13" i="234"/>
  <c r="O12" i="234"/>
  <c r="D12" i="234"/>
  <c r="O11" i="234"/>
  <c r="O10" i="234"/>
  <c r="D10" i="234"/>
  <c r="O9" i="234"/>
  <c r="D9" i="234"/>
  <c r="O8" i="234"/>
  <c r="D8" i="234"/>
  <c r="A7" i="234"/>
  <c r="A4" i="234"/>
  <c r="AB2" i="234"/>
  <c r="Y1" i="234"/>
  <c r="AD128" i="233"/>
  <c r="AB128" i="233"/>
  <c r="AD127" i="233"/>
  <c r="AB127" i="233"/>
  <c r="AD125" i="233"/>
  <c r="AB125" i="233"/>
  <c r="AD124" i="233"/>
  <c r="AB124" i="233"/>
  <c r="AB122" i="233"/>
  <c r="AB121" i="233"/>
  <c r="AB120" i="233"/>
  <c r="AB118" i="233"/>
  <c r="AF115" i="233"/>
  <c r="AD115" i="233"/>
  <c r="AB115" i="233"/>
  <c r="AF114" i="233"/>
  <c r="AD114" i="233"/>
  <c r="AB114" i="233"/>
  <c r="AD111" i="233"/>
  <c r="AB111" i="233"/>
  <c r="AD110" i="233"/>
  <c r="AB110" i="233"/>
  <c r="AD109" i="233"/>
  <c r="AB109" i="233"/>
  <c r="AD108" i="233"/>
  <c r="AB108" i="233"/>
  <c r="AD105" i="233"/>
  <c r="AB105" i="233"/>
  <c r="AD104" i="233"/>
  <c r="AB104" i="233"/>
  <c r="O90" i="233"/>
  <c r="N90" i="233"/>
  <c r="M90" i="233"/>
  <c r="L90" i="233"/>
  <c r="K90" i="233"/>
  <c r="AF9" i="233"/>
  <c r="G90" i="233"/>
  <c r="F90" i="233"/>
  <c r="AD9" i="233"/>
  <c r="E90" i="233"/>
  <c r="D90" i="233"/>
  <c r="AB9" i="233"/>
  <c r="C90" i="233"/>
  <c r="O89" i="233"/>
  <c r="N89" i="233"/>
  <c r="M89" i="233"/>
  <c r="L89" i="233"/>
  <c r="K89" i="233"/>
  <c r="AF8" i="233"/>
  <c r="G89" i="233"/>
  <c r="F89" i="233"/>
  <c r="AD8" i="233"/>
  <c r="E89" i="233"/>
  <c r="D89" i="233"/>
  <c r="AB8" i="233"/>
  <c r="C89" i="233"/>
  <c r="AF38" i="233"/>
  <c r="AD38" i="233"/>
  <c r="AB38" i="233"/>
  <c r="AF37" i="233"/>
  <c r="AD37" i="233"/>
  <c r="AB37" i="233"/>
  <c r="O88" i="233"/>
  <c r="N88" i="233"/>
  <c r="M88" i="233"/>
  <c r="L88" i="233"/>
  <c r="J88" i="233"/>
  <c r="AF7" i="233"/>
  <c r="G88" i="233"/>
  <c r="F88" i="233"/>
  <c r="AD7" i="233"/>
  <c r="E88" i="233"/>
  <c r="D88" i="233"/>
  <c r="AB7" i="233"/>
  <c r="C88" i="233"/>
  <c r="O87" i="233"/>
  <c r="N87" i="233"/>
  <c r="M87" i="233"/>
  <c r="L87" i="233"/>
  <c r="J87" i="233"/>
  <c r="AF6" i="233"/>
  <c r="G87" i="233"/>
  <c r="F87" i="233"/>
  <c r="AD6" i="233"/>
  <c r="E87" i="233"/>
  <c r="D87" i="233"/>
  <c r="AB6" i="233"/>
  <c r="C87" i="233"/>
  <c r="O86" i="233"/>
  <c r="N86" i="233"/>
  <c r="M86" i="233"/>
  <c r="L86" i="233"/>
  <c r="J86" i="233"/>
  <c r="AF5" i="233"/>
  <c r="G86" i="233"/>
  <c r="F86" i="233"/>
  <c r="AD5" i="233"/>
  <c r="E86" i="233"/>
  <c r="D86" i="233"/>
  <c r="AB5" i="233"/>
  <c r="C86" i="233"/>
  <c r="O85" i="233"/>
  <c r="N85" i="233"/>
  <c r="M85" i="233"/>
  <c r="L85" i="233"/>
  <c r="J85" i="233"/>
  <c r="AF4" i="233"/>
  <c r="G85" i="233"/>
  <c r="F85" i="233"/>
  <c r="AD4" i="233"/>
  <c r="E85" i="233"/>
  <c r="D85" i="233"/>
  <c r="AB4" i="233"/>
  <c r="C85" i="233"/>
  <c r="J82" i="233"/>
  <c r="S1" i="233"/>
  <c r="C82" i="233"/>
  <c r="A64" i="233"/>
  <c r="A49" i="233"/>
  <c r="AD42" i="233"/>
  <c r="AD41" i="233"/>
  <c r="AB34" i="233"/>
  <c r="AB33" i="233"/>
  <c r="AB32" i="233"/>
  <c r="AB31" i="233"/>
  <c r="A31" i="233"/>
  <c r="AB30" i="233"/>
  <c r="AB29" i="233"/>
  <c r="AB28" i="233"/>
  <c r="AB27" i="233"/>
  <c r="AB26" i="233"/>
  <c r="AB25" i="233"/>
  <c r="AB24" i="233"/>
  <c r="AB23" i="233"/>
  <c r="AB22" i="233"/>
  <c r="AB21" i="233"/>
  <c r="AB20" i="233"/>
  <c r="AB19" i="233"/>
  <c r="AB18" i="233"/>
  <c r="G18" i="233"/>
  <c r="A18" i="233"/>
  <c r="AB17" i="233"/>
  <c r="AB16" i="233"/>
  <c r="AB15" i="233"/>
  <c r="D15" i="233"/>
  <c r="D14" i="233"/>
  <c r="O13" i="233"/>
  <c r="D13" i="233"/>
  <c r="O12" i="233"/>
  <c r="D12" i="233"/>
  <c r="O11" i="233"/>
  <c r="O10" i="233"/>
  <c r="D10" i="233"/>
  <c r="O9" i="233"/>
  <c r="D9" i="233"/>
  <c r="O8" i="233"/>
  <c r="D8" i="233"/>
  <c r="A7" i="233"/>
  <c r="A4" i="233"/>
  <c r="AB2" i="233"/>
  <c r="Y1" i="233"/>
  <c r="AD128" i="232"/>
  <c r="AB128" i="232"/>
  <c r="AD127" i="232"/>
  <c r="AB127" i="232"/>
  <c r="AD125" i="232"/>
  <c r="AB125" i="232"/>
  <c r="AD124" i="232"/>
  <c r="AB124" i="232"/>
  <c r="AB122" i="232"/>
  <c r="AB121" i="232"/>
  <c r="AB120" i="232"/>
  <c r="AB118" i="232"/>
  <c r="AF115" i="232"/>
  <c r="AD115" i="232"/>
  <c r="AB115" i="232"/>
  <c r="AF114" i="232"/>
  <c r="AD114" i="232"/>
  <c r="AB114" i="232"/>
  <c r="AD111" i="232"/>
  <c r="AB111" i="232"/>
  <c r="AD110" i="232"/>
  <c r="AB110" i="232"/>
  <c r="AD109" i="232"/>
  <c r="AB109" i="232"/>
  <c r="AD108" i="232"/>
  <c r="AB108" i="232"/>
  <c r="AD105" i="232"/>
  <c r="AB105" i="232"/>
  <c r="AD104" i="232"/>
  <c r="AB104" i="232"/>
  <c r="O90" i="232"/>
  <c r="N90" i="232"/>
  <c r="M90" i="232"/>
  <c r="L90" i="232"/>
  <c r="K90" i="232"/>
  <c r="AF9" i="232"/>
  <c r="G90" i="232"/>
  <c r="F90" i="232"/>
  <c r="AD9" i="232"/>
  <c r="E90" i="232"/>
  <c r="D90" i="232"/>
  <c r="AB9" i="232"/>
  <c r="C90" i="232"/>
  <c r="O89" i="232"/>
  <c r="N89" i="232"/>
  <c r="M89" i="232"/>
  <c r="L89" i="232"/>
  <c r="K89" i="232"/>
  <c r="AF8" i="232"/>
  <c r="G89" i="232"/>
  <c r="F89" i="232"/>
  <c r="AD8" i="232"/>
  <c r="E89" i="232"/>
  <c r="D89" i="232"/>
  <c r="AB8" i="232"/>
  <c r="C89" i="232"/>
  <c r="AF38" i="232"/>
  <c r="AD38" i="232"/>
  <c r="AB38" i="232"/>
  <c r="AF37" i="232"/>
  <c r="AD37" i="232"/>
  <c r="AB37" i="232"/>
  <c r="O88" i="232"/>
  <c r="N88" i="232"/>
  <c r="M88" i="232"/>
  <c r="L88" i="232"/>
  <c r="J88" i="232"/>
  <c r="AF7" i="232"/>
  <c r="G88" i="232"/>
  <c r="F88" i="232"/>
  <c r="AD7" i="232"/>
  <c r="E88" i="232"/>
  <c r="D88" i="232"/>
  <c r="AB7" i="232"/>
  <c r="C88" i="232"/>
  <c r="O87" i="232"/>
  <c r="N87" i="232"/>
  <c r="M87" i="232"/>
  <c r="L87" i="232"/>
  <c r="J87" i="232"/>
  <c r="AF6" i="232"/>
  <c r="G87" i="232"/>
  <c r="F87" i="232"/>
  <c r="AD6" i="232"/>
  <c r="E87" i="232"/>
  <c r="D87" i="232"/>
  <c r="AB6" i="232"/>
  <c r="C87" i="232"/>
  <c r="O86" i="232"/>
  <c r="N86" i="232"/>
  <c r="M86" i="232"/>
  <c r="L86" i="232"/>
  <c r="J86" i="232"/>
  <c r="AF5" i="232"/>
  <c r="G86" i="232"/>
  <c r="F86" i="232"/>
  <c r="AD5" i="232"/>
  <c r="E86" i="232"/>
  <c r="D86" i="232"/>
  <c r="AB5" i="232"/>
  <c r="C86" i="232"/>
  <c r="O85" i="232"/>
  <c r="N85" i="232"/>
  <c r="M85" i="232"/>
  <c r="L85" i="232"/>
  <c r="J85" i="232"/>
  <c r="AF4" i="232"/>
  <c r="G85" i="232"/>
  <c r="F85" i="232"/>
  <c r="AD4" i="232"/>
  <c r="E85" i="232"/>
  <c r="D85" i="232"/>
  <c r="AB4" i="232"/>
  <c r="C85" i="232"/>
  <c r="J82" i="232"/>
  <c r="S1" i="232"/>
  <c r="C82" i="232"/>
  <c r="A64" i="232"/>
  <c r="A49" i="232"/>
  <c r="AD42" i="232"/>
  <c r="AD41" i="232"/>
  <c r="AB34" i="232"/>
  <c r="AB33" i="232"/>
  <c r="AB32" i="232"/>
  <c r="AB31" i="232"/>
  <c r="A31" i="232"/>
  <c r="AB30" i="232"/>
  <c r="AB29" i="232"/>
  <c r="AB28" i="232"/>
  <c r="AB27" i="232"/>
  <c r="AB26" i="232"/>
  <c r="AB25" i="232"/>
  <c r="AB24" i="232"/>
  <c r="AB23" i="232"/>
  <c r="AB22" i="232"/>
  <c r="AB21" i="232"/>
  <c r="AB20" i="232"/>
  <c r="AB19" i="232"/>
  <c r="AB18" i="232"/>
  <c r="G18" i="232"/>
  <c r="A18" i="232"/>
  <c r="AB17" i="232"/>
  <c r="AB16" i="232"/>
  <c r="AB15" i="232"/>
  <c r="D15" i="232"/>
  <c r="D14" i="232"/>
  <c r="O13" i="232"/>
  <c r="D13" i="232"/>
  <c r="O12" i="232"/>
  <c r="D12" i="232"/>
  <c r="O11" i="232"/>
  <c r="O10" i="232"/>
  <c r="D10" i="232"/>
  <c r="O9" i="232"/>
  <c r="D9" i="232"/>
  <c r="O8" i="232"/>
  <c r="D8" i="232"/>
  <c r="A7" i="232"/>
  <c r="A4" i="232"/>
  <c r="AB2" i="232"/>
  <c r="Y1" i="232"/>
  <c r="AD128" i="231"/>
  <c r="AB128" i="231"/>
  <c r="AD127" i="231"/>
  <c r="AB127" i="231"/>
  <c r="AD125" i="231"/>
  <c r="AB125" i="231"/>
  <c r="AD124" i="231"/>
  <c r="AB124" i="231"/>
  <c r="AB122" i="231"/>
  <c r="AB121" i="231"/>
  <c r="AB120" i="231"/>
  <c r="AB118" i="231"/>
  <c r="AF115" i="231"/>
  <c r="AD115" i="231"/>
  <c r="AB115" i="231"/>
  <c r="AF114" i="231"/>
  <c r="AD114" i="231"/>
  <c r="AB114" i="231"/>
  <c r="AD111" i="231"/>
  <c r="AB111" i="231"/>
  <c r="AD110" i="231"/>
  <c r="AB110" i="231"/>
  <c r="AD109" i="231"/>
  <c r="AB109" i="231"/>
  <c r="AD108" i="231"/>
  <c r="AB108" i="231"/>
  <c r="AD105" i="231"/>
  <c r="AB105" i="231"/>
  <c r="AD104" i="231"/>
  <c r="AB104" i="231"/>
  <c r="O90" i="231"/>
  <c r="N90" i="231"/>
  <c r="M90" i="231"/>
  <c r="L90" i="231"/>
  <c r="K90" i="231"/>
  <c r="AF9" i="231"/>
  <c r="G90" i="231"/>
  <c r="F90" i="231"/>
  <c r="AD9" i="231"/>
  <c r="E90" i="231"/>
  <c r="D90" i="231"/>
  <c r="AB9" i="231"/>
  <c r="C90" i="231"/>
  <c r="O89" i="231"/>
  <c r="N89" i="231"/>
  <c r="M89" i="231"/>
  <c r="L89" i="231"/>
  <c r="K89" i="231"/>
  <c r="AF8" i="231"/>
  <c r="G89" i="231"/>
  <c r="F89" i="231"/>
  <c r="AD8" i="231"/>
  <c r="E89" i="231"/>
  <c r="D89" i="231"/>
  <c r="AB8" i="231"/>
  <c r="C89" i="231"/>
  <c r="AF38" i="231"/>
  <c r="AD38" i="231"/>
  <c r="AB38" i="231"/>
  <c r="AF37" i="231"/>
  <c r="AD37" i="231"/>
  <c r="AB37" i="231"/>
  <c r="O88" i="231"/>
  <c r="N88" i="231"/>
  <c r="M88" i="231"/>
  <c r="L88" i="231"/>
  <c r="J88" i="231"/>
  <c r="AF7" i="231"/>
  <c r="G88" i="231"/>
  <c r="F88" i="231"/>
  <c r="AD7" i="231"/>
  <c r="E88" i="231"/>
  <c r="D88" i="231"/>
  <c r="AB7" i="231"/>
  <c r="C88" i="231"/>
  <c r="O87" i="231"/>
  <c r="N87" i="231"/>
  <c r="M87" i="231"/>
  <c r="L87" i="231"/>
  <c r="J87" i="231"/>
  <c r="AF6" i="231"/>
  <c r="G87" i="231"/>
  <c r="F87" i="231"/>
  <c r="AD6" i="231"/>
  <c r="E87" i="231"/>
  <c r="D87" i="231"/>
  <c r="AB6" i="231"/>
  <c r="C87" i="231"/>
  <c r="O86" i="231"/>
  <c r="N86" i="231"/>
  <c r="M86" i="231"/>
  <c r="L86" i="231"/>
  <c r="J86" i="231"/>
  <c r="AF5" i="231"/>
  <c r="G86" i="231"/>
  <c r="F86" i="231"/>
  <c r="AD5" i="231"/>
  <c r="E86" i="231"/>
  <c r="D86" i="231"/>
  <c r="AB5" i="231"/>
  <c r="C86" i="231"/>
  <c r="O85" i="231"/>
  <c r="N85" i="231"/>
  <c r="M85" i="231"/>
  <c r="L85" i="231"/>
  <c r="J85" i="231"/>
  <c r="AF4" i="231"/>
  <c r="G85" i="231"/>
  <c r="F85" i="231"/>
  <c r="AD4" i="231"/>
  <c r="E85" i="231"/>
  <c r="D85" i="231"/>
  <c r="AB4" i="231"/>
  <c r="C85" i="231"/>
  <c r="J82" i="231"/>
  <c r="S1" i="231"/>
  <c r="C82" i="231"/>
  <c r="A64" i="231"/>
  <c r="A49" i="231"/>
  <c r="AD42" i="231"/>
  <c r="AD41" i="231"/>
  <c r="AB34" i="231"/>
  <c r="AB33" i="231"/>
  <c r="AB32" i="231"/>
  <c r="AB31" i="231"/>
  <c r="A31" i="231"/>
  <c r="AB30" i="231"/>
  <c r="AB29" i="231"/>
  <c r="AB28" i="231"/>
  <c r="AB27" i="231"/>
  <c r="AB26" i="231"/>
  <c r="AB25" i="231"/>
  <c r="AB24" i="231"/>
  <c r="AB23" i="231"/>
  <c r="AB22" i="231"/>
  <c r="AB21" i="231"/>
  <c r="AB20" i="231"/>
  <c r="AB19" i="231"/>
  <c r="AB18" i="231"/>
  <c r="G18" i="231"/>
  <c r="A18" i="231"/>
  <c r="AB17" i="231"/>
  <c r="AB16" i="231"/>
  <c r="AB15" i="231"/>
  <c r="D15" i="231"/>
  <c r="D14" i="231"/>
  <c r="O13" i="231"/>
  <c r="D13" i="231"/>
  <c r="O12" i="231"/>
  <c r="D12" i="231"/>
  <c r="O11" i="231"/>
  <c r="O10" i="231"/>
  <c r="D10" i="231"/>
  <c r="O9" i="231"/>
  <c r="D9" i="231"/>
  <c r="O8" i="231"/>
  <c r="D8" i="231"/>
  <c r="A7" i="231"/>
  <c r="A4" i="231"/>
  <c r="AB2" i="231"/>
  <c r="Y1" i="231"/>
  <c r="AD128" i="230"/>
  <c r="AB128" i="230"/>
  <c r="AD127" i="230"/>
  <c r="AB127" i="230"/>
  <c r="AD125" i="230"/>
  <c r="AB125" i="230"/>
  <c r="AD124" i="230"/>
  <c r="AB124" i="230"/>
  <c r="AB122" i="230"/>
  <c r="AB121" i="230"/>
  <c r="AB120" i="230"/>
  <c r="AB118" i="230"/>
  <c r="AF115" i="230"/>
  <c r="AD115" i="230"/>
  <c r="AB115" i="230"/>
  <c r="AF114" i="230"/>
  <c r="AD114" i="230"/>
  <c r="AB114" i="230"/>
  <c r="AD111" i="230"/>
  <c r="AB111" i="230"/>
  <c r="AD110" i="230"/>
  <c r="AB110" i="230"/>
  <c r="AD109" i="230"/>
  <c r="AB109" i="230"/>
  <c r="AD108" i="230"/>
  <c r="AB108" i="230"/>
  <c r="AD105" i="230"/>
  <c r="AB105" i="230"/>
  <c r="AD104" i="230"/>
  <c r="AB104" i="230"/>
  <c r="O90" i="230"/>
  <c r="N90" i="230"/>
  <c r="M90" i="230"/>
  <c r="L90" i="230"/>
  <c r="K90" i="230"/>
  <c r="AF9" i="230"/>
  <c r="G90" i="230"/>
  <c r="F90" i="230"/>
  <c r="AD9" i="230"/>
  <c r="E90" i="230"/>
  <c r="D90" i="230"/>
  <c r="AB9" i="230"/>
  <c r="C90" i="230"/>
  <c r="O89" i="230"/>
  <c r="N89" i="230"/>
  <c r="M89" i="230"/>
  <c r="L89" i="230"/>
  <c r="K89" i="230"/>
  <c r="AF8" i="230"/>
  <c r="G89" i="230"/>
  <c r="F89" i="230"/>
  <c r="AD8" i="230"/>
  <c r="E89" i="230"/>
  <c r="D89" i="230"/>
  <c r="AB8" i="230"/>
  <c r="C89" i="230"/>
  <c r="AF38" i="230"/>
  <c r="AD38" i="230"/>
  <c r="AB38" i="230"/>
  <c r="AF37" i="230"/>
  <c r="AD37" i="230"/>
  <c r="AB37" i="230"/>
  <c r="O88" i="230"/>
  <c r="N88" i="230"/>
  <c r="M88" i="230"/>
  <c r="L88" i="230"/>
  <c r="J88" i="230"/>
  <c r="AF7" i="230"/>
  <c r="G88" i="230"/>
  <c r="F88" i="230"/>
  <c r="AD7" i="230"/>
  <c r="E88" i="230"/>
  <c r="D88" i="230"/>
  <c r="AB7" i="230"/>
  <c r="C88" i="230"/>
  <c r="O87" i="230"/>
  <c r="N87" i="230"/>
  <c r="M87" i="230"/>
  <c r="L87" i="230"/>
  <c r="J87" i="230"/>
  <c r="AF6" i="230"/>
  <c r="G87" i="230"/>
  <c r="F87" i="230"/>
  <c r="AD6" i="230"/>
  <c r="E87" i="230"/>
  <c r="D87" i="230"/>
  <c r="AB6" i="230"/>
  <c r="C87" i="230"/>
  <c r="O86" i="230"/>
  <c r="N86" i="230"/>
  <c r="M86" i="230"/>
  <c r="L86" i="230"/>
  <c r="J86" i="230"/>
  <c r="AF5" i="230"/>
  <c r="G86" i="230"/>
  <c r="F86" i="230"/>
  <c r="AD5" i="230"/>
  <c r="E86" i="230"/>
  <c r="D86" i="230"/>
  <c r="AB5" i="230"/>
  <c r="C86" i="230"/>
  <c r="O85" i="230"/>
  <c r="N85" i="230"/>
  <c r="M85" i="230"/>
  <c r="L85" i="230"/>
  <c r="J85" i="230"/>
  <c r="AF4" i="230"/>
  <c r="G85" i="230"/>
  <c r="F85" i="230"/>
  <c r="AD4" i="230"/>
  <c r="E85" i="230"/>
  <c r="D85" i="230"/>
  <c r="AB4" i="230"/>
  <c r="C85" i="230"/>
  <c r="J82" i="230"/>
  <c r="S1" i="230"/>
  <c r="C82" i="230"/>
  <c r="A64" i="230"/>
  <c r="A49" i="230"/>
  <c r="AD42" i="230"/>
  <c r="AD41" i="230"/>
  <c r="AB34" i="230"/>
  <c r="AB33" i="230"/>
  <c r="AB32" i="230"/>
  <c r="AB31" i="230"/>
  <c r="A31" i="230"/>
  <c r="AB30" i="230"/>
  <c r="AB29" i="230"/>
  <c r="AB28" i="230"/>
  <c r="AB27" i="230"/>
  <c r="AB26" i="230"/>
  <c r="AB25" i="230"/>
  <c r="AB24" i="230"/>
  <c r="AB23" i="230"/>
  <c r="AB22" i="230"/>
  <c r="AB21" i="230"/>
  <c r="AB20" i="230"/>
  <c r="AB19" i="230"/>
  <c r="AB18" i="230"/>
  <c r="G18" i="230"/>
  <c r="A18" i="230"/>
  <c r="AB17" i="230"/>
  <c r="AB16" i="230"/>
  <c r="AB15" i="230"/>
  <c r="D15" i="230"/>
  <c r="D14" i="230"/>
  <c r="O13" i="230"/>
  <c r="D13" i="230"/>
  <c r="O12" i="230"/>
  <c r="D12" i="230"/>
  <c r="O11" i="230"/>
  <c r="O10" i="230"/>
  <c r="D10" i="230"/>
  <c r="O9" i="230"/>
  <c r="D9" i="230"/>
  <c r="O8" i="230"/>
  <c r="D8" i="230"/>
  <c r="A7" i="230"/>
  <c r="A4" i="230"/>
  <c r="AB2" i="230"/>
  <c r="Y1" i="230"/>
  <c r="AD128" i="229"/>
  <c r="AB128" i="229"/>
  <c r="AD127" i="229"/>
  <c r="AB127" i="229"/>
  <c r="AD125" i="229"/>
  <c r="AB125" i="229"/>
  <c r="AD124" i="229"/>
  <c r="AB124" i="229"/>
  <c r="AB122" i="229"/>
  <c r="AB121" i="229"/>
  <c r="AB120" i="229"/>
  <c r="AB118" i="229"/>
  <c r="AF115" i="229"/>
  <c r="AD115" i="229"/>
  <c r="AB115" i="229"/>
  <c r="AF114" i="229"/>
  <c r="AD114" i="229"/>
  <c r="AB114" i="229"/>
  <c r="AD111" i="229"/>
  <c r="AB111" i="229"/>
  <c r="AD110" i="229"/>
  <c r="AB110" i="229"/>
  <c r="AD109" i="229"/>
  <c r="AB109" i="229"/>
  <c r="AD108" i="229"/>
  <c r="AB108" i="229"/>
  <c r="AD105" i="229"/>
  <c r="AB105" i="229"/>
  <c r="AD104" i="229"/>
  <c r="AB104" i="229"/>
  <c r="O90" i="229"/>
  <c r="N90" i="229"/>
  <c r="M90" i="229"/>
  <c r="L90" i="229"/>
  <c r="K90" i="229"/>
  <c r="AF9" i="229"/>
  <c r="G90" i="229"/>
  <c r="F90" i="229"/>
  <c r="AD9" i="229"/>
  <c r="E90" i="229"/>
  <c r="D90" i="229"/>
  <c r="AB9" i="229"/>
  <c r="C90" i="229"/>
  <c r="O89" i="229"/>
  <c r="N89" i="229"/>
  <c r="M89" i="229"/>
  <c r="L89" i="229"/>
  <c r="K89" i="229"/>
  <c r="AF8" i="229"/>
  <c r="G89" i="229"/>
  <c r="F89" i="229"/>
  <c r="AD8" i="229"/>
  <c r="E89" i="229"/>
  <c r="D89" i="229"/>
  <c r="AB8" i="229"/>
  <c r="C89" i="229"/>
  <c r="AF38" i="229"/>
  <c r="AD38" i="229"/>
  <c r="AB38" i="229"/>
  <c r="AF37" i="229"/>
  <c r="AD37" i="229"/>
  <c r="AB37" i="229"/>
  <c r="O88" i="229"/>
  <c r="N88" i="229"/>
  <c r="M88" i="229"/>
  <c r="L88" i="229"/>
  <c r="J88" i="229"/>
  <c r="AF7" i="229"/>
  <c r="G88" i="229"/>
  <c r="F88" i="229"/>
  <c r="AD7" i="229"/>
  <c r="E88" i="229"/>
  <c r="D88" i="229"/>
  <c r="AB7" i="229"/>
  <c r="C88" i="229"/>
  <c r="O87" i="229"/>
  <c r="N87" i="229"/>
  <c r="M87" i="229"/>
  <c r="L87" i="229"/>
  <c r="J87" i="229"/>
  <c r="AF6" i="229"/>
  <c r="G87" i="229"/>
  <c r="F87" i="229"/>
  <c r="AD6" i="229"/>
  <c r="E87" i="229"/>
  <c r="D87" i="229"/>
  <c r="AB6" i="229"/>
  <c r="C87" i="229"/>
  <c r="O86" i="229"/>
  <c r="N86" i="229"/>
  <c r="M86" i="229"/>
  <c r="L86" i="229"/>
  <c r="J86" i="229"/>
  <c r="AF5" i="229"/>
  <c r="G86" i="229"/>
  <c r="F86" i="229"/>
  <c r="AD5" i="229"/>
  <c r="E86" i="229"/>
  <c r="D86" i="229"/>
  <c r="AB5" i="229"/>
  <c r="C86" i="229"/>
  <c r="O85" i="229"/>
  <c r="N85" i="229"/>
  <c r="M85" i="229"/>
  <c r="L85" i="229"/>
  <c r="J85" i="229"/>
  <c r="AF4" i="229"/>
  <c r="G85" i="229"/>
  <c r="F85" i="229"/>
  <c r="AD4" i="229"/>
  <c r="E85" i="229"/>
  <c r="D85" i="229"/>
  <c r="AB4" i="229"/>
  <c r="C85" i="229"/>
  <c r="J82" i="229"/>
  <c r="S1" i="229"/>
  <c r="C82" i="229"/>
  <c r="A64" i="229"/>
  <c r="A49" i="229"/>
  <c r="AD42" i="229"/>
  <c r="AD41" i="229"/>
  <c r="AB34" i="229"/>
  <c r="AB33" i="229"/>
  <c r="AB32" i="229"/>
  <c r="AB31" i="229"/>
  <c r="A31" i="229"/>
  <c r="AB30" i="229"/>
  <c r="AB29" i="229"/>
  <c r="AB28" i="229"/>
  <c r="AB27" i="229"/>
  <c r="AB26" i="229"/>
  <c r="AB25" i="229"/>
  <c r="AB24" i="229"/>
  <c r="AB23" i="229"/>
  <c r="AB22" i="229"/>
  <c r="AB21" i="229"/>
  <c r="AB20" i="229"/>
  <c r="AB19" i="229"/>
  <c r="AB18" i="229"/>
  <c r="G18" i="229"/>
  <c r="A18" i="229"/>
  <c r="AB17" i="229"/>
  <c r="AB16" i="229"/>
  <c r="AB15" i="229"/>
  <c r="D15" i="229"/>
  <c r="D14" i="229"/>
  <c r="O13" i="229"/>
  <c r="D13" i="229"/>
  <c r="O12" i="229"/>
  <c r="D12" i="229"/>
  <c r="O11" i="229"/>
  <c r="O10" i="229"/>
  <c r="D10" i="229"/>
  <c r="O9" i="229"/>
  <c r="D9" i="229"/>
  <c r="O8" i="229"/>
  <c r="D8" i="229"/>
  <c r="A7" i="229"/>
  <c r="A4" i="229"/>
  <c r="AB2" i="229"/>
  <c r="Y1" i="229"/>
  <c r="AD128" i="228"/>
  <c r="AB128" i="228"/>
  <c r="AD127" i="228"/>
  <c r="AB127" i="228"/>
  <c r="AD125" i="228"/>
  <c r="AB125" i="228"/>
  <c r="AD124" i="228"/>
  <c r="AB124" i="228"/>
  <c r="AB122" i="228"/>
  <c r="AB121" i="228"/>
  <c r="AB120" i="228"/>
  <c r="AB118" i="228"/>
  <c r="AF115" i="228"/>
  <c r="AD115" i="228"/>
  <c r="AB115" i="228"/>
  <c r="AF114" i="228"/>
  <c r="AD114" i="228"/>
  <c r="AB114" i="228"/>
  <c r="AD111" i="228"/>
  <c r="AB111" i="228"/>
  <c r="AD110" i="228"/>
  <c r="AB110" i="228"/>
  <c r="AD109" i="228"/>
  <c r="AB109" i="228"/>
  <c r="AD108" i="228"/>
  <c r="AB108" i="228"/>
  <c r="AD105" i="228"/>
  <c r="AB105" i="228"/>
  <c r="AD104" i="228"/>
  <c r="AB104" i="228"/>
  <c r="O90" i="228"/>
  <c r="N90" i="228"/>
  <c r="M90" i="228"/>
  <c r="L90" i="228"/>
  <c r="K90" i="228"/>
  <c r="AF9" i="228"/>
  <c r="G90" i="228"/>
  <c r="F90" i="228"/>
  <c r="AD9" i="228"/>
  <c r="E90" i="228"/>
  <c r="D90" i="228"/>
  <c r="AB9" i="228"/>
  <c r="C90" i="228"/>
  <c r="O89" i="228"/>
  <c r="N89" i="228"/>
  <c r="M89" i="228"/>
  <c r="L89" i="228"/>
  <c r="K89" i="228"/>
  <c r="AF8" i="228"/>
  <c r="G89" i="228"/>
  <c r="F89" i="228"/>
  <c r="AD8" i="228"/>
  <c r="E89" i="228"/>
  <c r="D89" i="228"/>
  <c r="AB8" i="228"/>
  <c r="C89" i="228"/>
  <c r="AF38" i="228"/>
  <c r="AD38" i="228"/>
  <c r="AB38" i="228"/>
  <c r="AF37" i="228"/>
  <c r="AD37" i="228"/>
  <c r="AB37" i="228"/>
  <c r="O88" i="228"/>
  <c r="N88" i="228"/>
  <c r="M88" i="228"/>
  <c r="L88" i="228"/>
  <c r="J88" i="228"/>
  <c r="AF7" i="228"/>
  <c r="G88" i="228"/>
  <c r="F88" i="228"/>
  <c r="AD7" i="228"/>
  <c r="E88" i="228"/>
  <c r="D88" i="228"/>
  <c r="AB7" i="228"/>
  <c r="C88" i="228"/>
  <c r="O87" i="228"/>
  <c r="N87" i="228"/>
  <c r="M87" i="228"/>
  <c r="L87" i="228"/>
  <c r="J87" i="228"/>
  <c r="AF6" i="228"/>
  <c r="G87" i="228"/>
  <c r="F87" i="228"/>
  <c r="AD6" i="228"/>
  <c r="E87" i="228"/>
  <c r="D87" i="228"/>
  <c r="AB6" i="228"/>
  <c r="C87" i="228"/>
  <c r="O86" i="228"/>
  <c r="N86" i="228"/>
  <c r="M86" i="228"/>
  <c r="L86" i="228"/>
  <c r="J86" i="228"/>
  <c r="AF5" i="228"/>
  <c r="G86" i="228"/>
  <c r="F86" i="228"/>
  <c r="AD5" i="228"/>
  <c r="E86" i="228"/>
  <c r="D86" i="228"/>
  <c r="AB5" i="228"/>
  <c r="C86" i="228"/>
  <c r="O85" i="228"/>
  <c r="N85" i="228"/>
  <c r="M85" i="228"/>
  <c r="L85" i="228"/>
  <c r="J85" i="228"/>
  <c r="AF4" i="228"/>
  <c r="G85" i="228"/>
  <c r="F85" i="228"/>
  <c r="AD4" i="228"/>
  <c r="E85" i="228"/>
  <c r="D85" i="228"/>
  <c r="AB4" i="228"/>
  <c r="C85" i="228"/>
  <c r="J82" i="228"/>
  <c r="S1" i="228"/>
  <c r="C82" i="228"/>
  <c r="A64" i="228"/>
  <c r="A49" i="228"/>
  <c r="AD42" i="228"/>
  <c r="AD41" i="228"/>
  <c r="AB34" i="228"/>
  <c r="AB33" i="228"/>
  <c r="AB32" i="228"/>
  <c r="AB31" i="228"/>
  <c r="A31" i="228"/>
  <c r="AB30" i="228"/>
  <c r="AB29" i="228"/>
  <c r="AB28" i="228"/>
  <c r="AB27" i="228"/>
  <c r="AB26" i="228"/>
  <c r="AB25" i="228"/>
  <c r="AB24" i="228"/>
  <c r="AB23" i="228"/>
  <c r="AB22" i="228"/>
  <c r="AB21" i="228"/>
  <c r="AB20" i="228"/>
  <c r="AB19" i="228"/>
  <c r="AB18" i="228"/>
  <c r="G18" i="228"/>
  <c r="A18" i="228"/>
  <c r="AB17" i="228"/>
  <c r="AB16" i="228"/>
  <c r="AB15" i="228"/>
  <c r="D15" i="228"/>
  <c r="D14" i="228"/>
  <c r="O13" i="228"/>
  <c r="D13" i="228"/>
  <c r="O12" i="228"/>
  <c r="D12" i="228"/>
  <c r="O11" i="228"/>
  <c r="O10" i="228"/>
  <c r="D10" i="228"/>
  <c r="O9" i="228"/>
  <c r="D9" i="228"/>
  <c r="O8" i="228"/>
  <c r="D8" i="228"/>
  <c r="A7" i="228"/>
  <c r="A4" i="228"/>
  <c r="AB2" i="228"/>
  <c r="Y1" i="228"/>
  <c r="AD128" i="227"/>
  <c r="AB128" i="227"/>
  <c r="AD127" i="227"/>
  <c r="AB127" i="227"/>
  <c r="AD125" i="227"/>
  <c r="AB125" i="227"/>
  <c r="AD124" i="227"/>
  <c r="AB124" i="227"/>
  <c r="AB122" i="227"/>
  <c r="AB121" i="227"/>
  <c r="AB120" i="227"/>
  <c r="AB118" i="227"/>
  <c r="AF115" i="227"/>
  <c r="AD115" i="227"/>
  <c r="AB115" i="227"/>
  <c r="AF114" i="227"/>
  <c r="AD114" i="227"/>
  <c r="AB114" i="227"/>
  <c r="AD111" i="227"/>
  <c r="AB111" i="227"/>
  <c r="AD110" i="227"/>
  <c r="AB110" i="227"/>
  <c r="AD109" i="227"/>
  <c r="AB109" i="227"/>
  <c r="AD108" i="227"/>
  <c r="AB108" i="227"/>
  <c r="AD105" i="227"/>
  <c r="AB105" i="227"/>
  <c r="AD104" i="227"/>
  <c r="AB104" i="227"/>
  <c r="O90" i="227"/>
  <c r="N90" i="227"/>
  <c r="M90" i="227"/>
  <c r="L90" i="227"/>
  <c r="K90" i="227"/>
  <c r="AF9" i="227"/>
  <c r="G90" i="227"/>
  <c r="F90" i="227"/>
  <c r="AD9" i="227"/>
  <c r="E90" i="227"/>
  <c r="D90" i="227"/>
  <c r="AB9" i="227"/>
  <c r="C90" i="227"/>
  <c r="O89" i="227"/>
  <c r="N89" i="227"/>
  <c r="M89" i="227"/>
  <c r="L89" i="227"/>
  <c r="K89" i="227"/>
  <c r="AF8" i="227"/>
  <c r="G89" i="227"/>
  <c r="F89" i="227"/>
  <c r="AD8" i="227"/>
  <c r="E89" i="227"/>
  <c r="D89" i="227"/>
  <c r="AB8" i="227"/>
  <c r="C89" i="227"/>
  <c r="AF38" i="227"/>
  <c r="AD38" i="227"/>
  <c r="AB38" i="227"/>
  <c r="AF37" i="227"/>
  <c r="AD37" i="227"/>
  <c r="AB37" i="227"/>
  <c r="O88" i="227"/>
  <c r="N88" i="227"/>
  <c r="M88" i="227"/>
  <c r="L88" i="227"/>
  <c r="J88" i="227"/>
  <c r="AF7" i="227"/>
  <c r="G88" i="227"/>
  <c r="F88" i="227"/>
  <c r="AD7" i="227"/>
  <c r="E88" i="227"/>
  <c r="D88" i="227"/>
  <c r="AB7" i="227"/>
  <c r="C88" i="227"/>
  <c r="O87" i="227"/>
  <c r="N87" i="227"/>
  <c r="M87" i="227"/>
  <c r="L87" i="227"/>
  <c r="J87" i="227"/>
  <c r="AF6" i="227"/>
  <c r="G87" i="227"/>
  <c r="F87" i="227"/>
  <c r="AD6" i="227"/>
  <c r="E87" i="227"/>
  <c r="D87" i="227"/>
  <c r="AB6" i="227"/>
  <c r="C87" i="227"/>
  <c r="O86" i="227"/>
  <c r="N86" i="227"/>
  <c r="M86" i="227"/>
  <c r="L86" i="227"/>
  <c r="J86" i="227"/>
  <c r="AF5" i="227"/>
  <c r="G86" i="227"/>
  <c r="F86" i="227"/>
  <c r="AD5" i="227"/>
  <c r="E86" i="227"/>
  <c r="D86" i="227"/>
  <c r="AB5" i="227"/>
  <c r="C86" i="227"/>
  <c r="O85" i="227"/>
  <c r="N85" i="227"/>
  <c r="M85" i="227"/>
  <c r="L85" i="227"/>
  <c r="J85" i="227"/>
  <c r="AF4" i="227"/>
  <c r="G85" i="227"/>
  <c r="F85" i="227"/>
  <c r="AD4" i="227"/>
  <c r="E85" i="227"/>
  <c r="D85" i="227"/>
  <c r="AB4" i="227"/>
  <c r="C85" i="227"/>
  <c r="J82" i="227"/>
  <c r="S1" i="227"/>
  <c r="C82" i="227"/>
  <c r="A64" i="227"/>
  <c r="A49" i="227"/>
  <c r="AD42" i="227"/>
  <c r="AD41" i="227"/>
  <c r="AB34" i="227"/>
  <c r="AB33" i="227"/>
  <c r="AB32" i="227"/>
  <c r="AB31" i="227"/>
  <c r="A31" i="227"/>
  <c r="AB30" i="227"/>
  <c r="AB29" i="227"/>
  <c r="AB28" i="227"/>
  <c r="AB27" i="227"/>
  <c r="AB26" i="227"/>
  <c r="AB25" i="227"/>
  <c r="AB24" i="227"/>
  <c r="AB23" i="227"/>
  <c r="AB22" i="227"/>
  <c r="AB21" i="227"/>
  <c r="AB20" i="227"/>
  <c r="AB19" i="227"/>
  <c r="AB18" i="227"/>
  <c r="G18" i="227"/>
  <c r="A18" i="227"/>
  <c r="AB17" i="227"/>
  <c r="AB16" i="227"/>
  <c r="AB15" i="227"/>
  <c r="D15" i="227"/>
  <c r="D14" i="227"/>
  <c r="O13" i="227"/>
  <c r="D13" i="227"/>
  <c r="O12" i="227"/>
  <c r="D12" i="227"/>
  <c r="O11" i="227"/>
  <c r="O10" i="227"/>
  <c r="D10" i="227"/>
  <c r="O9" i="227"/>
  <c r="D9" i="227"/>
  <c r="O8" i="227"/>
  <c r="D8" i="227"/>
  <c r="A7" i="227"/>
  <c r="A4" i="227"/>
  <c r="AB2" i="227"/>
  <c r="Y1" i="227"/>
  <c r="AD128" i="226"/>
  <c r="AB128" i="226"/>
  <c r="AD127" i="226"/>
  <c r="AB127" i="226"/>
  <c r="AD125" i="226"/>
  <c r="AB125" i="226"/>
  <c r="AD124" i="226"/>
  <c r="AB124" i="226"/>
  <c r="AB122" i="226"/>
  <c r="AB121" i="226"/>
  <c r="AB120" i="226"/>
  <c r="AB118" i="226"/>
  <c r="AF115" i="226"/>
  <c r="AD115" i="226"/>
  <c r="AB115" i="226"/>
  <c r="AF114" i="226"/>
  <c r="AD114" i="226"/>
  <c r="AB114" i="226"/>
  <c r="AD111" i="226"/>
  <c r="AB111" i="226"/>
  <c r="AD110" i="226"/>
  <c r="AB110" i="226"/>
  <c r="AD109" i="226"/>
  <c r="AB109" i="226"/>
  <c r="AD108" i="226"/>
  <c r="AB108" i="226"/>
  <c r="AD105" i="226"/>
  <c r="AB105" i="226"/>
  <c r="AD104" i="226"/>
  <c r="AB104" i="226"/>
  <c r="O90" i="226"/>
  <c r="N90" i="226"/>
  <c r="M90" i="226"/>
  <c r="L90" i="226"/>
  <c r="K90" i="226"/>
  <c r="AF9" i="226"/>
  <c r="G90" i="226"/>
  <c r="F90" i="226"/>
  <c r="AD9" i="226"/>
  <c r="E90" i="226"/>
  <c r="D90" i="226"/>
  <c r="AB9" i="226"/>
  <c r="C90" i="226"/>
  <c r="O89" i="226"/>
  <c r="N89" i="226"/>
  <c r="M89" i="226"/>
  <c r="L89" i="226"/>
  <c r="K89" i="226"/>
  <c r="AF8" i="226"/>
  <c r="G89" i="226"/>
  <c r="F89" i="226"/>
  <c r="AD8" i="226"/>
  <c r="E89" i="226"/>
  <c r="D89" i="226"/>
  <c r="AB8" i="226"/>
  <c r="C89" i="226"/>
  <c r="AF38" i="226"/>
  <c r="AD38" i="226"/>
  <c r="AB38" i="226"/>
  <c r="AF37" i="226"/>
  <c r="AD37" i="226"/>
  <c r="AB37" i="226"/>
  <c r="O88" i="226"/>
  <c r="N88" i="226"/>
  <c r="M88" i="226"/>
  <c r="L88" i="226"/>
  <c r="J88" i="226"/>
  <c r="AF7" i="226"/>
  <c r="G88" i="226"/>
  <c r="F88" i="226"/>
  <c r="AD7" i="226"/>
  <c r="E88" i="226"/>
  <c r="D88" i="226"/>
  <c r="AB7" i="226"/>
  <c r="C88" i="226"/>
  <c r="O87" i="226"/>
  <c r="N87" i="226"/>
  <c r="M87" i="226"/>
  <c r="L87" i="226"/>
  <c r="J87" i="226"/>
  <c r="AF6" i="226"/>
  <c r="G87" i="226"/>
  <c r="F87" i="226"/>
  <c r="AD6" i="226"/>
  <c r="E87" i="226"/>
  <c r="D87" i="226"/>
  <c r="AB6" i="226"/>
  <c r="C87" i="226"/>
  <c r="O86" i="226"/>
  <c r="N86" i="226"/>
  <c r="M86" i="226"/>
  <c r="L86" i="226"/>
  <c r="J86" i="226"/>
  <c r="AF5" i="226"/>
  <c r="G86" i="226"/>
  <c r="F86" i="226"/>
  <c r="AD5" i="226"/>
  <c r="E86" i="226"/>
  <c r="D86" i="226"/>
  <c r="AB5" i="226"/>
  <c r="C86" i="226"/>
  <c r="O85" i="226"/>
  <c r="N85" i="226"/>
  <c r="M85" i="226"/>
  <c r="L85" i="226"/>
  <c r="J85" i="226"/>
  <c r="AF4" i="226"/>
  <c r="G85" i="226"/>
  <c r="F85" i="226"/>
  <c r="AD4" i="226"/>
  <c r="E85" i="226"/>
  <c r="D85" i="226"/>
  <c r="AB4" i="226"/>
  <c r="C85" i="226"/>
  <c r="J82" i="226"/>
  <c r="S1" i="226"/>
  <c r="C82" i="226"/>
  <c r="A64" i="226"/>
  <c r="A49" i="226"/>
  <c r="AD42" i="226"/>
  <c r="AD41" i="226"/>
  <c r="AB34" i="226"/>
  <c r="AB33" i="226"/>
  <c r="AB32" i="226"/>
  <c r="AB31" i="226"/>
  <c r="A31" i="226"/>
  <c r="AB30" i="226"/>
  <c r="AB29" i="226"/>
  <c r="AB28" i="226"/>
  <c r="AB27" i="226"/>
  <c r="AB26" i="226"/>
  <c r="AB25" i="226"/>
  <c r="AB24" i="226"/>
  <c r="AB23" i="226"/>
  <c r="AB22" i="226"/>
  <c r="AB21" i="226"/>
  <c r="AB20" i="226"/>
  <c r="AB19" i="226"/>
  <c r="AB18" i="226"/>
  <c r="G18" i="226"/>
  <c r="A18" i="226"/>
  <c r="AB17" i="226"/>
  <c r="AB16" i="226"/>
  <c r="AB15" i="226"/>
  <c r="D15" i="226"/>
  <c r="D14" i="226"/>
  <c r="O13" i="226"/>
  <c r="D13" i="226"/>
  <c r="O12" i="226"/>
  <c r="D12" i="226"/>
  <c r="O11" i="226"/>
  <c r="O10" i="226"/>
  <c r="D10" i="226"/>
  <c r="O9" i="226"/>
  <c r="D9" i="226"/>
  <c r="O8" i="226"/>
  <c r="D8" i="226"/>
  <c r="A7" i="226"/>
  <c r="A4" i="226"/>
  <c r="AB2" i="226"/>
  <c r="Y1" i="226"/>
  <c r="AD128" i="225"/>
  <c r="AB128" i="225"/>
  <c r="AD127" i="225"/>
  <c r="AB127" i="225"/>
  <c r="AD125" i="225"/>
  <c r="AB125" i="225"/>
  <c r="AD124" i="225"/>
  <c r="AB124" i="225"/>
  <c r="AB122" i="225"/>
  <c r="AB121" i="225"/>
  <c r="AB120" i="225"/>
  <c r="AB118" i="225"/>
  <c r="AF115" i="225"/>
  <c r="AD115" i="225"/>
  <c r="AB115" i="225"/>
  <c r="AF114" i="225"/>
  <c r="AD114" i="225"/>
  <c r="AB114" i="225"/>
  <c r="AD111" i="225"/>
  <c r="AB111" i="225"/>
  <c r="AD110" i="225"/>
  <c r="AB110" i="225"/>
  <c r="AD109" i="225"/>
  <c r="AB109" i="225"/>
  <c r="AD108" i="225"/>
  <c r="AB108" i="225"/>
  <c r="AD105" i="225"/>
  <c r="AB105" i="225"/>
  <c r="AD104" i="225"/>
  <c r="AB104" i="225"/>
  <c r="O90" i="225"/>
  <c r="N90" i="225"/>
  <c r="M90" i="225"/>
  <c r="L90" i="225"/>
  <c r="K90" i="225"/>
  <c r="AF9" i="225"/>
  <c r="G90" i="225"/>
  <c r="F90" i="225"/>
  <c r="AD9" i="225"/>
  <c r="E90" i="225"/>
  <c r="D90" i="225"/>
  <c r="AB9" i="225"/>
  <c r="C90" i="225"/>
  <c r="O89" i="225"/>
  <c r="N89" i="225"/>
  <c r="M89" i="225"/>
  <c r="L89" i="225"/>
  <c r="K89" i="225"/>
  <c r="AF8" i="225"/>
  <c r="G89" i="225"/>
  <c r="F89" i="225"/>
  <c r="AD8" i="225"/>
  <c r="E89" i="225"/>
  <c r="D89" i="225"/>
  <c r="AB8" i="225"/>
  <c r="C89" i="225"/>
  <c r="AF38" i="225"/>
  <c r="AD38" i="225"/>
  <c r="AB38" i="225"/>
  <c r="AF37" i="225"/>
  <c r="AD37" i="225"/>
  <c r="AB37" i="225"/>
  <c r="O88" i="225"/>
  <c r="N88" i="225"/>
  <c r="M88" i="225"/>
  <c r="L88" i="225"/>
  <c r="J88" i="225"/>
  <c r="AF7" i="225"/>
  <c r="G88" i="225"/>
  <c r="F88" i="225"/>
  <c r="AD7" i="225"/>
  <c r="E88" i="225"/>
  <c r="D88" i="225"/>
  <c r="AB7" i="225"/>
  <c r="C88" i="225"/>
  <c r="O87" i="225"/>
  <c r="N87" i="225"/>
  <c r="M87" i="225"/>
  <c r="L87" i="225"/>
  <c r="J87" i="225"/>
  <c r="AF6" i="225"/>
  <c r="G87" i="225"/>
  <c r="F87" i="225"/>
  <c r="AD6" i="225"/>
  <c r="E87" i="225"/>
  <c r="D87" i="225"/>
  <c r="AB6" i="225"/>
  <c r="C87" i="225"/>
  <c r="O86" i="225"/>
  <c r="N86" i="225"/>
  <c r="M86" i="225"/>
  <c r="L86" i="225"/>
  <c r="J86" i="225"/>
  <c r="AF5" i="225"/>
  <c r="G86" i="225"/>
  <c r="F86" i="225"/>
  <c r="AD5" i="225"/>
  <c r="E86" i="225"/>
  <c r="D86" i="225"/>
  <c r="AB5" i="225"/>
  <c r="C86" i="225"/>
  <c r="O85" i="225"/>
  <c r="N85" i="225"/>
  <c r="M85" i="225"/>
  <c r="L85" i="225"/>
  <c r="J85" i="225"/>
  <c r="AF4" i="225"/>
  <c r="G85" i="225"/>
  <c r="F85" i="225"/>
  <c r="AD4" i="225"/>
  <c r="E85" i="225"/>
  <c r="D85" i="225"/>
  <c r="AB4" i="225"/>
  <c r="C85" i="225"/>
  <c r="J82" i="225"/>
  <c r="S1" i="225"/>
  <c r="C82" i="225"/>
  <c r="A64" i="225"/>
  <c r="A49" i="225"/>
  <c r="AD42" i="225"/>
  <c r="AD41" i="225"/>
  <c r="AB34" i="225"/>
  <c r="AB33" i="225"/>
  <c r="AB32" i="225"/>
  <c r="AB31" i="225"/>
  <c r="A31" i="225"/>
  <c r="AB30" i="225"/>
  <c r="AB29" i="225"/>
  <c r="AB28" i="225"/>
  <c r="AB27" i="225"/>
  <c r="AB26" i="225"/>
  <c r="AB25" i="225"/>
  <c r="AB24" i="225"/>
  <c r="AB23" i="225"/>
  <c r="AB22" i="225"/>
  <c r="AB21" i="225"/>
  <c r="AB20" i="225"/>
  <c r="AB19" i="225"/>
  <c r="AB18" i="225"/>
  <c r="G18" i="225"/>
  <c r="A18" i="225"/>
  <c r="AB17" i="225"/>
  <c r="AB16" i="225"/>
  <c r="AB15" i="225"/>
  <c r="D15" i="225"/>
  <c r="D14" i="225"/>
  <c r="O13" i="225"/>
  <c r="D13" i="225"/>
  <c r="O12" i="225"/>
  <c r="D12" i="225"/>
  <c r="O11" i="225"/>
  <c r="O10" i="225"/>
  <c r="D10" i="225"/>
  <c r="O9" i="225"/>
  <c r="D9" i="225"/>
  <c r="O8" i="225"/>
  <c r="D8" i="225"/>
  <c r="A7" i="225"/>
  <c r="A4" i="225"/>
  <c r="AB2" i="225"/>
  <c r="Y1" i="225"/>
  <c r="AD128" i="224"/>
  <c r="AB128" i="224"/>
  <c r="AD127" i="224"/>
  <c r="AB127" i="224"/>
  <c r="AD125" i="224"/>
  <c r="AB125" i="224"/>
  <c r="AD124" i="224"/>
  <c r="AB124" i="224"/>
  <c r="AB122" i="224"/>
  <c r="AB121" i="224"/>
  <c r="AB120" i="224"/>
  <c r="AB118" i="224"/>
  <c r="AF115" i="224"/>
  <c r="AD115" i="224"/>
  <c r="AB115" i="224"/>
  <c r="AF114" i="224"/>
  <c r="AD114" i="224"/>
  <c r="AB114" i="224"/>
  <c r="AD111" i="224"/>
  <c r="AB111" i="224"/>
  <c r="AD110" i="224"/>
  <c r="AB110" i="224"/>
  <c r="AD109" i="224"/>
  <c r="AB109" i="224"/>
  <c r="AD108" i="224"/>
  <c r="AB108" i="224"/>
  <c r="AD105" i="224"/>
  <c r="AB105" i="224"/>
  <c r="AD104" i="224"/>
  <c r="AB104" i="224"/>
  <c r="O90" i="224"/>
  <c r="N90" i="224"/>
  <c r="M90" i="224"/>
  <c r="L90" i="224"/>
  <c r="K90" i="224"/>
  <c r="AF9" i="224"/>
  <c r="G90" i="224"/>
  <c r="F90" i="224"/>
  <c r="AD9" i="224"/>
  <c r="E90" i="224"/>
  <c r="D90" i="224"/>
  <c r="AB9" i="224"/>
  <c r="C90" i="224"/>
  <c r="O89" i="224"/>
  <c r="N89" i="224"/>
  <c r="M89" i="224"/>
  <c r="L89" i="224"/>
  <c r="K89" i="224"/>
  <c r="AF8" i="224"/>
  <c r="G89" i="224"/>
  <c r="F89" i="224"/>
  <c r="AD8" i="224"/>
  <c r="E89" i="224"/>
  <c r="D89" i="224"/>
  <c r="AB8" i="224"/>
  <c r="C89" i="224"/>
  <c r="AF38" i="224"/>
  <c r="AD38" i="224"/>
  <c r="AB38" i="224"/>
  <c r="AF37" i="224"/>
  <c r="AD37" i="224"/>
  <c r="AB37" i="224"/>
  <c r="O88" i="224"/>
  <c r="N88" i="224"/>
  <c r="M88" i="224"/>
  <c r="L88" i="224"/>
  <c r="J88" i="224"/>
  <c r="AF7" i="224"/>
  <c r="G88" i="224"/>
  <c r="F88" i="224"/>
  <c r="AD7" i="224"/>
  <c r="E88" i="224"/>
  <c r="D88" i="224"/>
  <c r="AB7" i="224"/>
  <c r="C88" i="224"/>
  <c r="O87" i="224"/>
  <c r="N87" i="224"/>
  <c r="M87" i="224"/>
  <c r="L87" i="224"/>
  <c r="J87" i="224"/>
  <c r="AF6" i="224"/>
  <c r="G87" i="224"/>
  <c r="F87" i="224"/>
  <c r="AD6" i="224"/>
  <c r="E87" i="224"/>
  <c r="D87" i="224"/>
  <c r="AB6" i="224"/>
  <c r="C87" i="224"/>
  <c r="O86" i="224"/>
  <c r="N86" i="224"/>
  <c r="M86" i="224"/>
  <c r="L86" i="224"/>
  <c r="J86" i="224"/>
  <c r="AF5" i="224"/>
  <c r="G86" i="224"/>
  <c r="F86" i="224"/>
  <c r="AD5" i="224"/>
  <c r="E86" i="224"/>
  <c r="D86" i="224"/>
  <c r="AB5" i="224"/>
  <c r="C86" i="224"/>
  <c r="O85" i="224"/>
  <c r="N85" i="224"/>
  <c r="M85" i="224"/>
  <c r="L85" i="224"/>
  <c r="J85" i="224"/>
  <c r="AF4" i="224"/>
  <c r="G85" i="224"/>
  <c r="F85" i="224"/>
  <c r="AD4" i="224"/>
  <c r="E85" i="224"/>
  <c r="D85" i="224"/>
  <c r="AB4" i="224"/>
  <c r="C85" i="224"/>
  <c r="J82" i="224"/>
  <c r="S1" i="224"/>
  <c r="C82" i="224"/>
  <c r="A64" i="224"/>
  <c r="A49" i="224"/>
  <c r="AD42" i="224"/>
  <c r="AD41" i="224"/>
  <c r="AB34" i="224"/>
  <c r="AB33" i="224"/>
  <c r="AB32" i="224"/>
  <c r="AB31" i="224"/>
  <c r="A31" i="224"/>
  <c r="AB30" i="224"/>
  <c r="AB29" i="224"/>
  <c r="AB28" i="224"/>
  <c r="AB27" i="224"/>
  <c r="AB26" i="224"/>
  <c r="AB25" i="224"/>
  <c r="AB24" i="224"/>
  <c r="AB23" i="224"/>
  <c r="AB22" i="224"/>
  <c r="AB21" i="224"/>
  <c r="AB20" i="224"/>
  <c r="AB19" i="224"/>
  <c r="AB18" i="224"/>
  <c r="G18" i="224"/>
  <c r="A18" i="224"/>
  <c r="AB17" i="224"/>
  <c r="AB16" i="224"/>
  <c r="AB15" i="224"/>
  <c r="D15" i="224"/>
  <c r="D14" i="224"/>
  <c r="O13" i="224"/>
  <c r="D13" i="224"/>
  <c r="O12" i="224"/>
  <c r="D12" i="224"/>
  <c r="O11" i="224"/>
  <c r="O10" i="224"/>
  <c r="D10" i="224"/>
  <c r="O9" i="224"/>
  <c r="D9" i="224"/>
  <c r="O8" i="224"/>
  <c r="D8" i="224"/>
  <c r="A7" i="224"/>
  <c r="A4" i="224"/>
  <c r="AB2" i="224"/>
  <c r="Y1" i="224"/>
  <c r="AD128" i="223"/>
  <c r="AB128" i="223"/>
  <c r="AD127" i="223"/>
  <c r="AB127" i="223"/>
  <c r="AD125" i="223"/>
  <c r="AB125" i="223"/>
  <c r="AD124" i="223"/>
  <c r="AB124" i="223"/>
  <c r="AB122" i="223"/>
  <c r="AB121" i="223"/>
  <c r="AB120" i="223"/>
  <c r="AB118" i="223"/>
  <c r="AF115" i="223"/>
  <c r="AD115" i="223"/>
  <c r="AB115" i="223"/>
  <c r="AF114" i="223"/>
  <c r="AD114" i="223"/>
  <c r="AB114" i="223"/>
  <c r="AD111" i="223"/>
  <c r="AB111" i="223"/>
  <c r="AD110" i="223"/>
  <c r="AB110" i="223"/>
  <c r="AD109" i="223"/>
  <c r="AB109" i="223"/>
  <c r="AD108" i="223"/>
  <c r="AB108" i="223"/>
  <c r="AD105" i="223"/>
  <c r="AB105" i="223"/>
  <c r="AD104" i="223"/>
  <c r="AB104" i="223"/>
  <c r="O90" i="223"/>
  <c r="N90" i="223"/>
  <c r="M90" i="223"/>
  <c r="L90" i="223"/>
  <c r="K90" i="223"/>
  <c r="AF9" i="223"/>
  <c r="G90" i="223"/>
  <c r="F90" i="223"/>
  <c r="AD9" i="223"/>
  <c r="E90" i="223"/>
  <c r="D90" i="223"/>
  <c r="AB9" i="223"/>
  <c r="C90" i="223"/>
  <c r="O89" i="223"/>
  <c r="N89" i="223"/>
  <c r="M89" i="223"/>
  <c r="L89" i="223"/>
  <c r="K89" i="223"/>
  <c r="AF8" i="223"/>
  <c r="G89" i="223"/>
  <c r="F89" i="223"/>
  <c r="AD8" i="223"/>
  <c r="E89" i="223"/>
  <c r="D89" i="223"/>
  <c r="AB8" i="223"/>
  <c r="C89" i="223"/>
  <c r="AF38" i="223"/>
  <c r="AD38" i="223"/>
  <c r="AB38" i="223"/>
  <c r="AF37" i="223"/>
  <c r="AD37" i="223"/>
  <c r="AB37" i="223"/>
  <c r="O88" i="223"/>
  <c r="N88" i="223"/>
  <c r="M88" i="223"/>
  <c r="L88" i="223"/>
  <c r="J88" i="223"/>
  <c r="AF7" i="223"/>
  <c r="G88" i="223"/>
  <c r="F88" i="223"/>
  <c r="AD7" i="223"/>
  <c r="E88" i="223"/>
  <c r="D88" i="223"/>
  <c r="AB7" i="223"/>
  <c r="C88" i="223"/>
  <c r="O87" i="223"/>
  <c r="N87" i="223"/>
  <c r="M87" i="223"/>
  <c r="L87" i="223"/>
  <c r="J87" i="223"/>
  <c r="AF6" i="223"/>
  <c r="G87" i="223"/>
  <c r="F87" i="223"/>
  <c r="AD6" i="223"/>
  <c r="E87" i="223"/>
  <c r="D87" i="223"/>
  <c r="AB6" i="223"/>
  <c r="C87" i="223"/>
  <c r="O86" i="223"/>
  <c r="N86" i="223"/>
  <c r="M86" i="223"/>
  <c r="L86" i="223"/>
  <c r="J86" i="223"/>
  <c r="AF5" i="223"/>
  <c r="G86" i="223"/>
  <c r="F86" i="223"/>
  <c r="AD5" i="223"/>
  <c r="E86" i="223"/>
  <c r="D86" i="223"/>
  <c r="AB5" i="223"/>
  <c r="C86" i="223"/>
  <c r="O85" i="223"/>
  <c r="N85" i="223"/>
  <c r="M85" i="223"/>
  <c r="L85" i="223"/>
  <c r="J85" i="223"/>
  <c r="AF4" i="223"/>
  <c r="G85" i="223"/>
  <c r="F85" i="223"/>
  <c r="AD4" i="223"/>
  <c r="E85" i="223"/>
  <c r="D85" i="223"/>
  <c r="AB4" i="223"/>
  <c r="C85" i="223"/>
  <c r="J82" i="223"/>
  <c r="S1" i="223"/>
  <c r="C82" i="223"/>
  <c r="A64" i="223"/>
  <c r="A49" i="223"/>
  <c r="AD42" i="223"/>
  <c r="AD41" i="223"/>
  <c r="AB34" i="223"/>
  <c r="AB33" i="223"/>
  <c r="AB32" i="223"/>
  <c r="AB31" i="223"/>
  <c r="A31" i="223"/>
  <c r="AB30" i="223"/>
  <c r="AB29" i="223"/>
  <c r="AB28" i="223"/>
  <c r="AB27" i="223"/>
  <c r="AB26" i="223"/>
  <c r="AB25" i="223"/>
  <c r="AB24" i="223"/>
  <c r="AB23" i="223"/>
  <c r="AB22" i="223"/>
  <c r="AB21" i="223"/>
  <c r="AB20" i="223"/>
  <c r="AB19" i="223"/>
  <c r="AB18" i="223"/>
  <c r="G18" i="223"/>
  <c r="A18" i="223"/>
  <c r="AB17" i="223"/>
  <c r="AB16" i="223"/>
  <c r="AB15" i="223"/>
  <c r="D15" i="223"/>
  <c r="D14" i="223"/>
  <c r="O13" i="223"/>
  <c r="D13" i="223"/>
  <c r="O12" i="223"/>
  <c r="D12" i="223"/>
  <c r="O11" i="223"/>
  <c r="O10" i="223"/>
  <c r="D10" i="223"/>
  <c r="O9" i="223"/>
  <c r="D9" i="223"/>
  <c r="O8" i="223"/>
  <c r="D8" i="223"/>
  <c r="A7" i="223"/>
  <c r="A4" i="223"/>
  <c r="AB2" i="223"/>
  <c r="Y1" i="223"/>
  <c r="AD128" i="222"/>
  <c r="AB128" i="222"/>
  <c r="AD127" i="222"/>
  <c r="AB127" i="222"/>
  <c r="AD125" i="222"/>
  <c r="AB125" i="222"/>
  <c r="AD124" i="222"/>
  <c r="AB124" i="222"/>
  <c r="AB122" i="222"/>
  <c r="AB121" i="222"/>
  <c r="AB120" i="222"/>
  <c r="AB118" i="222"/>
  <c r="AF115" i="222"/>
  <c r="AD115" i="222"/>
  <c r="AB115" i="222"/>
  <c r="AF114" i="222"/>
  <c r="AD114" i="222"/>
  <c r="AB114" i="222"/>
  <c r="AD111" i="222"/>
  <c r="AB111" i="222"/>
  <c r="AD110" i="222"/>
  <c r="AB110" i="222"/>
  <c r="AD109" i="222"/>
  <c r="AB109" i="222"/>
  <c r="AD108" i="222"/>
  <c r="AB108" i="222"/>
  <c r="AD105" i="222"/>
  <c r="AB105" i="222"/>
  <c r="AD104" i="222"/>
  <c r="AB104" i="222"/>
  <c r="O90" i="222"/>
  <c r="N90" i="222"/>
  <c r="M90" i="222"/>
  <c r="L90" i="222"/>
  <c r="K90" i="222"/>
  <c r="AF9" i="222"/>
  <c r="G90" i="222"/>
  <c r="F90" i="222"/>
  <c r="AD9" i="222"/>
  <c r="E90" i="222"/>
  <c r="D90" i="222"/>
  <c r="AB9" i="222"/>
  <c r="C90" i="222"/>
  <c r="O89" i="222"/>
  <c r="N89" i="222"/>
  <c r="M89" i="222"/>
  <c r="L89" i="222"/>
  <c r="K89" i="222"/>
  <c r="AF8" i="222"/>
  <c r="G89" i="222"/>
  <c r="F89" i="222"/>
  <c r="AD8" i="222"/>
  <c r="E89" i="222"/>
  <c r="D89" i="222"/>
  <c r="AB8" i="222"/>
  <c r="C89" i="222"/>
  <c r="AF38" i="222"/>
  <c r="AD38" i="222"/>
  <c r="AB38" i="222"/>
  <c r="AF37" i="222"/>
  <c r="AD37" i="222"/>
  <c r="AB37" i="222"/>
  <c r="O88" i="222"/>
  <c r="N88" i="222"/>
  <c r="M88" i="222"/>
  <c r="L88" i="222"/>
  <c r="J88" i="222"/>
  <c r="AF7" i="222"/>
  <c r="G88" i="222"/>
  <c r="F88" i="222"/>
  <c r="AD7" i="222"/>
  <c r="E88" i="222"/>
  <c r="D88" i="222"/>
  <c r="AB7" i="222"/>
  <c r="C88" i="222"/>
  <c r="O87" i="222"/>
  <c r="N87" i="222"/>
  <c r="M87" i="222"/>
  <c r="L87" i="222"/>
  <c r="J87" i="222"/>
  <c r="AF6" i="222"/>
  <c r="G87" i="222"/>
  <c r="F87" i="222"/>
  <c r="AD6" i="222"/>
  <c r="E87" i="222"/>
  <c r="D87" i="222"/>
  <c r="AB6" i="222"/>
  <c r="C87" i="222"/>
  <c r="O86" i="222"/>
  <c r="N86" i="222"/>
  <c r="M86" i="222"/>
  <c r="L86" i="222"/>
  <c r="J86" i="222"/>
  <c r="AF5" i="222"/>
  <c r="G86" i="222"/>
  <c r="F86" i="222"/>
  <c r="AD5" i="222"/>
  <c r="E86" i="222"/>
  <c r="D86" i="222"/>
  <c r="AB5" i="222"/>
  <c r="C86" i="222"/>
  <c r="O85" i="222"/>
  <c r="N85" i="222"/>
  <c r="M85" i="222"/>
  <c r="L85" i="222"/>
  <c r="J85" i="222"/>
  <c r="AF4" i="222"/>
  <c r="G85" i="222"/>
  <c r="F85" i="222"/>
  <c r="AD4" i="222"/>
  <c r="E85" i="222"/>
  <c r="D85" i="222"/>
  <c r="AB4" i="222"/>
  <c r="C85" i="222"/>
  <c r="J82" i="222"/>
  <c r="S1" i="222"/>
  <c r="C82" i="222"/>
  <c r="A64" i="222"/>
  <c r="A49" i="222"/>
  <c r="AD42" i="222"/>
  <c r="AD41" i="222"/>
  <c r="AB34" i="222"/>
  <c r="AB33" i="222"/>
  <c r="AB32" i="222"/>
  <c r="AB31" i="222"/>
  <c r="A31" i="222"/>
  <c r="AB30" i="222"/>
  <c r="AB29" i="222"/>
  <c r="AB28" i="222"/>
  <c r="AB27" i="222"/>
  <c r="AB26" i="222"/>
  <c r="AB25" i="222"/>
  <c r="AB24" i="222"/>
  <c r="AB23" i="222"/>
  <c r="AB22" i="222"/>
  <c r="AB21" i="222"/>
  <c r="AB20" i="222"/>
  <c r="AB19" i="222"/>
  <c r="AB18" i="222"/>
  <c r="G18" i="222"/>
  <c r="A18" i="222"/>
  <c r="AB17" i="222"/>
  <c r="AB16" i="222"/>
  <c r="AB15" i="222"/>
  <c r="D15" i="222"/>
  <c r="D14" i="222"/>
  <c r="O13" i="222"/>
  <c r="D13" i="222"/>
  <c r="O12" i="222"/>
  <c r="D12" i="222"/>
  <c r="O11" i="222"/>
  <c r="O10" i="222"/>
  <c r="D10" i="222"/>
  <c r="O9" i="222"/>
  <c r="D9" i="222"/>
  <c r="O8" i="222"/>
  <c r="D8" i="222"/>
  <c r="A7" i="222"/>
  <c r="A4" i="222"/>
  <c r="AB2" i="222"/>
  <c r="Y1" i="222"/>
  <c r="AD128" i="221"/>
  <c r="AB128" i="221"/>
  <c r="AD127" i="221"/>
  <c r="AB127" i="221"/>
  <c r="AD125" i="221"/>
  <c r="AB125" i="221"/>
  <c r="AD124" i="221"/>
  <c r="AB124" i="221"/>
  <c r="AB122" i="221"/>
  <c r="AB121" i="221"/>
  <c r="AB120" i="221"/>
  <c r="AB118" i="221"/>
  <c r="AF115" i="221"/>
  <c r="AD115" i="221"/>
  <c r="AB115" i="221"/>
  <c r="AF114" i="221"/>
  <c r="AD114" i="221"/>
  <c r="AB114" i="221"/>
  <c r="AD111" i="221"/>
  <c r="AB111" i="221"/>
  <c r="AD110" i="221"/>
  <c r="AB110" i="221"/>
  <c r="AD109" i="221"/>
  <c r="AB109" i="221"/>
  <c r="AD108" i="221"/>
  <c r="AB108" i="221"/>
  <c r="AD105" i="221"/>
  <c r="AB105" i="221"/>
  <c r="AD104" i="221"/>
  <c r="AB104" i="221"/>
  <c r="O90" i="221"/>
  <c r="N90" i="221"/>
  <c r="M90" i="221"/>
  <c r="L90" i="221"/>
  <c r="K90" i="221"/>
  <c r="G90" i="221"/>
  <c r="AD9" i="221"/>
  <c r="E90" i="221"/>
  <c r="D90" i="221"/>
  <c r="AB9" i="221"/>
  <c r="C90" i="221"/>
  <c r="O89" i="221"/>
  <c r="N89" i="221"/>
  <c r="M89" i="221"/>
  <c r="L89" i="221"/>
  <c r="K89" i="221"/>
  <c r="G89" i="221"/>
  <c r="AD8" i="221"/>
  <c r="E89" i="221"/>
  <c r="D89" i="221"/>
  <c r="AB8" i="221"/>
  <c r="C89" i="221"/>
  <c r="AF38" i="221"/>
  <c r="AD38" i="221"/>
  <c r="AB38" i="221"/>
  <c r="AF37" i="221"/>
  <c r="AD37" i="221"/>
  <c r="AB37" i="221"/>
  <c r="O88" i="221"/>
  <c r="N88" i="221"/>
  <c r="M88" i="221"/>
  <c r="L88" i="221"/>
  <c r="J88" i="221"/>
  <c r="G88" i="221"/>
  <c r="AD7" i="221"/>
  <c r="E88" i="221"/>
  <c r="D88" i="221"/>
  <c r="AB7" i="221"/>
  <c r="C88" i="221"/>
  <c r="O87" i="221"/>
  <c r="N87" i="221"/>
  <c r="M87" i="221"/>
  <c r="L87" i="221"/>
  <c r="J87" i="221"/>
  <c r="G87" i="221"/>
  <c r="AD6" i="221"/>
  <c r="E87" i="221"/>
  <c r="D87" i="221"/>
  <c r="AB6" i="221"/>
  <c r="C87" i="221"/>
  <c r="O86" i="221"/>
  <c r="N86" i="221"/>
  <c r="M86" i="221"/>
  <c r="L86" i="221"/>
  <c r="J86" i="221"/>
  <c r="G86" i="221"/>
  <c r="AD5" i="221"/>
  <c r="E86" i="221"/>
  <c r="D86" i="221"/>
  <c r="AB5" i="221"/>
  <c r="C86" i="221"/>
  <c r="O85" i="221"/>
  <c r="N85" i="221"/>
  <c r="M85" i="221"/>
  <c r="L85" i="221"/>
  <c r="J85" i="221"/>
  <c r="G85" i="221"/>
  <c r="AD4" i="221"/>
  <c r="E85" i="221"/>
  <c r="D85" i="221"/>
  <c r="AB4" i="221"/>
  <c r="C85" i="221"/>
  <c r="J82" i="221"/>
  <c r="S1" i="221"/>
  <c r="C82" i="221"/>
  <c r="A64" i="221"/>
  <c r="A49" i="221"/>
  <c r="AD42" i="221"/>
  <c r="AD41" i="221"/>
  <c r="AB34" i="221"/>
  <c r="AB33" i="221"/>
  <c r="AB32" i="221"/>
  <c r="AB31" i="221"/>
  <c r="A31" i="221"/>
  <c r="AB30" i="221"/>
  <c r="AB29" i="221"/>
  <c r="AB28" i="221"/>
  <c r="AB27" i="221"/>
  <c r="AB26" i="221"/>
  <c r="AB25" i="221"/>
  <c r="AB24" i="221"/>
  <c r="AB23" i="221"/>
  <c r="AB22" i="221"/>
  <c r="AB21" i="221"/>
  <c r="AB20" i="221"/>
  <c r="AB19" i="221"/>
  <c r="AB18" i="221"/>
  <c r="G18" i="221"/>
  <c r="A18" i="221"/>
  <c r="AB17" i="221"/>
  <c r="AB16" i="221"/>
  <c r="AB15" i="221"/>
  <c r="D15" i="221"/>
  <c r="D14" i="221"/>
  <c r="O13" i="221"/>
  <c r="D13" i="221"/>
  <c r="O12" i="221"/>
  <c r="D12" i="221"/>
  <c r="O11" i="221"/>
  <c r="O10" i="221"/>
  <c r="D10" i="221"/>
  <c r="O9" i="221"/>
  <c r="D9" i="221"/>
  <c r="O8" i="221"/>
  <c r="D8" i="221"/>
  <c r="A7" i="221"/>
  <c r="A4" i="221"/>
  <c r="AB2" i="221"/>
  <c r="Y1" i="221"/>
  <c r="AD128" i="220"/>
  <c r="AB128" i="220"/>
  <c r="AD127" i="220"/>
  <c r="AB127" i="220"/>
  <c r="AD125" i="220"/>
  <c r="AB125" i="220"/>
  <c r="AD124" i="220"/>
  <c r="AB124" i="220"/>
  <c r="AB122" i="220"/>
  <c r="AB121" i="220"/>
  <c r="AB120" i="220"/>
  <c r="AB118" i="220"/>
  <c r="AF115" i="220"/>
  <c r="AD115" i="220"/>
  <c r="AB115" i="220"/>
  <c r="AF114" i="220"/>
  <c r="AD114" i="220"/>
  <c r="AB114" i="220"/>
  <c r="AD111" i="220"/>
  <c r="AB111" i="220"/>
  <c r="AD110" i="220"/>
  <c r="AB110" i="220"/>
  <c r="AD109" i="220"/>
  <c r="AB109" i="220"/>
  <c r="AD108" i="220"/>
  <c r="AB108" i="220"/>
  <c r="AD105" i="220"/>
  <c r="AB105" i="220"/>
  <c r="AD104" i="220"/>
  <c r="AB104" i="220"/>
  <c r="O90" i="220"/>
  <c r="N90" i="220"/>
  <c r="M90" i="220"/>
  <c r="L90" i="220"/>
  <c r="K90" i="220"/>
  <c r="AF9" i="220"/>
  <c r="G90" i="220"/>
  <c r="F90" i="220"/>
  <c r="AD9" i="220"/>
  <c r="E90" i="220"/>
  <c r="D90" i="220"/>
  <c r="AB9" i="220"/>
  <c r="C90" i="220"/>
  <c r="O89" i="220"/>
  <c r="N89" i="220"/>
  <c r="M89" i="220"/>
  <c r="L89" i="220"/>
  <c r="K89" i="220"/>
  <c r="AF8" i="220"/>
  <c r="G89" i="220"/>
  <c r="F89" i="220"/>
  <c r="AD8" i="220"/>
  <c r="E89" i="220"/>
  <c r="D89" i="220"/>
  <c r="AB8" i="220"/>
  <c r="C89" i="220"/>
  <c r="AF38" i="220"/>
  <c r="AD38" i="220"/>
  <c r="AB38" i="220"/>
  <c r="AF37" i="220"/>
  <c r="AD37" i="220"/>
  <c r="AB37" i="220"/>
  <c r="O88" i="220"/>
  <c r="N88" i="220"/>
  <c r="M88" i="220"/>
  <c r="L88" i="220"/>
  <c r="J88" i="220"/>
  <c r="AF7" i="220"/>
  <c r="G88" i="220"/>
  <c r="F88" i="220"/>
  <c r="AD7" i="220"/>
  <c r="E88" i="220"/>
  <c r="D88" i="220"/>
  <c r="AB7" i="220"/>
  <c r="C88" i="220"/>
  <c r="O87" i="220"/>
  <c r="N87" i="220"/>
  <c r="M87" i="220"/>
  <c r="L87" i="220"/>
  <c r="J87" i="220"/>
  <c r="AF6" i="220"/>
  <c r="G87" i="220"/>
  <c r="F87" i="220"/>
  <c r="AD6" i="220"/>
  <c r="E87" i="220"/>
  <c r="D87" i="220"/>
  <c r="AB6" i="220"/>
  <c r="C87" i="220"/>
  <c r="O86" i="220"/>
  <c r="N86" i="220"/>
  <c r="M86" i="220"/>
  <c r="L86" i="220"/>
  <c r="J86" i="220"/>
  <c r="AF5" i="220"/>
  <c r="G86" i="220"/>
  <c r="F86" i="220"/>
  <c r="AD5" i="220"/>
  <c r="E86" i="220"/>
  <c r="D86" i="220"/>
  <c r="AB5" i="220"/>
  <c r="C86" i="220"/>
  <c r="O85" i="220"/>
  <c r="N85" i="220"/>
  <c r="M85" i="220"/>
  <c r="L85" i="220"/>
  <c r="J85" i="220"/>
  <c r="AF4" i="220"/>
  <c r="G85" i="220"/>
  <c r="F85" i="220"/>
  <c r="AD4" i="220"/>
  <c r="E85" i="220"/>
  <c r="D85" i="220"/>
  <c r="AB4" i="220"/>
  <c r="C85" i="220"/>
  <c r="J82" i="220"/>
  <c r="S1" i="220"/>
  <c r="C82" i="220"/>
  <c r="A64" i="220"/>
  <c r="A49" i="220"/>
  <c r="AD42" i="220"/>
  <c r="AD41" i="220"/>
  <c r="AB34" i="220"/>
  <c r="AB33" i="220"/>
  <c r="AB32" i="220"/>
  <c r="AB31" i="220"/>
  <c r="A31" i="220"/>
  <c r="AB30" i="220"/>
  <c r="AB29" i="220"/>
  <c r="AB28" i="220"/>
  <c r="AB27" i="220"/>
  <c r="AB26" i="220"/>
  <c r="AB25" i="220"/>
  <c r="AB24" i="220"/>
  <c r="AB23" i="220"/>
  <c r="AB22" i="220"/>
  <c r="AB21" i="220"/>
  <c r="AB20" i="220"/>
  <c r="AB19" i="220"/>
  <c r="AB18" i="220"/>
  <c r="G18" i="220"/>
  <c r="A18" i="220"/>
  <c r="AB17" i="220"/>
  <c r="AB16" i="220"/>
  <c r="AB15" i="220"/>
  <c r="D15" i="220"/>
  <c r="D14" i="220"/>
  <c r="O13" i="220"/>
  <c r="D13" i="220"/>
  <c r="O12" i="220"/>
  <c r="D12" i="220"/>
  <c r="O11" i="220"/>
  <c r="O10" i="220"/>
  <c r="D10" i="220"/>
  <c r="O9" i="220"/>
  <c r="D9" i="220"/>
  <c r="O8" i="220"/>
  <c r="D8" i="220"/>
  <c r="A7" i="220"/>
  <c r="A4" i="220"/>
  <c r="AB2" i="220"/>
  <c r="Y1" i="220"/>
  <c r="AD128" i="219"/>
  <c r="AB128" i="219"/>
  <c r="AD127" i="219"/>
  <c r="AB127" i="219"/>
  <c r="AD125" i="219"/>
  <c r="AB125" i="219"/>
  <c r="AD124" i="219"/>
  <c r="AB124" i="219"/>
  <c r="AB122" i="219"/>
  <c r="AB121" i="219"/>
  <c r="AB120" i="219"/>
  <c r="AB118" i="219"/>
  <c r="AF115" i="219"/>
  <c r="AD115" i="219"/>
  <c r="AB115" i="219"/>
  <c r="AF114" i="219"/>
  <c r="AD114" i="219"/>
  <c r="AB114" i="219"/>
  <c r="AD111" i="219"/>
  <c r="AB111" i="219"/>
  <c r="AD110" i="219"/>
  <c r="AB110" i="219"/>
  <c r="AD109" i="219"/>
  <c r="AB109" i="219"/>
  <c r="AD108" i="219"/>
  <c r="AB108" i="219"/>
  <c r="AD105" i="219"/>
  <c r="AB105" i="219"/>
  <c r="AD104" i="219"/>
  <c r="AB104" i="219"/>
  <c r="O90" i="219"/>
  <c r="N90" i="219"/>
  <c r="M90" i="219"/>
  <c r="L90" i="219"/>
  <c r="K90" i="219"/>
  <c r="AF9" i="219"/>
  <c r="G90" i="219"/>
  <c r="F90" i="219"/>
  <c r="AD9" i="219"/>
  <c r="E90" i="219"/>
  <c r="D90" i="219"/>
  <c r="AB9" i="219"/>
  <c r="C90" i="219"/>
  <c r="O89" i="219"/>
  <c r="N89" i="219"/>
  <c r="M89" i="219"/>
  <c r="L89" i="219"/>
  <c r="K89" i="219"/>
  <c r="AF8" i="219"/>
  <c r="G89" i="219"/>
  <c r="F89" i="219"/>
  <c r="AD8" i="219"/>
  <c r="E89" i="219"/>
  <c r="D89" i="219"/>
  <c r="AB8" i="219"/>
  <c r="C89" i="219"/>
  <c r="AF38" i="219"/>
  <c r="AD38" i="219"/>
  <c r="AB38" i="219"/>
  <c r="AF37" i="219"/>
  <c r="AD37" i="219"/>
  <c r="AB37" i="219"/>
  <c r="O88" i="219"/>
  <c r="N88" i="219"/>
  <c r="M88" i="219"/>
  <c r="L88" i="219"/>
  <c r="J88" i="219"/>
  <c r="AF7" i="219"/>
  <c r="G88" i="219"/>
  <c r="F88" i="219"/>
  <c r="AD7" i="219"/>
  <c r="E88" i="219"/>
  <c r="D88" i="219"/>
  <c r="AB7" i="219"/>
  <c r="C88" i="219"/>
  <c r="O87" i="219"/>
  <c r="N87" i="219"/>
  <c r="M87" i="219"/>
  <c r="L87" i="219"/>
  <c r="J87" i="219"/>
  <c r="AF6" i="219"/>
  <c r="G87" i="219"/>
  <c r="F87" i="219"/>
  <c r="AD6" i="219"/>
  <c r="E87" i="219"/>
  <c r="D87" i="219"/>
  <c r="AB6" i="219"/>
  <c r="C87" i="219"/>
  <c r="O86" i="219"/>
  <c r="N86" i="219"/>
  <c r="M86" i="219"/>
  <c r="L86" i="219"/>
  <c r="J86" i="219"/>
  <c r="AF5" i="219"/>
  <c r="G86" i="219"/>
  <c r="F86" i="219"/>
  <c r="AD5" i="219"/>
  <c r="E86" i="219"/>
  <c r="D86" i="219"/>
  <c r="AB5" i="219"/>
  <c r="C86" i="219"/>
  <c r="O85" i="219"/>
  <c r="N85" i="219"/>
  <c r="M85" i="219"/>
  <c r="L85" i="219"/>
  <c r="J85" i="219"/>
  <c r="AF4" i="219"/>
  <c r="G85" i="219"/>
  <c r="F85" i="219"/>
  <c r="AD4" i="219"/>
  <c r="E85" i="219"/>
  <c r="D85" i="219"/>
  <c r="AB4" i="219"/>
  <c r="C85" i="219"/>
  <c r="J82" i="219"/>
  <c r="S1" i="219"/>
  <c r="C82" i="219"/>
  <c r="A64" i="219"/>
  <c r="A49" i="219"/>
  <c r="AD42" i="219"/>
  <c r="AD41" i="219"/>
  <c r="AB34" i="219"/>
  <c r="AB33" i="219"/>
  <c r="AB32" i="219"/>
  <c r="AB31" i="219"/>
  <c r="A31" i="219"/>
  <c r="AB30" i="219"/>
  <c r="AB29" i="219"/>
  <c r="AB28" i="219"/>
  <c r="AB27" i="219"/>
  <c r="AB26" i="219"/>
  <c r="AB25" i="219"/>
  <c r="AB24" i="219"/>
  <c r="AB23" i="219"/>
  <c r="AB22" i="219"/>
  <c r="AB21" i="219"/>
  <c r="AB20" i="219"/>
  <c r="AB19" i="219"/>
  <c r="AB18" i="219"/>
  <c r="G18" i="219"/>
  <c r="A18" i="219"/>
  <c r="AB17" i="219"/>
  <c r="AB16" i="219"/>
  <c r="AB15" i="219"/>
  <c r="D15" i="219"/>
  <c r="D14" i="219"/>
  <c r="O13" i="219"/>
  <c r="D13" i="219"/>
  <c r="O12" i="219"/>
  <c r="D12" i="219"/>
  <c r="O11" i="219"/>
  <c r="O10" i="219"/>
  <c r="D10" i="219"/>
  <c r="O9" i="219"/>
  <c r="D9" i="219"/>
  <c r="O8" i="219"/>
  <c r="D8" i="219"/>
  <c r="A7" i="219"/>
  <c r="A4" i="219"/>
  <c r="AB2" i="219"/>
  <c r="Y1" i="219"/>
  <c r="AD128" i="218"/>
  <c r="AB128" i="218"/>
  <c r="AD127" i="218"/>
  <c r="AB127" i="218"/>
  <c r="AD125" i="218"/>
  <c r="AB125" i="218"/>
  <c r="AD124" i="218"/>
  <c r="AB124" i="218"/>
  <c r="AB122" i="218"/>
  <c r="AB121" i="218"/>
  <c r="AB120" i="218"/>
  <c r="AB118" i="218"/>
  <c r="AF115" i="218"/>
  <c r="AD115" i="218"/>
  <c r="AB115" i="218"/>
  <c r="AF114" i="218"/>
  <c r="AD114" i="218"/>
  <c r="AB114" i="218"/>
  <c r="AD111" i="218"/>
  <c r="AB111" i="218"/>
  <c r="AD110" i="218"/>
  <c r="AB110" i="218"/>
  <c r="AD109" i="218"/>
  <c r="AB109" i="218"/>
  <c r="AD108" i="218"/>
  <c r="AB108" i="218"/>
  <c r="AD105" i="218"/>
  <c r="AB105" i="218"/>
  <c r="AD104" i="218"/>
  <c r="AB104" i="218"/>
  <c r="O90" i="218"/>
  <c r="N90" i="218"/>
  <c r="M90" i="218"/>
  <c r="L90" i="218"/>
  <c r="K90" i="218"/>
  <c r="AF9" i="218"/>
  <c r="G90" i="218"/>
  <c r="F90" i="218"/>
  <c r="AD9" i="218"/>
  <c r="E90" i="218"/>
  <c r="D90" i="218"/>
  <c r="AB9" i="218"/>
  <c r="C90" i="218"/>
  <c r="O89" i="218"/>
  <c r="N89" i="218"/>
  <c r="M89" i="218"/>
  <c r="L89" i="218"/>
  <c r="K89" i="218"/>
  <c r="AF8" i="218"/>
  <c r="G89" i="218"/>
  <c r="F89" i="218"/>
  <c r="AD8" i="218"/>
  <c r="E89" i="218"/>
  <c r="D89" i="218"/>
  <c r="AB8" i="218"/>
  <c r="C89" i="218"/>
  <c r="AF38" i="218"/>
  <c r="AD38" i="218"/>
  <c r="AB38" i="218"/>
  <c r="AF37" i="218"/>
  <c r="AD37" i="218"/>
  <c r="AB37" i="218"/>
  <c r="O88" i="218"/>
  <c r="N88" i="218"/>
  <c r="M88" i="218"/>
  <c r="L88" i="218"/>
  <c r="J88" i="218"/>
  <c r="AF7" i="218"/>
  <c r="G88" i="218"/>
  <c r="F88" i="218"/>
  <c r="AD7" i="218"/>
  <c r="E88" i="218"/>
  <c r="D88" i="218"/>
  <c r="AB7" i="218"/>
  <c r="C88" i="218"/>
  <c r="O87" i="218"/>
  <c r="N87" i="218"/>
  <c r="M87" i="218"/>
  <c r="L87" i="218"/>
  <c r="J87" i="218"/>
  <c r="AF6" i="218"/>
  <c r="G87" i="218"/>
  <c r="F87" i="218"/>
  <c r="AD6" i="218"/>
  <c r="E87" i="218"/>
  <c r="D87" i="218"/>
  <c r="AB6" i="218"/>
  <c r="C87" i="218"/>
  <c r="O86" i="218"/>
  <c r="N86" i="218"/>
  <c r="M86" i="218"/>
  <c r="L86" i="218"/>
  <c r="J86" i="218"/>
  <c r="AF5" i="218"/>
  <c r="G86" i="218"/>
  <c r="F86" i="218"/>
  <c r="AD5" i="218"/>
  <c r="E86" i="218"/>
  <c r="D86" i="218"/>
  <c r="AB5" i="218"/>
  <c r="C86" i="218"/>
  <c r="O85" i="218"/>
  <c r="N85" i="218"/>
  <c r="M85" i="218"/>
  <c r="L85" i="218"/>
  <c r="J85" i="218"/>
  <c r="AF4" i="218"/>
  <c r="G85" i="218"/>
  <c r="F85" i="218"/>
  <c r="AD4" i="218"/>
  <c r="E85" i="218"/>
  <c r="D85" i="218"/>
  <c r="AB4" i="218"/>
  <c r="C85" i="218"/>
  <c r="J82" i="218"/>
  <c r="S1" i="218"/>
  <c r="C82" i="218"/>
  <c r="A64" i="218"/>
  <c r="A49" i="218"/>
  <c r="AD42" i="218"/>
  <c r="AD41" i="218"/>
  <c r="AB34" i="218"/>
  <c r="AB33" i="218"/>
  <c r="AB32" i="218"/>
  <c r="AB31" i="218"/>
  <c r="A31" i="218"/>
  <c r="AB30" i="218"/>
  <c r="AB29" i="218"/>
  <c r="AB28" i="218"/>
  <c r="AB27" i="218"/>
  <c r="AB26" i="218"/>
  <c r="AB25" i="218"/>
  <c r="AB24" i="218"/>
  <c r="AB23" i="218"/>
  <c r="AB22" i="218"/>
  <c r="AB21" i="218"/>
  <c r="AB20" i="218"/>
  <c r="AB19" i="218"/>
  <c r="AB18" i="218"/>
  <c r="G18" i="218"/>
  <c r="A18" i="218"/>
  <c r="AB17" i="218"/>
  <c r="AB16" i="218"/>
  <c r="AB15" i="218"/>
  <c r="D15" i="218"/>
  <c r="D14" i="218"/>
  <c r="O13" i="218"/>
  <c r="D13" i="218"/>
  <c r="O12" i="218"/>
  <c r="D12" i="218"/>
  <c r="O11" i="218"/>
  <c r="O10" i="218"/>
  <c r="D10" i="218"/>
  <c r="O9" i="218"/>
  <c r="D9" i="218"/>
  <c r="O8" i="218"/>
  <c r="D8" i="218"/>
  <c r="A7" i="218"/>
  <c r="A4" i="218"/>
  <c r="AB2" i="218"/>
  <c r="Y1" i="218"/>
  <c r="AD128" i="217"/>
  <c r="AB128" i="217"/>
  <c r="AD127" i="217"/>
  <c r="AB127" i="217"/>
  <c r="AD125" i="217"/>
  <c r="AB125" i="217"/>
  <c r="AD124" i="217"/>
  <c r="AB124" i="217"/>
  <c r="AB122" i="217"/>
  <c r="AB121" i="217"/>
  <c r="AB120" i="217"/>
  <c r="AB118" i="217"/>
  <c r="AF115" i="217"/>
  <c r="AD115" i="217"/>
  <c r="AB115" i="217"/>
  <c r="AF114" i="217"/>
  <c r="AD114" i="217"/>
  <c r="AB114" i="217"/>
  <c r="AD111" i="217"/>
  <c r="AB111" i="217"/>
  <c r="AD110" i="217"/>
  <c r="AB110" i="217"/>
  <c r="AD109" i="217"/>
  <c r="AB109" i="217"/>
  <c r="AD108" i="217"/>
  <c r="AB108" i="217"/>
  <c r="AD105" i="217"/>
  <c r="AB105" i="217"/>
  <c r="AD104" i="217"/>
  <c r="AB104" i="217"/>
  <c r="O90" i="217"/>
  <c r="N90" i="217"/>
  <c r="M90" i="217"/>
  <c r="L90" i="217"/>
  <c r="K90" i="217"/>
  <c r="AF9" i="217"/>
  <c r="G90" i="217"/>
  <c r="F90" i="217"/>
  <c r="AD9" i="217"/>
  <c r="E90" i="217"/>
  <c r="D90" i="217"/>
  <c r="AB9" i="217"/>
  <c r="C90" i="217"/>
  <c r="O89" i="217"/>
  <c r="N89" i="217"/>
  <c r="M89" i="217"/>
  <c r="L89" i="217"/>
  <c r="K89" i="217"/>
  <c r="AF8" i="217"/>
  <c r="G89" i="217"/>
  <c r="F89" i="217"/>
  <c r="AD8" i="217"/>
  <c r="E89" i="217"/>
  <c r="D89" i="217"/>
  <c r="AB8" i="217"/>
  <c r="C89" i="217"/>
  <c r="AF38" i="217"/>
  <c r="AD38" i="217"/>
  <c r="AB38" i="217"/>
  <c r="AF37" i="217"/>
  <c r="AD37" i="217"/>
  <c r="AB37" i="217"/>
  <c r="O88" i="217"/>
  <c r="N88" i="217"/>
  <c r="M88" i="217"/>
  <c r="L88" i="217"/>
  <c r="J88" i="217"/>
  <c r="AF7" i="217"/>
  <c r="G88" i="217"/>
  <c r="F88" i="217"/>
  <c r="AD7" i="217"/>
  <c r="E88" i="217"/>
  <c r="D88" i="217"/>
  <c r="AB7" i="217"/>
  <c r="C88" i="217"/>
  <c r="O87" i="217"/>
  <c r="N87" i="217"/>
  <c r="M87" i="217"/>
  <c r="L87" i="217"/>
  <c r="J87" i="217"/>
  <c r="AF6" i="217"/>
  <c r="G87" i="217"/>
  <c r="F87" i="217"/>
  <c r="AD6" i="217"/>
  <c r="E87" i="217"/>
  <c r="D87" i="217"/>
  <c r="AB6" i="217"/>
  <c r="C87" i="217"/>
  <c r="O86" i="217"/>
  <c r="N86" i="217"/>
  <c r="M86" i="217"/>
  <c r="L86" i="217"/>
  <c r="J86" i="217"/>
  <c r="AF5" i="217"/>
  <c r="G86" i="217"/>
  <c r="F86" i="217"/>
  <c r="AD5" i="217"/>
  <c r="E86" i="217"/>
  <c r="D86" i="217"/>
  <c r="AB5" i="217"/>
  <c r="C86" i="217"/>
  <c r="O85" i="217"/>
  <c r="N85" i="217"/>
  <c r="M85" i="217"/>
  <c r="L85" i="217"/>
  <c r="J85" i="217"/>
  <c r="AF4" i="217"/>
  <c r="G85" i="217"/>
  <c r="F85" i="217"/>
  <c r="AD4" i="217"/>
  <c r="E85" i="217"/>
  <c r="D85" i="217"/>
  <c r="AB4" i="217"/>
  <c r="C85" i="217"/>
  <c r="J82" i="217"/>
  <c r="S1" i="217"/>
  <c r="C82" i="217"/>
  <c r="A64" i="217"/>
  <c r="A49" i="217"/>
  <c r="AD42" i="217"/>
  <c r="AD41" i="217"/>
  <c r="AB34" i="217"/>
  <c r="AB33" i="217"/>
  <c r="AB32" i="217"/>
  <c r="AB31" i="217"/>
  <c r="A31" i="217"/>
  <c r="AB30" i="217"/>
  <c r="AB29" i="217"/>
  <c r="AB28" i="217"/>
  <c r="AB27" i="217"/>
  <c r="AB26" i="217"/>
  <c r="AB25" i="217"/>
  <c r="AB24" i="217"/>
  <c r="AB23" i="217"/>
  <c r="AB22" i="217"/>
  <c r="AB21" i="217"/>
  <c r="AB20" i="217"/>
  <c r="AB19" i="217"/>
  <c r="AB18" i="217"/>
  <c r="G18" i="217"/>
  <c r="A18" i="217"/>
  <c r="AB17" i="217"/>
  <c r="AB16" i="217"/>
  <c r="AB15" i="217"/>
  <c r="D15" i="217"/>
  <c r="D14" i="217"/>
  <c r="O13" i="217"/>
  <c r="D13" i="217"/>
  <c r="O12" i="217"/>
  <c r="D12" i="217"/>
  <c r="O11" i="217"/>
  <c r="O10" i="217"/>
  <c r="D10" i="217"/>
  <c r="O9" i="217"/>
  <c r="D9" i="217"/>
  <c r="O8" i="217"/>
  <c r="D8" i="217"/>
  <c r="A7" i="217"/>
  <c r="A4" i="217"/>
  <c r="AB2" i="217"/>
  <c r="Y1" i="217"/>
  <c r="AD128" i="216"/>
  <c r="AB128" i="216"/>
  <c r="AD127" i="216"/>
  <c r="AB127" i="216"/>
  <c r="AD125" i="216"/>
  <c r="AB125" i="216"/>
  <c r="AD124" i="216"/>
  <c r="AB124" i="216"/>
  <c r="AB122" i="216"/>
  <c r="AB121" i="216"/>
  <c r="AB120" i="216"/>
  <c r="AB118" i="216"/>
  <c r="AF115" i="216"/>
  <c r="AD115" i="216"/>
  <c r="AB115" i="216"/>
  <c r="AF114" i="216"/>
  <c r="AD114" i="216"/>
  <c r="AB114" i="216"/>
  <c r="AD111" i="216"/>
  <c r="AB111" i="216"/>
  <c r="AD110" i="216"/>
  <c r="AB110" i="216"/>
  <c r="AD109" i="216"/>
  <c r="AB109" i="216"/>
  <c r="AD108" i="216"/>
  <c r="AB108" i="216"/>
  <c r="AD105" i="216"/>
  <c r="AB105" i="216"/>
  <c r="AD104" i="216"/>
  <c r="AB104" i="216"/>
  <c r="O90" i="216"/>
  <c r="N90" i="216"/>
  <c r="M90" i="216"/>
  <c r="L90" i="216"/>
  <c r="K90" i="216"/>
  <c r="AF9" i="216"/>
  <c r="G90" i="216"/>
  <c r="F90" i="216"/>
  <c r="AD9" i="216"/>
  <c r="E90" i="216"/>
  <c r="D90" i="216"/>
  <c r="AB9" i="216"/>
  <c r="C90" i="216"/>
  <c r="O89" i="216"/>
  <c r="N89" i="216"/>
  <c r="M89" i="216"/>
  <c r="L89" i="216"/>
  <c r="K89" i="216"/>
  <c r="AF8" i="216"/>
  <c r="G89" i="216"/>
  <c r="F89" i="216"/>
  <c r="AD8" i="216"/>
  <c r="E89" i="216"/>
  <c r="D89" i="216"/>
  <c r="AB8" i="216"/>
  <c r="C89" i="216"/>
  <c r="AF38" i="216"/>
  <c r="AD38" i="216"/>
  <c r="AB38" i="216"/>
  <c r="AF37" i="216"/>
  <c r="AD37" i="216"/>
  <c r="AB37" i="216"/>
  <c r="O88" i="216"/>
  <c r="N88" i="216"/>
  <c r="M88" i="216"/>
  <c r="L88" i="216"/>
  <c r="J88" i="216"/>
  <c r="AF7" i="216"/>
  <c r="G88" i="216"/>
  <c r="F88" i="216"/>
  <c r="AD7" i="216"/>
  <c r="E88" i="216"/>
  <c r="D88" i="216"/>
  <c r="AB7" i="216"/>
  <c r="C88" i="216"/>
  <c r="O87" i="216"/>
  <c r="N87" i="216"/>
  <c r="M87" i="216"/>
  <c r="L87" i="216"/>
  <c r="J87" i="216"/>
  <c r="AF6" i="216"/>
  <c r="G87" i="216"/>
  <c r="F87" i="216"/>
  <c r="AD6" i="216"/>
  <c r="E87" i="216"/>
  <c r="D87" i="216"/>
  <c r="AB6" i="216"/>
  <c r="C87" i="216"/>
  <c r="O86" i="216"/>
  <c r="N86" i="216"/>
  <c r="M86" i="216"/>
  <c r="L86" i="216"/>
  <c r="J86" i="216"/>
  <c r="AF5" i="216"/>
  <c r="G86" i="216"/>
  <c r="F86" i="216"/>
  <c r="AD5" i="216"/>
  <c r="E86" i="216"/>
  <c r="D86" i="216"/>
  <c r="AB5" i="216"/>
  <c r="C86" i="216"/>
  <c r="O85" i="216"/>
  <c r="N85" i="216"/>
  <c r="M85" i="216"/>
  <c r="L85" i="216"/>
  <c r="J85" i="216"/>
  <c r="AF4" i="216"/>
  <c r="G85" i="216"/>
  <c r="F85" i="216"/>
  <c r="AD4" i="216"/>
  <c r="E85" i="216"/>
  <c r="D85" i="216"/>
  <c r="AB4" i="216"/>
  <c r="C85" i="216"/>
  <c r="J82" i="216"/>
  <c r="S1" i="216"/>
  <c r="C82" i="216"/>
  <c r="A64" i="216"/>
  <c r="A49" i="216"/>
  <c r="AD42" i="216"/>
  <c r="AD41" i="216"/>
  <c r="AB34" i="216"/>
  <c r="AB33" i="216"/>
  <c r="AB32" i="216"/>
  <c r="AB31" i="216"/>
  <c r="A31" i="216"/>
  <c r="AB30" i="216"/>
  <c r="AB29" i="216"/>
  <c r="AB28" i="216"/>
  <c r="AB27" i="216"/>
  <c r="AB26" i="216"/>
  <c r="AB25" i="216"/>
  <c r="AB24" i="216"/>
  <c r="AB23" i="216"/>
  <c r="AB22" i="216"/>
  <c r="AB21" i="216"/>
  <c r="AB20" i="216"/>
  <c r="AB19" i="216"/>
  <c r="AB18" i="216"/>
  <c r="G18" i="216"/>
  <c r="A18" i="216"/>
  <c r="AB17" i="216"/>
  <c r="AB16" i="216"/>
  <c r="AB15" i="216"/>
  <c r="D15" i="216"/>
  <c r="D14" i="216"/>
  <c r="O13" i="216"/>
  <c r="D13" i="216"/>
  <c r="O12" i="216"/>
  <c r="D12" i="216"/>
  <c r="O11" i="216"/>
  <c r="O10" i="216"/>
  <c r="D10" i="216"/>
  <c r="O9" i="216"/>
  <c r="D9" i="216"/>
  <c r="O8" i="216"/>
  <c r="D8" i="216"/>
  <c r="A7" i="216"/>
  <c r="A4" i="216"/>
  <c r="AB2" i="216"/>
  <c r="Y1" i="216"/>
  <c r="AD128" i="215"/>
  <c r="AB128" i="215"/>
  <c r="AD127" i="215"/>
  <c r="AB127" i="215"/>
  <c r="AD125" i="215"/>
  <c r="AB125" i="215"/>
  <c r="AD124" i="215"/>
  <c r="AB124" i="215"/>
  <c r="AB122" i="215"/>
  <c r="AB121" i="215"/>
  <c r="AB120" i="215"/>
  <c r="AB118" i="215"/>
  <c r="AF115" i="215"/>
  <c r="AD115" i="215"/>
  <c r="AB115" i="215"/>
  <c r="AF114" i="215"/>
  <c r="AD114" i="215"/>
  <c r="AB114" i="215"/>
  <c r="AD111" i="215"/>
  <c r="AB111" i="215"/>
  <c r="AD110" i="215"/>
  <c r="AB110" i="215"/>
  <c r="AD109" i="215"/>
  <c r="AB109" i="215"/>
  <c r="AD108" i="215"/>
  <c r="AB108" i="215"/>
  <c r="AD105" i="215"/>
  <c r="AB105" i="215"/>
  <c r="AD104" i="215"/>
  <c r="AB104" i="215"/>
  <c r="O90" i="215"/>
  <c r="N90" i="215"/>
  <c r="M90" i="215"/>
  <c r="L90" i="215"/>
  <c r="K90" i="215"/>
  <c r="AF9" i="215"/>
  <c r="G90" i="215"/>
  <c r="F90" i="215"/>
  <c r="AD9" i="215"/>
  <c r="E90" i="215"/>
  <c r="D90" i="215"/>
  <c r="AB9" i="215"/>
  <c r="C90" i="215"/>
  <c r="O89" i="215"/>
  <c r="N89" i="215"/>
  <c r="M89" i="215"/>
  <c r="L89" i="215"/>
  <c r="K89" i="215"/>
  <c r="AF8" i="215"/>
  <c r="G89" i="215"/>
  <c r="F89" i="215"/>
  <c r="AD8" i="215"/>
  <c r="E89" i="215"/>
  <c r="D89" i="215"/>
  <c r="AB8" i="215"/>
  <c r="C89" i="215"/>
  <c r="AF38" i="215"/>
  <c r="AD38" i="215"/>
  <c r="AB38" i="215"/>
  <c r="AF37" i="215"/>
  <c r="AD37" i="215"/>
  <c r="AB37" i="215"/>
  <c r="O88" i="215"/>
  <c r="N88" i="215"/>
  <c r="M88" i="215"/>
  <c r="L88" i="215"/>
  <c r="J88" i="215"/>
  <c r="AF7" i="215"/>
  <c r="G88" i="215"/>
  <c r="F88" i="215"/>
  <c r="AD7" i="215"/>
  <c r="E88" i="215"/>
  <c r="D88" i="215"/>
  <c r="AB7" i="215"/>
  <c r="C88" i="215"/>
  <c r="O87" i="215"/>
  <c r="N87" i="215"/>
  <c r="M87" i="215"/>
  <c r="L87" i="215"/>
  <c r="J87" i="215"/>
  <c r="AF6" i="215"/>
  <c r="G87" i="215"/>
  <c r="F87" i="215"/>
  <c r="AD6" i="215"/>
  <c r="E87" i="215"/>
  <c r="D87" i="215"/>
  <c r="AB6" i="215"/>
  <c r="C87" i="215"/>
  <c r="O86" i="215"/>
  <c r="N86" i="215"/>
  <c r="M86" i="215"/>
  <c r="L86" i="215"/>
  <c r="J86" i="215"/>
  <c r="AF5" i="215"/>
  <c r="G86" i="215"/>
  <c r="F86" i="215"/>
  <c r="AD5" i="215"/>
  <c r="E86" i="215"/>
  <c r="D86" i="215"/>
  <c r="AB5" i="215"/>
  <c r="C86" i="215"/>
  <c r="O85" i="215"/>
  <c r="N85" i="215"/>
  <c r="M85" i="215"/>
  <c r="L85" i="215"/>
  <c r="J85" i="215"/>
  <c r="AF4" i="215"/>
  <c r="G85" i="215"/>
  <c r="F85" i="215"/>
  <c r="AD4" i="215"/>
  <c r="E85" i="215"/>
  <c r="D85" i="215"/>
  <c r="AB4" i="215"/>
  <c r="C85" i="215"/>
  <c r="J82" i="215"/>
  <c r="S1" i="215"/>
  <c r="C82" i="215"/>
  <c r="A64" i="215"/>
  <c r="A49" i="215"/>
  <c r="AD42" i="215"/>
  <c r="AD41" i="215"/>
  <c r="AB34" i="215"/>
  <c r="AB33" i="215"/>
  <c r="AB32" i="215"/>
  <c r="AB31" i="215"/>
  <c r="A31" i="215"/>
  <c r="AB30" i="215"/>
  <c r="AB29" i="215"/>
  <c r="AB28" i="215"/>
  <c r="AB27" i="215"/>
  <c r="AB26" i="215"/>
  <c r="AB25" i="215"/>
  <c r="AB24" i="215"/>
  <c r="AB23" i="215"/>
  <c r="AB22" i="215"/>
  <c r="AB21" i="215"/>
  <c r="AB20" i="215"/>
  <c r="AB19" i="215"/>
  <c r="AB18" i="215"/>
  <c r="G18" i="215"/>
  <c r="A18" i="215"/>
  <c r="AB17" i="215"/>
  <c r="AB16" i="215"/>
  <c r="AB15" i="215"/>
  <c r="D15" i="215"/>
  <c r="D14" i="215"/>
  <c r="O13" i="215"/>
  <c r="D13" i="215"/>
  <c r="O12" i="215"/>
  <c r="D12" i="215"/>
  <c r="O11" i="215"/>
  <c r="O10" i="215"/>
  <c r="D10" i="215"/>
  <c r="O9" i="215"/>
  <c r="D9" i="215"/>
  <c r="O8" i="215"/>
  <c r="D8" i="215"/>
  <c r="A7" i="215"/>
  <c r="A4" i="215"/>
  <c r="AB2" i="215"/>
  <c r="Y1" i="215"/>
  <c r="AD128" i="214"/>
  <c r="AB128" i="214"/>
  <c r="AD127" i="214"/>
  <c r="AB127" i="214"/>
  <c r="AD125" i="214"/>
  <c r="AB125" i="214"/>
  <c r="AD124" i="214"/>
  <c r="AB124" i="214"/>
  <c r="AB122" i="214"/>
  <c r="AB121" i="214"/>
  <c r="AB120" i="214"/>
  <c r="AB118" i="214"/>
  <c r="AF115" i="214"/>
  <c r="AD115" i="214"/>
  <c r="AB115" i="214"/>
  <c r="AF114" i="214"/>
  <c r="AD114" i="214"/>
  <c r="AB114" i="214"/>
  <c r="AD111" i="214"/>
  <c r="AB111" i="214"/>
  <c r="AD110" i="214"/>
  <c r="AB110" i="214"/>
  <c r="AD109" i="214"/>
  <c r="AB109" i="214"/>
  <c r="AD108" i="214"/>
  <c r="AB108" i="214"/>
  <c r="AD105" i="214"/>
  <c r="AB105" i="214"/>
  <c r="AD104" i="214"/>
  <c r="AB104" i="214"/>
  <c r="O90" i="214"/>
  <c r="N90" i="214"/>
  <c r="M90" i="214"/>
  <c r="L90" i="214"/>
  <c r="K90" i="214"/>
  <c r="AF9" i="214"/>
  <c r="G90" i="214"/>
  <c r="F90" i="214"/>
  <c r="AD9" i="214"/>
  <c r="E90" i="214"/>
  <c r="D90" i="214"/>
  <c r="AB9" i="214"/>
  <c r="C90" i="214"/>
  <c r="O89" i="214"/>
  <c r="N89" i="214"/>
  <c r="M89" i="214"/>
  <c r="L89" i="214"/>
  <c r="K89" i="214"/>
  <c r="AF8" i="214"/>
  <c r="G89" i="214"/>
  <c r="F89" i="214"/>
  <c r="AD8" i="214"/>
  <c r="E89" i="214"/>
  <c r="D89" i="214"/>
  <c r="AB8" i="214"/>
  <c r="C89" i="214"/>
  <c r="AF38" i="214"/>
  <c r="AD38" i="214"/>
  <c r="AB38" i="214"/>
  <c r="AF37" i="214"/>
  <c r="AD37" i="214"/>
  <c r="AB37" i="214"/>
  <c r="O88" i="214"/>
  <c r="N88" i="214"/>
  <c r="M88" i="214"/>
  <c r="L88" i="214"/>
  <c r="J88" i="214"/>
  <c r="AF7" i="214"/>
  <c r="G88" i="214"/>
  <c r="F88" i="214"/>
  <c r="AD7" i="214"/>
  <c r="E88" i="214"/>
  <c r="D88" i="214"/>
  <c r="AB7" i="214"/>
  <c r="C88" i="214"/>
  <c r="O87" i="214"/>
  <c r="N87" i="214"/>
  <c r="M87" i="214"/>
  <c r="L87" i="214"/>
  <c r="J87" i="214"/>
  <c r="AF6" i="214"/>
  <c r="G87" i="214"/>
  <c r="F87" i="214"/>
  <c r="AD6" i="214"/>
  <c r="E87" i="214"/>
  <c r="D87" i="214"/>
  <c r="AB6" i="214"/>
  <c r="C87" i="214"/>
  <c r="O86" i="214"/>
  <c r="N86" i="214"/>
  <c r="M86" i="214"/>
  <c r="L86" i="214"/>
  <c r="J86" i="214"/>
  <c r="AF5" i="214"/>
  <c r="G86" i="214"/>
  <c r="F86" i="214"/>
  <c r="AD5" i="214"/>
  <c r="E86" i="214"/>
  <c r="D86" i="214"/>
  <c r="AB5" i="214"/>
  <c r="C86" i="214"/>
  <c r="O85" i="214"/>
  <c r="N85" i="214"/>
  <c r="M85" i="214"/>
  <c r="L85" i="214"/>
  <c r="J85" i="214"/>
  <c r="AF4" i="214"/>
  <c r="G85" i="214"/>
  <c r="F85" i="214"/>
  <c r="AD4" i="214"/>
  <c r="E85" i="214"/>
  <c r="D85" i="214"/>
  <c r="AB4" i="214"/>
  <c r="C85" i="214"/>
  <c r="J82" i="214"/>
  <c r="S1" i="214"/>
  <c r="C82" i="214"/>
  <c r="A64" i="214"/>
  <c r="A49" i="214"/>
  <c r="AD42" i="214"/>
  <c r="AD41" i="214"/>
  <c r="AB34" i="214"/>
  <c r="AB33" i="214"/>
  <c r="AB32" i="214"/>
  <c r="AB31" i="214"/>
  <c r="A31" i="214"/>
  <c r="AB30" i="214"/>
  <c r="AB29" i="214"/>
  <c r="AB28" i="214"/>
  <c r="AB27" i="214"/>
  <c r="AB26" i="214"/>
  <c r="AB25" i="214"/>
  <c r="AB24" i="214"/>
  <c r="AB23" i="214"/>
  <c r="AB22" i="214"/>
  <c r="AB21" i="214"/>
  <c r="AB20" i="214"/>
  <c r="AB19" i="214"/>
  <c r="AB18" i="214"/>
  <c r="G18" i="214"/>
  <c r="A18" i="214"/>
  <c r="AB17" i="214"/>
  <c r="AB16" i="214"/>
  <c r="AB15" i="214"/>
  <c r="D15" i="214"/>
  <c r="D14" i="214"/>
  <c r="O13" i="214"/>
  <c r="D13" i="214"/>
  <c r="O12" i="214"/>
  <c r="D12" i="214"/>
  <c r="O11" i="214"/>
  <c r="O10" i="214"/>
  <c r="D10" i="214"/>
  <c r="O9" i="214"/>
  <c r="D9" i="214"/>
  <c r="O8" i="214"/>
  <c r="D8" i="214"/>
  <c r="A7" i="214"/>
  <c r="A4" i="214"/>
  <c r="AB2" i="214"/>
  <c r="Y1" i="214"/>
  <c r="AD128" i="213"/>
  <c r="AB128" i="213"/>
  <c r="AD127" i="213"/>
  <c r="AB127" i="213"/>
  <c r="AD125" i="213"/>
  <c r="AB125" i="213"/>
  <c r="AD124" i="213"/>
  <c r="AB124" i="213"/>
  <c r="AB122" i="213"/>
  <c r="AB121" i="213"/>
  <c r="AB120" i="213"/>
  <c r="AB118" i="213"/>
  <c r="AF115" i="213"/>
  <c r="AD115" i="213"/>
  <c r="AB115" i="213"/>
  <c r="AF114" i="213"/>
  <c r="AD114" i="213"/>
  <c r="AB114" i="213"/>
  <c r="AD111" i="213"/>
  <c r="AB111" i="213"/>
  <c r="AD110" i="213"/>
  <c r="AB110" i="213"/>
  <c r="AD109" i="213"/>
  <c r="AB109" i="213"/>
  <c r="AD108" i="213"/>
  <c r="AB108" i="213"/>
  <c r="AD105" i="213"/>
  <c r="AB105" i="213"/>
  <c r="AD104" i="213"/>
  <c r="AB104" i="213"/>
  <c r="O90" i="213"/>
  <c r="N90" i="213"/>
  <c r="M90" i="213"/>
  <c r="L90" i="213"/>
  <c r="K90" i="213"/>
  <c r="AF9" i="213"/>
  <c r="G90" i="213"/>
  <c r="F90" i="213"/>
  <c r="AD9" i="213"/>
  <c r="E90" i="213"/>
  <c r="D90" i="213"/>
  <c r="AB9" i="213"/>
  <c r="C90" i="213"/>
  <c r="O89" i="213"/>
  <c r="N89" i="213"/>
  <c r="M89" i="213"/>
  <c r="L89" i="213"/>
  <c r="K89" i="213"/>
  <c r="AF8" i="213"/>
  <c r="G89" i="213"/>
  <c r="F89" i="213"/>
  <c r="AD8" i="213"/>
  <c r="E89" i="213"/>
  <c r="D89" i="213"/>
  <c r="AB8" i="213"/>
  <c r="C89" i="213"/>
  <c r="AF38" i="213"/>
  <c r="AD38" i="213"/>
  <c r="AB38" i="213"/>
  <c r="AF37" i="213"/>
  <c r="AD37" i="213"/>
  <c r="AB37" i="213"/>
  <c r="O88" i="213"/>
  <c r="N88" i="213"/>
  <c r="M88" i="213"/>
  <c r="L88" i="213"/>
  <c r="J88" i="213"/>
  <c r="AF7" i="213"/>
  <c r="G88" i="213"/>
  <c r="F88" i="213"/>
  <c r="AD7" i="213"/>
  <c r="E88" i="213"/>
  <c r="D88" i="213"/>
  <c r="AB7" i="213"/>
  <c r="C88" i="213"/>
  <c r="O87" i="213"/>
  <c r="N87" i="213"/>
  <c r="M87" i="213"/>
  <c r="L87" i="213"/>
  <c r="J87" i="213"/>
  <c r="AF6" i="213"/>
  <c r="G87" i="213"/>
  <c r="F87" i="213"/>
  <c r="AD6" i="213"/>
  <c r="E87" i="213"/>
  <c r="D87" i="213"/>
  <c r="AB6" i="213"/>
  <c r="C87" i="213"/>
  <c r="O86" i="213"/>
  <c r="N86" i="213"/>
  <c r="M86" i="213"/>
  <c r="L86" i="213"/>
  <c r="J86" i="213"/>
  <c r="AF5" i="213"/>
  <c r="G86" i="213"/>
  <c r="F86" i="213"/>
  <c r="AD5" i="213"/>
  <c r="E86" i="213"/>
  <c r="D86" i="213"/>
  <c r="AB5" i="213"/>
  <c r="C86" i="213"/>
  <c r="O85" i="213"/>
  <c r="N85" i="213"/>
  <c r="M85" i="213"/>
  <c r="L85" i="213"/>
  <c r="J85" i="213"/>
  <c r="AF4" i="213"/>
  <c r="G85" i="213"/>
  <c r="F85" i="213"/>
  <c r="AD4" i="213"/>
  <c r="E85" i="213"/>
  <c r="D85" i="213"/>
  <c r="AB4" i="213"/>
  <c r="C85" i="213"/>
  <c r="J82" i="213"/>
  <c r="S1" i="213"/>
  <c r="C82" i="213"/>
  <c r="A64" i="213"/>
  <c r="A49" i="213"/>
  <c r="AD42" i="213"/>
  <c r="AD41" i="213"/>
  <c r="AB34" i="213"/>
  <c r="AB33" i="213"/>
  <c r="AB32" i="213"/>
  <c r="AB31" i="213"/>
  <c r="A31" i="213"/>
  <c r="AB30" i="213"/>
  <c r="AB29" i="213"/>
  <c r="AB28" i="213"/>
  <c r="AB27" i="213"/>
  <c r="AB26" i="213"/>
  <c r="AB25" i="213"/>
  <c r="AB24" i="213"/>
  <c r="AB23" i="213"/>
  <c r="AB22" i="213"/>
  <c r="AB21" i="213"/>
  <c r="AB20" i="213"/>
  <c r="AB19" i="213"/>
  <c r="AB18" i="213"/>
  <c r="G18" i="213"/>
  <c r="A18" i="213"/>
  <c r="AB17" i="213"/>
  <c r="AB16" i="213"/>
  <c r="AB15" i="213"/>
  <c r="D15" i="213"/>
  <c r="D14" i="213"/>
  <c r="O13" i="213"/>
  <c r="D13" i="213"/>
  <c r="O12" i="213"/>
  <c r="D12" i="213"/>
  <c r="O11" i="213"/>
  <c r="O10" i="213"/>
  <c r="D10" i="213"/>
  <c r="O9" i="213"/>
  <c r="D9" i="213"/>
  <c r="O8" i="213"/>
  <c r="D8" i="213"/>
  <c r="A7" i="213"/>
  <c r="A4" i="213"/>
  <c r="AB2" i="213"/>
  <c r="Y1" i="213"/>
  <c r="AD128" i="212"/>
  <c r="AB128" i="212"/>
  <c r="AD127" i="212"/>
  <c r="AB127" i="212"/>
  <c r="AD125" i="212"/>
  <c r="AB125" i="212"/>
  <c r="AD124" i="212"/>
  <c r="AB124" i="212"/>
  <c r="AB122" i="212"/>
  <c r="AB121" i="212"/>
  <c r="AB120" i="212"/>
  <c r="AB118" i="212"/>
  <c r="AF115" i="212"/>
  <c r="AD115" i="212"/>
  <c r="AB115" i="212"/>
  <c r="AF114" i="212"/>
  <c r="AD114" i="212"/>
  <c r="AB114" i="212"/>
  <c r="AD111" i="212"/>
  <c r="AB111" i="212"/>
  <c r="AD110" i="212"/>
  <c r="AB110" i="212"/>
  <c r="AD109" i="212"/>
  <c r="AB109" i="212"/>
  <c r="AD108" i="212"/>
  <c r="AB108" i="212"/>
  <c r="AD105" i="212"/>
  <c r="AB105" i="212"/>
  <c r="AD104" i="212"/>
  <c r="AB104" i="212"/>
  <c r="O90" i="212"/>
  <c r="N90" i="212"/>
  <c r="M90" i="212"/>
  <c r="L90" i="212"/>
  <c r="K90" i="212"/>
  <c r="AF9" i="212"/>
  <c r="G90" i="212"/>
  <c r="F90" i="212"/>
  <c r="AD9" i="212"/>
  <c r="E90" i="212"/>
  <c r="D90" i="212"/>
  <c r="AB9" i="212"/>
  <c r="C90" i="212"/>
  <c r="O89" i="212"/>
  <c r="N89" i="212"/>
  <c r="M89" i="212"/>
  <c r="L89" i="212"/>
  <c r="K89" i="212"/>
  <c r="AF8" i="212"/>
  <c r="G89" i="212"/>
  <c r="F89" i="212"/>
  <c r="AD8" i="212"/>
  <c r="E89" i="212"/>
  <c r="D89" i="212"/>
  <c r="AB8" i="212"/>
  <c r="C89" i="212"/>
  <c r="AF38" i="212"/>
  <c r="AD38" i="212"/>
  <c r="AB38" i="212"/>
  <c r="AF37" i="212"/>
  <c r="AD37" i="212"/>
  <c r="AB37" i="212"/>
  <c r="O88" i="212"/>
  <c r="N88" i="212"/>
  <c r="M88" i="212"/>
  <c r="L88" i="212"/>
  <c r="J88" i="212"/>
  <c r="AF7" i="212"/>
  <c r="G88" i="212"/>
  <c r="F88" i="212"/>
  <c r="AD7" i="212"/>
  <c r="E88" i="212"/>
  <c r="D88" i="212"/>
  <c r="AB7" i="212"/>
  <c r="C88" i="212"/>
  <c r="O87" i="212"/>
  <c r="N87" i="212"/>
  <c r="M87" i="212"/>
  <c r="L87" i="212"/>
  <c r="J87" i="212"/>
  <c r="AF6" i="212"/>
  <c r="G87" i="212"/>
  <c r="F87" i="212"/>
  <c r="AD6" i="212"/>
  <c r="E87" i="212"/>
  <c r="D87" i="212"/>
  <c r="AB6" i="212"/>
  <c r="C87" i="212"/>
  <c r="O86" i="212"/>
  <c r="N86" i="212"/>
  <c r="M86" i="212"/>
  <c r="L86" i="212"/>
  <c r="J86" i="212"/>
  <c r="AF5" i="212"/>
  <c r="G86" i="212"/>
  <c r="F86" i="212"/>
  <c r="AD5" i="212"/>
  <c r="E86" i="212"/>
  <c r="D86" i="212"/>
  <c r="AB5" i="212"/>
  <c r="C86" i="212"/>
  <c r="O85" i="212"/>
  <c r="N85" i="212"/>
  <c r="M85" i="212"/>
  <c r="L85" i="212"/>
  <c r="J85" i="212"/>
  <c r="AF4" i="212"/>
  <c r="G85" i="212"/>
  <c r="F85" i="212"/>
  <c r="AD4" i="212"/>
  <c r="E85" i="212"/>
  <c r="D85" i="212"/>
  <c r="AB4" i="212"/>
  <c r="C85" i="212"/>
  <c r="J82" i="212"/>
  <c r="S1" i="212"/>
  <c r="C82" i="212"/>
  <c r="A64" i="212"/>
  <c r="A49" i="212"/>
  <c r="AD42" i="212"/>
  <c r="AD41" i="212"/>
  <c r="AB34" i="212"/>
  <c r="AB33" i="212"/>
  <c r="AB32" i="212"/>
  <c r="AB31" i="212"/>
  <c r="A31" i="212"/>
  <c r="AB30" i="212"/>
  <c r="AB29" i="212"/>
  <c r="AB28" i="212"/>
  <c r="AB27" i="212"/>
  <c r="AB26" i="212"/>
  <c r="AB25" i="212"/>
  <c r="AB24" i="212"/>
  <c r="AB23" i="212"/>
  <c r="AB22" i="212"/>
  <c r="AB21" i="212"/>
  <c r="AB20" i="212"/>
  <c r="AB19" i="212"/>
  <c r="AB18" i="212"/>
  <c r="G18" i="212"/>
  <c r="A18" i="212"/>
  <c r="AB17" i="212"/>
  <c r="AB16" i="212"/>
  <c r="AB15" i="212"/>
  <c r="D15" i="212"/>
  <c r="D14" i="212"/>
  <c r="O13" i="212"/>
  <c r="D13" i="212"/>
  <c r="O12" i="212"/>
  <c r="D12" i="212"/>
  <c r="O11" i="212"/>
  <c r="O10" i="212"/>
  <c r="D10" i="212"/>
  <c r="O9" i="212"/>
  <c r="D9" i="212"/>
  <c r="O8" i="212"/>
  <c r="D8" i="212"/>
  <c r="A7" i="212"/>
  <c r="A4" i="212"/>
  <c r="AB2" i="212"/>
  <c r="Y1" i="212"/>
  <c r="AD128" i="211"/>
  <c r="AB128" i="211"/>
  <c r="AD127" i="211"/>
  <c r="AB127" i="211"/>
  <c r="AD125" i="211"/>
  <c r="AB125" i="211"/>
  <c r="AD124" i="211"/>
  <c r="AB124" i="211"/>
  <c r="AB122" i="211"/>
  <c r="AB121" i="211"/>
  <c r="AB120" i="211"/>
  <c r="AB118" i="211"/>
  <c r="AF115" i="211"/>
  <c r="AD115" i="211"/>
  <c r="AB115" i="211"/>
  <c r="AF114" i="211"/>
  <c r="AD114" i="211"/>
  <c r="AB114" i="211"/>
  <c r="AD111" i="211"/>
  <c r="AB111" i="211"/>
  <c r="AD110" i="211"/>
  <c r="AB110" i="211"/>
  <c r="AD109" i="211"/>
  <c r="AB109" i="211"/>
  <c r="AD108" i="211"/>
  <c r="AB108" i="211"/>
  <c r="AD105" i="211"/>
  <c r="AB105" i="211"/>
  <c r="AD104" i="211"/>
  <c r="AB104" i="211"/>
  <c r="O90" i="211"/>
  <c r="N90" i="211"/>
  <c r="M90" i="211"/>
  <c r="L90" i="211"/>
  <c r="K90" i="211"/>
  <c r="AF9" i="211"/>
  <c r="G90" i="211"/>
  <c r="F90" i="211"/>
  <c r="AD9" i="211"/>
  <c r="E90" i="211"/>
  <c r="D90" i="211"/>
  <c r="AB9" i="211"/>
  <c r="C90" i="211"/>
  <c r="O89" i="211"/>
  <c r="N89" i="211"/>
  <c r="M89" i="211"/>
  <c r="L89" i="211"/>
  <c r="K89" i="211"/>
  <c r="AF8" i="211"/>
  <c r="G89" i="211"/>
  <c r="F89" i="211"/>
  <c r="AD8" i="211"/>
  <c r="E89" i="211"/>
  <c r="D89" i="211"/>
  <c r="AB8" i="211"/>
  <c r="C89" i="211"/>
  <c r="AF38" i="211"/>
  <c r="AD38" i="211"/>
  <c r="AB38" i="211"/>
  <c r="AF37" i="211"/>
  <c r="AD37" i="211"/>
  <c r="AB37" i="211"/>
  <c r="O88" i="211"/>
  <c r="N88" i="211"/>
  <c r="M88" i="211"/>
  <c r="L88" i="211"/>
  <c r="J88" i="211"/>
  <c r="AF7" i="211"/>
  <c r="G88" i="211"/>
  <c r="F88" i="211"/>
  <c r="AD7" i="211"/>
  <c r="E88" i="211"/>
  <c r="D88" i="211"/>
  <c r="AB7" i="211"/>
  <c r="C88" i="211"/>
  <c r="O87" i="211"/>
  <c r="N87" i="211"/>
  <c r="M87" i="211"/>
  <c r="L87" i="211"/>
  <c r="J87" i="211"/>
  <c r="AF6" i="211"/>
  <c r="G87" i="211"/>
  <c r="F87" i="211"/>
  <c r="AD6" i="211"/>
  <c r="E87" i="211"/>
  <c r="D87" i="211"/>
  <c r="AB6" i="211"/>
  <c r="C87" i="211"/>
  <c r="O86" i="211"/>
  <c r="N86" i="211"/>
  <c r="M86" i="211"/>
  <c r="L86" i="211"/>
  <c r="J86" i="211"/>
  <c r="AF5" i="211"/>
  <c r="G86" i="211"/>
  <c r="F86" i="211"/>
  <c r="AD5" i="211"/>
  <c r="E86" i="211"/>
  <c r="D86" i="211"/>
  <c r="AB5" i="211"/>
  <c r="C86" i="211"/>
  <c r="O85" i="211"/>
  <c r="N85" i="211"/>
  <c r="M85" i="211"/>
  <c r="L85" i="211"/>
  <c r="J85" i="211"/>
  <c r="AF4" i="211"/>
  <c r="G85" i="211"/>
  <c r="F85" i="211"/>
  <c r="AD4" i="211"/>
  <c r="E85" i="211"/>
  <c r="D85" i="211"/>
  <c r="AB4" i="211"/>
  <c r="C85" i="211"/>
  <c r="J82" i="211"/>
  <c r="S1" i="211"/>
  <c r="C82" i="211"/>
  <c r="A64" i="211"/>
  <c r="A49" i="211"/>
  <c r="AD42" i="211"/>
  <c r="AD41" i="211"/>
  <c r="AB34" i="211"/>
  <c r="AB33" i="211"/>
  <c r="AB32" i="211"/>
  <c r="AB31" i="211"/>
  <c r="A31" i="211"/>
  <c r="AB30" i="211"/>
  <c r="AB29" i="211"/>
  <c r="AB28" i="211"/>
  <c r="AB27" i="211"/>
  <c r="AB26" i="211"/>
  <c r="AB25" i="211"/>
  <c r="AB24" i="211"/>
  <c r="AB23" i="211"/>
  <c r="AB22" i="211"/>
  <c r="AB21" i="211"/>
  <c r="AB20" i="211"/>
  <c r="AB19" i="211"/>
  <c r="AB18" i="211"/>
  <c r="G18" i="211"/>
  <c r="A18" i="211"/>
  <c r="AB17" i="211"/>
  <c r="AB16" i="211"/>
  <c r="AB15" i="211"/>
  <c r="D15" i="211"/>
  <c r="D14" i="211"/>
  <c r="O13" i="211"/>
  <c r="D13" i="211"/>
  <c r="O12" i="211"/>
  <c r="D12" i="211"/>
  <c r="O11" i="211"/>
  <c r="O10" i="211"/>
  <c r="D10" i="211"/>
  <c r="O9" i="211"/>
  <c r="D9" i="211"/>
  <c r="O8" i="211"/>
  <c r="D8" i="211"/>
  <c r="A7" i="211"/>
  <c r="A4" i="211"/>
  <c r="AB2" i="211"/>
  <c r="Y1" i="211"/>
  <c r="AD128" i="210"/>
  <c r="AB128" i="210"/>
  <c r="AD127" i="210"/>
  <c r="AB127" i="210"/>
  <c r="AD125" i="210"/>
  <c r="AB125" i="210"/>
  <c r="AD124" i="210"/>
  <c r="AB124" i="210"/>
  <c r="AB122" i="210"/>
  <c r="AB121" i="210"/>
  <c r="AB120" i="210"/>
  <c r="AB118" i="210"/>
  <c r="AF115" i="210"/>
  <c r="AD115" i="210"/>
  <c r="AB115" i="210"/>
  <c r="AF114" i="210"/>
  <c r="AD114" i="210"/>
  <c r="AB114" i="210"/>
  <c r="AD111" i="210"/>
  <c r="AB111" i="210"/>
  <c r="AD110" i="210"/>
  <c r="AB110" i="210"/>
  <c r="AD109" i="210"/>
  <c r="AB109" i="210"/>
  <c r="AD108" i="210"/>
  <c r="AB108" i="210"/>
  <c r="AD105" i="210"/>
  <c r="AB105" i="210"/>
  <c r="AD104" i="210"/>
  <c r="AB104" i="210"/>
  <c r="O90" i="210"/>
  <c r="N90" i="210"/>
  <c r="M90" i="210"/>
  <c r="L90" i="210"/>
  <c r="K90" i="210"/>
  <c r="AF9" i="210"/>
  <c r="G90" i="210"/>
  <c r="F90" i="210"/>
  <c r="AD9" i="210"/>
  <c r="E90" i="210"/>
  <c r="D90" i="210"/>
  <c r="AB9" i="210"/>
  <c r="C90" i="210"/>
  <c r="O89" i="210"/>
  <c r="N89" i="210"/>
  <c r="M89" i="210"/>
  <c r="L89" i="210"/>
  <c r="K89" i="210"/>
  <c r="AF8" i="210"/>
  <c r="G89" i="210"/>
  <c r="F89" i="210"/>
  <c r="AD8" i="210"/>
  <c r="E89" i="210"/>
  <c r="D89" i="210"/>
  <c r="AB8" i="210"/>
  <c r="C89" i="210"/>
  <c r="AF38" i="210"/>
  <c r="AD38" i="210"/>
  <c r="AB38" i="210"/>
  <c r="AF37" i="210"/>
  <c r="AD37" i="210"/>
  <c r="AB37" i="210"/>
  <c r="O88" i="210"/>
  <c r="N88" i="210"/>
  <c r="M88" i="210"/>
  <c r="L88" i="210"/>
  <c r="J88" i="210"/>
  <c r="AF7" i="210"/>
  <c r="G88" i="210"/>
  <c r="F88" i="210"/>
  <c r="AD7" i="210"/>
  <c r="E88" i="210"/>
  <c r="D88" i="210"/>
  <c r="AB7" i="210"/>
  <c r="C88" i="210"/>
  <c r="O87" i="210"/>
  <c r="N87" i="210"/>
  <c r="M87" i="210"/>
  <c r="L87" i="210"/>
  <c r="J87" i="210"/>
  <c r="AF6" i="210"/>
  <c r="G87" i="210"/>
  <c r="F87" i="210"/>
  <c r="AD6" i="210"/>
  <c r="E87" i="210"/>
  <c r="D87" i="210"/>
  <c r="AB6" i="210"/>
  <c r="C87" i="210"/>
  <c r="O86" i="210"/>
  <c r="N86" i="210"/>
  <c r="M86" i="210"/>
  <c r="L86" i="210"/>
  <c r="J86" i="210"/>
  <c r="AF5" i="210"/>
  <c r="G86" i="210"/>
  <c r="F86" i="210"/>
  <c r="AD5" i="210"/>
  <c r="E86" i="210"/>
  <c r="D86" i="210"/>
  <c r="AB5" i="210"/>
  <c r="C86" i="210"/>
  <c r="O85" i="210"/>
  <c r="N85" i="210"/>
  <c r="M85" i="210"/>
  <c r="L85" i="210"/>
  <c r="J85" i="210"/>
  <c r="AF4" i="210"/>
  <c r="G85" i="210"/>
  <c r="F85" i="210"/>
  <c r="AD4" i="210"/>
  <c r="E85" i="210"/>
  <c r="D85" i="210"/>
  <c r="AB4" i="210"/>
  <c r="C85" i="210"/>
  <c r="J82" i="210"/>
  <c r="S1" i="210"/>
  <c r="C82" i="210"/>
  <c r="A64" i="210"/>
  <c r="A49" i="210"/>
  <c r="AD42" i="210"/>
  <c r="AD41" i="210"/>
  <c r="AB34" i="210"/>
  <c r="AB33" i="210"/>
  <c r="AB32" i="210"/>
  <c r="AB31" i="210"/>
  <c r="A31" i="210"/>
  <c r="AB30" i="210"/>
  <c r="AB29" i="210"/>
  <c r="AB28" i="210"/>
  <c r="AB27" i="210"/>
  <c r="AB26" i="210"/>
  <c r="AB25" i="210"/>
  <c r="AB24" i="210"/>
  <c r="AB23" i="210"/>
  <c r="AB22" i="210"/>
  <c r="AB21" i="210"/>
  <c r="AB20" i="210"/>
  <c r="AB19" i="210"/>
  <c r="AB18" i="210"/>
  <c r="G18" i="210"/>
  <c r="A18" i="210"/>
  <c r="AB17" i="210"/>
  <c r="AB16" i="210"/>
  <c r="AB15" i="210"/>
  <c r="D15" i="210"/>
  <c r="D14" i="210"/>
  <c r="O13" i="210"/>
  <c r="D13" i="210"/>
  <c r="O12" i="210"/>
  <c r="D12" i="210"/>
  <c r="O11" i="210"/>
  <c r="O10" i="210"/>
  <c r="D10" i="210"/>
  <c r="O9" i="210"/>
  <c r="D9" i="210"/>
  <c r="O8" i="210"/>
  <c r="D8" i="210"/>
  <c r="A7" i="210"/>
  <c r="A4" i="210"/>
  <c r="AB2" i="210"/>
  <c r="Y1" i="210"/>
  <c r="AD128" i="209"/>
  <c r="AB128" i="209"/>
  <c r="AD127" i="209"/>
  <c r="AB127" i="209"/>
  <c r="AD125" i="209"/>
  <c r="AB125" i="209"/>
  <c r="AD124" i="209"/>
  <c r="AB124" i="209"/>
  <c r="AB122" i="209"/>
  <c r="AB121" i="209"/>
  <c r="AB120" i="209"/>
  <c r="AB118" i="209"/>
  <c r="AF115" i="209"/>
  <c r="AD115" i="209"/>
  <c r="AB115" i="209"/>
  <c r="AF114" i="209"/>
  <c r="AD114" i="209"/>
  <c r="AB114" i="209"/>
  <c r="AD111" i="209"/>
  <c r="AB111" i="209"/>
  <c r="AD110" i="209"/>
  <c r="AB110" i="209"/>
  <c r="AD109" i="209"/>
  <c r="AB109" i="209"/>
  <c r="AD108" i="209"/>
  <c r="AB108" i="209"/>
  <c r="AD105" i="209"/>
  <c r="AB105" i="209"/>
  <c r="AD104" i="209"/>
  <c r="AB104" i="209"/>
  <c r="O90" i="209"/>
  <c r="N90" i="209"/>
  <c r="M90" i="209"/>
  <c r="L90" i="209"/>
  <c r="K90" i="209"/>
  <c r="AF9" i="209"/>
  <c r="G90" i="209"/>
  <c r="F90" i="209"/>
  <c r="AD9" i="209"/>
  <c r="E90" i="209"/>
  <c r="D90" i="209"/>
  <c r="AB9" i="209"/>
  <c r="C90" i="209"/>
  <c r="O89" i="209"/>
  <c r="N89" i="209"/>
  <c r="M89" i="209"/>
  <c r="L89" i="209"/>
  <c r="K89" i="209"/>
  <c r="AF8" i="209"/>
  <c r="G89" i="209"/>
  <c r="F89" i="209"/>
  <c r="AD8" i="209"/>
  <c r="E89" i="209"/>
  <c r="D89" i="209"/>
  <c r="AB8" i="209"/>
  <c r="C89" i="209"/>
  <c r="AF38" i="209"/>
  <c r="AD38" i="209"/>
  <c r="AB38" i="209"/>
  <c r="AF37" i="209"/>
  <c r="AD37" i="209"/>
  <c r="AB37" i="209"/>
  <c r="O88" i="209"/>
  <c r="N88" i="209"/>
  <c r="M88" i="209"/>
  <c r="L88" i="209"/>
  <c r="J88" i="209"/>
  <c r="AF7" i="209"/>
  <c r="G88" i="209"/>
  <c r="F88" i="209"/>
  <c r="AD7" i="209"/>
  <c r="E88" i="209"/>
  <c r="D88" i="209"/>
  <c r="AB7" i="209"/>
  <c r="C88" i="209"/>
  <c r="O87" i="209"/>
  <c r="N87" i="209"/>
  <c r="M87" i="209"/>
  <c r="L87" i="209"/>
  <c r="J87" i="209"/>
  <c r="AF6" i="209"/>
  <c r="G87" i="209"/>
  <c r="F87" i="209"/>
  <c r="AD6" i="209"/>
  <c r="E87" i="209"/>
  <c r="D87" i="209"/>
  <c r="AB6" i="209"/>
  <c r="C87" i="209"/>
  <c r="O86" i="209"/>
  <c r="N86" i="209"/>
  <c r="M86" i="209"/>
  <c r="L86" i="209"/>
  <c r="J86" i="209"/>
  <c r="AF5" i="209"/>
  <c r="G86" i="209"/>
  <c r="F86" i="209"/>
  <c r="AD5" i="209"/>
  <c r="E86" i="209"/>
  <c r="D86" i="209"/>
  <c r="AB5" i="209"/>
  <c r="C86" i="209"/>
  <c r="O85" i="209"/>
  <c r="N85" i="209"/>
  <c r="M85" i="209"/>
  <c r="L85" i="209"/>
  <c r="J85" i="209"/>
  <c r="AF4" i="209"/>
  <c r="G85" i="209"/>
  <c r="F85" i="209"/>
  <c r="AD4" i="209"/>
  <c r="E85" i="209"/>
  <c r="D85" i="209"/>
  <c r="AB4" i="209"/>
  <c r="C85" i="209"/>
  <c r="J82" i="209"/>
  <c r="S1" i="209"/>
  <c r="C82" i="209"/>
  <c r="A64" i="209"/>
  <c r="A49" i="209"/>
  <c r="AD42" i="209"/>
  <c r="AD41" i="209"/>
  <c r="AB34" i="209"/>
  <c r="AB33" i="209"/>
  <c r="AB32" i="209"/>
  <c r="AB31" i="209"/>
  <c r="A31" i="209"/>
  <c r="AB30" i="209"/>
  <c r="AB29" i="209"/>
  <c r="AB28" i="209"/>
  <c r="AB27" i="209"/>
  <c r="AB26" i="209"/>
  <c r="AB25" i="209"/>
  <c r="AB24" i="209"/>
  <c r="AB23" i="209"/>
  <c r="AB22" i="209"/>
  <c r="AB21" i="209"/>
  <c r="AB20" i="209"/>
  <c r="AB19" i="209"/>
  <c r="AB18" i="209"/>
  <c r="G18" i="209"/>
  <c r="A18" i="209"/>
  <c r="AB17" i="209"/>
  <c r="AB16" i="209"/>
  <c r="AB15" i="209"/>
  <c r="D15" i="209"/>
  <c r="D14" i="209"/>
  <c r="O13" i="209"/>
  <c r="D13" i="209"/>
  <c r="O12" i="209"/>
  <c r="D12" i="209"/>
  <c r="O11" i="209"/>
  <c r="O10" i="209"/>
  <c r="D10" i="209"/>
  <c r="O9" i="209"/>
  <c r="D9" i="209"/>
  <c r="O8" i="209"/>
  <c r="D8" i="209"/>
  <c r="A7" i="209"/>
  <c r="A4" i="209"/>
  <c r="AB2" i="209"/>
  <c r="Y1" i="209"/>
  <c r="AD128" i="208"/>
  <c r="AB128" i="208"/>
  <c r="AD127" i="208"/>
  <c r="AB127" i="208"/>
  <c r="AD125" i="208"/>
  <c r="AB125" i="208"/>
  <c r="AD124" i="208"/>
  <c r="AB124" i="208"/>
  <c r="AB122" i="208"/>
  <c r="AB121" i="208"/>
  <c r="AB120" i="208"/>
  <c r="AB118" i="208"/>
  <c r="AF115" i="208"/>
  <c r="AD115" i="208"/>
  <c r="AB115" i="208"/>
  <c r="AF114" i="208"/>
  <c r="AD114" i="208"/>
  <c r="AB114" i="208"/>
  <c r="AD111" i="208"/>
  <c r="AB111" i="208"/>
  <c r="AD110" i="208"/>
  <c r="AB110" i="208"/>
  <c r="AD109" i="208"/>
  <c r="AB109" i="208"/>
  <c r="AD108" i="208"/>
  <c r="AB108" i="208"/>
  <c r="AD105" i="208"/>
  <c r="AB105" i="208"/>
  <c r="AD104" i="208"/>
  <c r="AB104" i="208"/>
  <c r="O90" i="208"/>
  <c r="N90" i="208"/>
  <c r="M90" i="208"/>
  <c r="L90" i="208"/>
  <c r="K90" i="208"/>
  <c r="AF9" i="208"/>
  <c r="G90" i="208"/>
  <c r="F90" i="208"/>
  <c r="AD9" i="208"/>
  <c r="E90" i="208"/>
  <c r="D90" i="208"/>
  <c r="AB9" i="208"/>
  <c r="C90" i="208"/>
  <c r="O89" i="208"/>
  <c r="N89" i="208"/>
  <c r="M89" i="208"/>
  <c r="L89" i="208"/>
  <c r="K89" i="208"/>
  <c r="AF8" i="208"/>
  <c r="G89" i="208"/>
  <c r="F89" i="208"/>
  <c r="AD8" i="208"/>
  <c r="E89" i="208"/>
  <c r="D89" i="208"/>
  <c r="AB8" i="208"/>
  <c r="C89" i="208"/>
  <c r="AF38" i="208"/>
  <c r="AD38" i="208"/>
  <c r="AB38" i="208"/>
  <c r="AF37" i="208"/>
  <c r="AD37" i="208"/>
  <c r="AB37" i="208"/>
  <c r="O88" i="208"/>
  <c r="N88" i="208"/>
  <c r="M88" i="208"/>
  <c r="L88" i="208"/>
  <c r="J88" i="208"/>
  <c r="AF7" i="208"/>
  <c r="G88" i="208"/>
  <c r="F88" i="208"/>
  <c r="AD7" i="208"/>
  <c r="E88" i="208"/>
  <c r="D88" i="208"/>
  <c r="AB7" i="208"/>
  <c r="C88" i="208"/>
  <c r="O87" i="208"/>
  <c r="N87" i="208"/>
  <c r="M87" i="208"/>
  <c r="L87" i="208"/>
  <c r="J87" i="208"/>
  <c r="AF6" i="208"/>
  <c r="G87" i="208"/>
  <c r="F87" i="208"/>
  <c r="AD6" i="208"/>
  <c r="E87" i="208"/>
  <c r="D87" i="208"/>
  <c r="AB6" i="208"/>
  <c r="C87" i="208"/>
  <c r="O86" i="208"/>
  <c r="N86" i="208"/>
  <c r="M86" i="208"/>
  <c r="L86" i="208"/>
  <c r="J86" i="208"/>
  <c r="AF5" i="208"/>
  <c r="G86" i="208"/>
  <c r="F86" i="208"/>
  <c r="AD5" i="208"/>
  <c r="E86" i="208"/>
  <c r="D86" i="208"/>
  <c r="AB5" i="208"/>
  <c r="C86" i="208"/>
  <c r="O85" i="208"/>
  <c r="N85" i="208"/>
  <c r="M85" i="208"/>
  <c r="L85" i="208"/>
  <c r="J85" i="208"/>
  <c r="AF4" i="208"/>
  <c r="G85" i="208"/>
  <c r="F85" i="208"/>
  <c r="AD4" i="208"/>
  <c r="E85" i="208"/>
  <c r="D85" i="208"/>
  <c r="AB4" i="208"/>
  <c r="C85" i="208"/>
  <c r="J82" i="208"/>
  <c r="S1" i="208"/>
  <c r="C82" i="208"/>
  <c r="A64" i="208"/>
  <c r="A49" i="208"/>
  <c r="AD42" i="208"/>
  <c r="AD41" i="208"/>
  <c r="AB34" i="208"/>
  <c r="AB33" i="208"/>
  <c r="AB32" i="208"/>
  <c r="AB31" i="208"/>
  <c r="A31" i="208"/>
  <c r="AB30" i="208"/>
  <c r="AB29" i="208"/>
  <c r="AB28" i="208"/>
  <c r="AB27" i="208"/>
  <c r="AB26" i="208"/>
  <c r="AB25" i="208"/>
  <c r="AB24" i="208"/>
  <c r="AB23" i="208"/>
  <c r="AB22" i="208"/>
  <c r="AB21" i="208"/>
  <c r="AB20" i="208"/>
  <c r="AB19" i="208"/>
  <c r="AB18" i="208"/>
  <c r="G18" i="208"/>
  <c r="A18" i="208"/>
  <c r="AB17" i="208"/>
  <c r="AB16" i="208"/>
  <c r="AB15" i="208"/>
  <c r="D15" i="208"/>
  <c r="D14" i="208"/>
  <c r="O13" i="208"/>
  <c r="D13" i="208"/>
  <c r="O12" i="208"/>
  <c r="D12" i="208"/>
  <c r="O11" i="208"/>
  <c r="O10" i="208"/>
  <c r="D10" i="208"/>
  <c r="O9" i="208"/>
  <c r="D9" i="208"/>
  <c r="O8" i="208"/>
  <c r="D8" i="208"/>
  <c r="A7" i="208"/>
  <c r="A4" i="208"/>
  <c r="AB2" i="208"/>
  <c r="Y1" i="208"/>
  <c r="AD128" i="207"/>
  <c r="AB128" i="207"/>
  <c r="AD127" i="207"/>
  <c r="AB127" i="207"/>
  <c r="AD125" i="207"/>
  <c r="AB125" i="207"/>
  <c r="AD124" i="207"/>
  <c r="AB124" i="207"/>
  <c r="AB122" i="207"/>
  <c r="AB121" i="207"/>
  <c r="AB120" i="207"/>
  <c r="AB118" i="207"/>
  <c r="AF115" i="207"/>
  <c r="AD115" i="207"/>
  <c r="AB115" i="207"/>
  <c r="AF114" i="207"/>
  <c r="AD114" i="207"/>
  <c r="AB114" i="207"/>
  <c r="AD111" i="207"/>
  <c r="AB111" i="207"/>
  <c r="AD110" i="207"/>
  <c r="AB110" i="207"/>
  <c r="AD109" i="207"/>
  <c r="AB109" i="207"/>
  <c r="AD108" i="207"/>
  <c r="AB108" i="207"/>
  <c r="AD105" i="207"/>
  <c r="AB105" i="207"/>
  <c r="AD104" i="207"/>
  <c r="AB104" i="207"/>
  <c r="O90" i="207"/>
  <c r="N90" i="207"/>
  <c r="M90" i="207"/>
  <c r="L90" i="207"/>
  <c r="K90" i="207"/>
  <c r="AF9" i="207"/>
  <c r="G90" i="207"/>
  <c r="F90" i="207"/>
  <c r="AD9" i="207"/>
  <c r="E90" i="207"/>
  <c r="D90" i="207"/>
  <c r="AB9" i="207"/>
  <c r="C90" i="207"/>
  <c r="O89" i="207"/>
  <c r="N89" i="207"/>
  <c r="M89" i="207"/>
  <c r="L89" i="207"/>
  <c r="K89" i="207"/>
  <c r="AF8" i="207"/>
  <c r="G89" i="207"/>
  <c r="F89" i="207"/>
  <c r="AD8" i="207"/>
  <c r="E89" i="207"/>
  <c r="D89" i="207"/>
  <c r="AB8" i="207"/>
  <c r="C89" i="207"/>
  <c r="AF38" i="207"/>
  <c r="AD38" i="207"/>
  <c r="AB38" i="207"/>
  <c r="AF37" i="207"/>
  <c r="AD37" i="207"/>
  <c r="AB37" i="207"/>
  <c r="O88" i="207"/>
  <c r="N88" i="207"/>
  <c r="M88" i="207"/>
  <c r="L88" i="207"/>
  <c r="J88" i="207"/>
  <c r="AF7" i="207"/>
  <c r="G88" i="207"/>
  <c r="F88" i="207"/>
  <c r="AD7" i="207"/>
  <c r="E88" i="207"/>
  <c r="D88" i="207"/>
  <c r="AB7" i="207"/>
  <c r="C88" i="207"/>
  <c r="O87" i="207"/>
  <c r="N87" i="207"/>
  <c r="M87" i="207"/>
  <c r="L87" i="207"/>
  <c r="J87" i="207"/>
  <c r="AF6" i="207"/>
  <c r="G87" i="207"/>
  <c r="F87" i="207"/>
  <c r="AD6" i="207"/>
  <c r="E87" i="207"/>
  <c r="D87" i="207"/>
  <c r="AB6" i="207"/>
  <c r="C87" i="207"/>
  <c r="O86" i="207"/>
  <c r="N86" i="207"/>
  <c r="M86" i="207"/>
  <c r="L86" i="207"/>
  <c r="J86" i="207"/>
  <c r="AF5" i="207"/>
  <c r="G86" i="207"/>
  <c r="F86" i="207"/>
  <c r="AD5" i="207"/>
  <c r="E86" i="207"/>
  <c r="D86" i="207"/>
  <c r="AB5" i="207"/>
  <c r="C86" i="207"/>
  <c r="O85" i="207"/>
  <c r="N85" i="207"/>
  <c r="M85" i="207"/>
  <c r="L85" i="207"/>
  <c r="J85" i="207"/>
  <c r="AF4" i="207"/>
  <c r="G85" i="207"/>
  <c r="F85" i="207"/>
  <c r="AD4" i="207"/>
  <c r="E85" i="207"/>
  <c r="D85" i="207"/>
  <c r="AB4" i="207"/>
  <c r="C85" i="207"/>
  <c r="J82" i="207"/>
  <c r="S1" i="207"/>
  <c r="C82" i="207"/>
  <c r="A64" i="207"/>
  <c r="A49" i="207"/>
  <c r="AD42" i="207"/>
  <c r="AD41" i="207"/>
  <c r="AB34" i="207"/>
  <c r="AB33" i="207"/>
  <c r="AB32" i="207"/>
  <c r="AB31" i="207"/>
  <c r="A31" i="207"/>
  <c r="AB30" i="207"/>
  <c r="AB29" i="207"/>
  <c r="AB28" i="207"/>
  <c r="AB27" i="207"/>
  <c r="AB26" i="207"/>
  <c r="AB25" i="207"/>
  <c r="AB24" i="207"/>
  <c r="AB23" i="207"/>
  <c r="AB22" i="207"/>
  <c r="AB21" i="207"/>
  <c r="AB20" i="207"/>
  <c r="AB19" i="207"/>
  <c r="AB18" i="207"/>
  <c r="G18" i="207"/>
  <c r="A18" i="207"/>
  <c r="AB17" i="207"/>
  <c r="AB16" i="207"/>
  <c r="AB15" i="207"/>
  <c r="D15" i="207"/>
  <c r="D14" i="207"/>
  <c r="O13" i="207"/>
  <c r="D13" i="207"/>
  <c r="O12" i="207"/>
  <c r="D12" i="207"/>
  <c r="O11" i="207"/>
  <c r="O10" i="207"/>
  <c r="D10" i="207"/>
  <c r="O9" i="207"/>
  <c r="D9" i="207"/>
  <c r="O8" i="207"/>
  <c r="D8" i="207"/>
  <c r="A7" i="207"/>
  <c r="A4" i="207"/>
  <c r="AB2" i="207"/>
  <c r="Y1" i="207"/>
  <c r="AD128" i="206"/>
  <c r="AB128" i="206"/>
  <c r="AD127" i="206"/>
  <c r="AB127" i="206"/>
  <c r="AD125" i="206"/>
  <c r="AB125" i="206"/>
  <c r="AD124" i="206"/>
  <c r="AB124" i="206"/>
  <c r="AB122" i="206"/>
  <c r="AB121" i="206"/>
  <c r="AB120" i="206"/>
  <c r="AB118" i="206"/>
  <c r="AF115" i="206"/>
  <c r="AD115" i="206"/>
  <c r="AB115" i="206"/>
  <c r="AF114" i="206"/>
  <c r="AD114" i="206"/>
  <c r="AB114" i="206"/>
  <c r="AD111" i="206"/>
  <c r="AB111" i="206"/>
  <c r="AD110" i="206"/>
  <c r="AB110" i="206"/>
  <c r="AD109" i="206"/>
  <c r="AB109" i="206"/>
  <c r="AD108" i="206"/>
  <c r="AB108" i="206"/>
  <c r="AD105" i="206"/>
  <c r="AB105" i="206"/>
  <c r="AD104" i="206"/>
  <c r="AB104" i="206"/>
  <c r="O90" i="206"/>
  <c r="N90" i="206"/>
  <c r="M90" i="206"/>
  <c r="L90" i="206"/>
  <c r="K90" i="206"/>
  <c r="AF9" i="206"/>
  <c r="G90" i="206"/>
  <c r="F90" i="206"/>
  <c r="AD9" i="206"/>
  <c r="E90" i="206"/>
  <c r="D90" i="206"/>
  <c r="AB9" i="206"/>
  <c r="C90" i="206"/>
  <c r="O89" i="206"/>
  <c r="N89" i="206"/>
  <c r="M89" i="206"/>
  <c r="L89" i="206"/>
  <c r="K89" i="206"/>
  <c r="AF8" i="206"/>
  <c r="G89" i="206"/>
  <c r="F89" i="206"/>
  <c r="AD8" i="206"/>
  <c r="E89" i="206"/>
  <c r="D89" i="206"/>
  <c r="AB8" i="206"/>
  <c r="C89" i="206"/>
  <c r="AF38" i="206"/>
  <c r="AD38" i="206"/>
  <c r="AB38" i="206"/>
  <c r="AF37" i="206"/>
  <c r="AD37" i="206"/>
  <c r="AB37" i="206"/>
  <c r="O88" i="206"/>
  <c r="N88" i="206"/>
  <c r="M88" i="206"/>
  <c r="L88" i="206"/>
  <c r="J88" i="206"/>
  <c r="AF7" i="206"/>
  <c r="G88" i="206"/>
  <c r="F88" i="206"/>
  <c r="AD7" i="206"/>
  <c r="E88" i="206"/>
  <c r="D88" i="206"/>
  <c r="AB7" i="206"/>
  <c r="C88" i="206"/>
  <c r="O87" i="206"/>
  <c r="N87" i="206"/>
  <c r="M87" i="206"/>
  <c r="L87" i="206"/>
  <c r="J87" i="206"/>
  <c r="AF6" i="206"/>
  <c r="G87" i="206"/>
  <c r="F87" i="206"/>
  <c r="AD6" i="206"/>
  <c r="E87" i="206"/>
  <c r="D87" i="206"/>
  <c r="AB6" i="206"/>
  <c r="C87" i="206"/>
  <c r="O86" i="206"/>
  <c r="N86" i="206"/>
  <c r="M86" i="206"/>
  <c r="L86" i="206"/>
  <c r="J86" i="206"/>
  <c r="AF5" i="206"/>
  <c r="G86" i="206"/>
  <c r="F86" i="206"/>
  <c r="AD5" i="206"/>
  <c r="E86" i="206"/>
  <c r="D86" i="206"/>
  <c r="AB5" i="206"/>
  <c r="C86" i="206"/>
  <c r="O85" i="206"/>
  <c r="N85" i="206"/>
  <c r="M85" i="206"/>
  <c r="L85" i="206"/>
  <c r="J85" i="206"/>
  <c r="AF4" i="206"/>
  <c r="G85" i="206"/>
  <c r="F85" i="206"/>
  <c r="AD4" i="206"/>
  <c r="E85" i="206"/>
  <c r="D85" i="206"/>
  <c r="AB4" i="206"/>
  <c r="C85" i="206"/>
  <c r="J82" i="206"/>
  <c r="S1" i="206"/>
  <c r="C82" i="206"/>
  <c r="A64" i="206"/>
  <c r="A49" i="206"/>
  <c r="AD42" i="206"/>
  <c r="AD41" i="206"/>
  <c r="AB34" i="206"/>
  <c r="AB33" i="206"/>
  <c r="AB32" i="206"/>
  <c r="AB31" i="206"/>
  <c r="A31" i="206"/>
  <c r="AB30" i="206"/>
  <c r="AB29" i="206"/>
  <c r="AB28" i="206"/>
  <c r="AB27" i="206"/>
  <c r="AB26" i="206"/>
  <c r="AB25" i="206"/>
  <c r="AB24" i="206"/>
  <c r="AB23" i="206"/>
  <c r="AB22" i="206"/>
  <c r="AB21" i="206"/>
  <c r="AB20" i="206"/>
  <c r="AB19" i="206"/>
  <c r="AB18" i="206"/>
  <c r="G18" i="206"/>
  <c r="A18" i="206"/>
  <c r="AB17" i="206"/>
  <c r="AB16" i="206"/>
  <c r="AB15" i="206"/>
  <c r="D15" i="206"/>
  <c r="D14" i="206"/>
  <c r="O13" i="206"/>
  <c r="D13" i="206"/>
  <c r="O12" i="206"/>
  <c r="D12" i="206"/>
  <c r="O11" i="206"/>
  <c r="O10" i="206"/>
  <c r="D10" i="206"/>
  <c r="O9" i="206"/>
  <c r="D9" i="206"/>
  <c r="O8" i="206"/>
  <c r="D8" i="206"/>
  <c r="A7" i="206"/>
  <c r="A4" i="206"/>
  <c r="AB2" i="206"/>
  <c r="Y1" i="206"/>
  <c r="AD128" i="205"/>
  <c r="AB128" i="205"/>
  <c r="AD127" i="205"/>
  <c r="AB127" i="205"/>
  <c r="AD125" i="205"/>
  <c r="AB125" i="205"/>
  <c r="AD124" i="205"/>
  <c r="AB124" i="205"/>
  <c r="AB122" i="205"/>
  <c r="AB121" i="205"/>
  <c r="AB120" i="205"/>
  <c r="AB118" i="205"/>
  <c r="AF115" i="205"/>
  <c r="AD115" i="205"/>
  <c r="AB115" i="205"/>
  <c r="AF114" i="205"/>
  <c r="AD114" i="205"/>
  <c r="AB114" i="205"/>
  <c r="AD111" i="205"/>
  <c r="AB111" i="205"/>
  <c r="AD110" i="205"/>
  <c r="AB110" i="205"/>
  <c r="AD109" i="205"/>
  <c r="AB109" i="205"/>
  <c r="AD108" i="205"/>
  <c r="AB108" i="205"/>
  <c r="AD105" i="205"/>
  <c r="AB105" i="205"/>
  <c r="AD104" i="205"/>
  <c r="AB104" i="205"/>
  <c r="O90" i="205"/>
  <c r="N90" i="205"/>
  <c r="M90" i="205"/>
  <c r="L90" i="205"/>
  <c r="K90" i="205"/>
  <c r="AF9" i="205"/>
  <c r="G90" i="205"/>
  <c r="F90" i="205"/>
  <c r="AD9" i="205"/>
  <c r="E90" i="205"/>
  <c r="D90" i="205"/>
  <c r="AB9" i="205"/>
  <c r="C90" i="205"/>
  <c r="O89" i="205"/>
  <c r="N89" i="205"/>
  <c r="M89" i="205"/>
  <c r="L89" i="205"/>
  <c r="K89" i="205"/>
  <c r="AF8" i="205"/>
  <c r="G89" i="205"/>
  <c r="F89" i="205"/>
  <c r="AD8" i="205"/>
  <c r="E89" i="205"/>
  <c r="D89" i="205"/>
  <c r="AB8" i="205"/>
  <c r="C89" i="205"/>
  <c r="AF38" i="205"/>
  <c r="AD38" i="205"/>
  <c r="AB38" i="205"/>
  <c r="AF37" i="205"/>
  <c r="AD37" i="205"/>
  <c r="AB37" i="205"/>
  <c r="O88" i="205"/>
  <c r="N88" i="205"/>
  <c r="M88" i="205"/>
  <c r="L88" i="205"/>
  <c r="J88" i="205"/>
  <c r="AF7" i="205"/>
  <c r="G88" i="205"/>
  <c r="F88" i="205"/>
  <c r="AD7" i="205"/>
  <c r="E88" i="205"/>
  <c r="D88" i="205"/>
  <c r="AB7" i="205"/>
  <c r="C88" i="205"/>
  <c r="O87" i="205"/>
  <c r="N87" i="205"/>
  <c r="M87" i="205"/>
  <c r="L87" i="205"/>
  <c r="J87" i="205"/>
  <c r="AF6" i="205"/>
  <c r="G87" i="205"/>
  <c r="F87" i="205"/>
  <c r="AD6" i="205"/>
  <c r="E87" i="205"/>
  <c r="D87" i="205"/>
  <c r="AB6" i="205"/>
  <c r="C87" i="205"/>
  <c r="O86" i="205"/>
  <c r="N86" i="205"/>
  <c r="M86" i="205"/>
  <c r="L86" i="205"/>
  <c r="J86" i="205"/>
  <c r="AF5" i="205"/>
  <c r="G86" i="205"/>
  <c r="F86" i="205"/>
  <c r="AD5" i="205"/>
  <c r="E86" i="205"/>
  <c r="D86" i="205"/>
  <c r="AB5" i="205"/>
  <c r="C86" i="205"/>
  <c r="O85" i="205"/>
  <c r="N85" i="205"/>
  <c r="M85" i="205"/>
  <c r="L85" i="205"/>
  <c r="J85" i="205"/>
  <c r="AF4" i="205"/>
  <c r="G85" i="205"/>
  <c r="F85" i="205"/>
  <c r="AD4" i="205"/>
  <c r="E85" i="205"/>
  <c r="D85" i="205"/>
  <c r="AB4" i="205"/>
  <c r="C85" i="205"/>
  <c r="J82" i="205"/>
  <c r="S1" i="205"/>
  <c r="C82" i="205"/>
  <c r="A64" i="205"/>
  <c r="A49" i="205"/>
  <c r="AD42" i="205"/>
  <c r="AD41" i="205"/>
  <c r="AB34" i="205"/>
  <c r="AB33" i="205"/>
  <c r="AB32" i="205"/>
  <c r="AB31" i="205"/>
  <c r="A31" i="205"/>
  <c r="AB30" i="205"/>
  <c r="AB29" i="205"/>
  <c r="AB28" i="205"/>
  <c r="AB27" i="205"/>
  <c r="AB26" i="205"/>
  <c r="AB25" i="205"/>
  <c r="AB24" i="205"/>
  <c r="AB23" i="205"/>
  <c r="AB22" i="205"/>
  <c r="AB21" i="205"/>
  <c r="AB20" i="205"/>
  <c r="AB19" i="205"/>
  <c r="AB18" i="205"/>
  <c r="G18" i="205"/>
  <c r="A18" i="205"/>
  <c r="AB17" i="205"/>
  <c r="AB16" i="205"/>
  <c r="AB15" i="205"/>
  <c r="D15" i="205"/>
  <c r="D14" i="205"/>
  <c r="O13" i="205"/>
  <c r="D13" i="205"/>
  <c r="O12" i="205"/>
  <c r="D12" i="205"/>
  <c r="O11" i="205"/>
  <c r="O10" i="205"/>
  <c r="D10" i="205"/>
  <c r="O9" i="205"/>
  <c r="D9" i="205"/>
  <c r="O8" i="205"/>
  <c r="D8" i="205"/>
  <c r="A7" i="205"/>
  <c r="A4" i="205"/>
  <c r="AB2" i="205"/>
  <c r="Y1" i="205"/>
  <c r="AD128" i="204"/>
  <c r="AB128" i="204"/>
  <c r="AD127" i="204"/>
  <c r="AB127" i="204"/>
  <c r="AD125" i="204"/>
  <c r="AB125" i="204"/>
  <c r="AD124" i="204"/>
  <c r="AB124" i="204"/>
  <c r="AB122" i="204"/>
  <c r="AB121" i="204"/>
  <c r="AB120" i="204"/>
  <c r="AB118" i="204"/>
  <c r="AF115" i="204"/>
  <c r="AD115" i="204"/>
  <c r="AB115" i="204"/>
  <c r="AF114" i="204"/>
  <c r="AD114" i="204"/>
  <c r="AB114" i="204"/>
  <c r="AD111" i="204"/>
  <c r="AB111" i="204"/>
  <c r="AD110" i="204"/>
  <c r="AB110" i="204"/>
  <c r="AD109" i="204"/>
  <c r="AB109" i="204"/>
  <c r="AD108" i="204"/>
  <c r="AB108" i="204"/>
  <c r="AD105" i="204"/>
  <c r="AB105" i="204"/>
  <c r="AD104" i="204"/>
  <c r="AB104" i="204"/>
  <c r="O90" i="204"/>
  <c r="N90" i="204"/>
  <c r="M90" i="204"/>
  <c r="L90" i="204"/>
  <c r="K90" i="204"/>
  <c r="AF9" i="204"/>
  <c r="G90" i="204"/>
  <c r="F90" i="204"/>
  <c r="AD9" i="204"/>
  <c r="E90" i="204"/>
  <c r="D90" i="204"/>
  <c r="AB9" i="204"/>
  <c r="C90" i="204"/>
  <c r="O89" i="204"/>
  <c r="N89" i="204"/>
  <c r="M89" i="204"/>
  <c r="L89" i="204"/>
  <c r="K89" i="204"/>
  <c r="AF8" i="204"/>
  <c r="G89" i="204"/>
  <c r="F89" i="204"/>
  <c r="AD8" i="204"/>
  <c r="E89" i="204"/>
  <c r="D89" i="204"/>
  <c r="AB8" i="204"/>
  <c r="C89" i="204"/>
  <c r="AF38" i="204"/>
  <c r="AD38" i="204"/>
  <c r="AB38" i="204"/>
  <c r="AF37" i="204"/>
  <c r="AD37" i="204"/>
  <c r="AB37" i="204"/>
  <c r="O88" i="204"/>
  <c r="N88" i="204"/>
  <c r="M88" i="204"/>
  <c r="L88" i="204"/>
  <c r="J88" i="204"/>
  <c r="AF7" i="204"/>
  <c r="G88" i="204"/>
  <c r="F88" i="204"/>
  <c r="AD7" i="204"/>
  <c r="E88" i="204"/>
  <c r="D88" i="204"/>
  <c r="AB7" i="204"/>
  <c r="C88" i="204"/>
  <c r="O87" i="204"/>
  <c r="N87" i="204"/>
  <c r="M87" i="204"/>
  <c r="L87" i="204"/>
  <c r="J87" i="204"/>
  <c r="AF6" i="204"/>
  <c r="G87" i="204"/>
  <c r="F87" i="204"/>
  <c r="AD6" i="204"/>
  <c r="E87" i="204"/>
  <c r="D87" i="204"/>
  <c r="AB6" i="204"/>
  <c r="C87" i="204"/>
  <c r="O86" i="204"/>
  <c r="N86" i="204"/>
  <c r="M86" i="204"/>
  <c r="L86" i="204"/>
  <c r="J86" i="204"/>
  <c r="AF5" i="204"/>
  <c r="G86" i="204"/>
  <c r="F86" i="204"/>
  <c r="AD5" i="204"/>
  <c r="E86" i="204"/>
  <c r="D86" i="204"/>
  <c r="AB5" i="204"/>
  <c r="C86" i="204"/>
  <c r="O85" i="204"/>
  <c r="N85" i="204"/>
  <c r="M85" i="204"/>
  <c r="L85" i="204"/>
  <c r="J85" i="204"/>
  <c r="AF4" i="204"/>
  <c r="G85" i="204"/>
  <c r="F85" i="204"/>
  <c r="AD4" i="204"/>
  <c r="E85" i="204"/>
  <c r="D85" i="204"/>
  <c r="AB4" i="204"/>
  <c r="C85" i="204"/>
  <c r="J82" i="204"/>
  <c r="S1" i="204"/>
  <c r="C82" i="204"/>
  <c r="A64" i="204"/>
  <c r="A49" i="204"/>
  <c r="AD42" i="204"/>
  <c r="AD41" i="204"/>
  <c r="AB34" i="204"/>
  <c r="AB33" i="204"/>
  <c r="AB32" i="204"/>
  <c r="AB31" i="204"/>
  <c r="A31" i="204"/>
  <c r="AB30" i="204"/>
  <c r="AB29" i="204"/>
  <c r="AB28" i="204"/>
  <c r="AB27" i="204"/>
  <c r="AB26" i="204"/>
  <c r="AB25" i="204"/>
  <c r="AB24" i="204"/>
  <c r="AB23" i="204"/>
  <c r="AB22" i="204"/>
  <c r="AB21" i="204"/>
  <c r="AB20" i="204"/>
  <c r="AB19" i="204"/>
  <c r="AB18" i="204"/>
  <c r="G18" i="204"/>
  <c r="A18" i="204"/>
  <c r="AB17" i="204"/>
  <c r="AB16" i="204"/>
  <c r="AB15" i="204"/>
  <c r="D15" i="204"/>
  <c r="D14" i="204"/>
  <c r="O13" i="204"/>
  <c r="D13" i="204"/>
  <c r="O12" i="204"/>
  <c r="D12" i="204"/>
  <c r="O11" i="204"/>
  <c r="O10" i="204"/>
  <c r="D10" i="204"/>
  <c r="O9" i="204"/>
  <c r="D9" i="204"/>
  <c r="O8" i="204"/>
  <c r="D8" i="204"/>
  <c r="A7" i="204"/>
  <c r="A4" i="204"/>
  <c r="AB2" i="204"/>
  <c r="Y1" i="204"/>
  <c r="AD128" i="203"/>
  <c r="AB128" i="203"/>
  <c r="AD127" i="203"/>
  <c r="AB127" i="203"/>
  <c r="AD125" i="203"/>
  <c r="AB125" i="203"/>
  <c r="AD124" i="203"/>
  <c r="AB124" i="203"/>
  <c r="AB122" i="203"/>
  <c r="AB121" i="203"/>
  <c r="AB120" i="203"/>
  <c r="AB118" i="203"/>
  <c r="AF115" i="203"/>
  <c r="AD115" i="203"/>
  <c r="AB115" i="203"/>
  <c r="AF114" i="203"/>
  <c r="AD114" i="203"/>
  <c r="AB114" i="203"/>
  <c r="AD111" i="203"/>
  <c r="AB111" i="203"/>
  <c r="AD110" i="203"/>
  <c r="AB110" i="203"/>
  <c r="AD109" i="203"/>
  <c r="AB109" i="203"/>
  <c r="AD108" i="203"/>
  <c r="AB108" i="203"/>
  <c r="AD105" i="203"/>
  <c r="AB105" i="203"/>
  <c r="AD104" i="203"/>
  <c r="AB104" i="203"/>
  <c r="O90" i="203"/>
  <c r="N90" i="203"/>
  <c r="M90" i="203"/>
  <c r="L90" i="203"/>
  <c r="K90" i="203"/>
  <c r="AF9" i="203"/>
  <c r="G90" i="203"/>
  <c r="F90" i="203"/>
  <c r="AD9" i="203"/>
  <c r="E90" i="203"/>
  <c r="D90" i="203"/>
  <c r="AB9" i="203"/>
  <c r="C90" i="203"/>
  <c r="O89" i="203"/>
  <c r="N89" i="203"/>
  <c r="M89" i="203"/>
  <c r="L89" i="203"/>
  <c r="K89" i="203"/>
  <c r="AF8" i="203"/>
  <c r="G89" i="203"/>
  <c r="F89" i="203"/>
  <c r="AD8" i="203"/>
  <c r="E89" i="203"/>
  <c r="D89" i="203"/>
  <c r="AB8" i="203"/>
  <c r="C89" i="203"/>
  <c r="AF38" i="203"/>
  <c r="AD38" i="203"/>
  <c r="AB38" i="203"/>
  <c r="AF37" i="203"/>
  <c r="AD37" i="203"/>
  <c r="AB37" i="203"/>
  <c r="O88" i="203"/>
  <c r="N88" i="203"/>
  <c r="M88" i="203"/>
  <c r="L88" i="203"/>
  <c r="J88" i="203"/>
  <c r="AF7" i="203"/>
  <c r="G88" i="203"/>
  <c r="F88" i="203"/>
  <c r="AD7" i="203"/>
  <c r="E88" i="203"/>
  <c r="D88" i="203"/>
  <c r="AB7" i="203"/>
  <c r="C88" i="203"/>
  <c r="O87" i="203"/>
  <c r="N87" i="203"/>
  <c r="M87" i="203"/>
  <c r="L87" i="203"/>
  <c r="J87" i="203"/>
  <c r="AF6" i="203"/>
  <c r="G87" i="203"/>
  <c r="F87" i="203"/>
  <c r="AD6" i="203"/>
  <c r="E87" i="203"/>
  <c r="D87" i="203"/>
  <c r="AB6" i="203"/>
  <c r="C87" i="203"/>
  <c r="O86" i="203"/>
  <c r="N86" i="203"/>
  <c r="M86" i="203"/>
  <c r="L86" i="203"/>
  <c r="J86" i="203"/>
  <c r="AF5" i="203"/>
  <c r="G86" i="203"/>
  <c r="F86" i="203"/>
  <c r="AD5" i="203"/>
  <c r="E86" i="203"/>
  <c r="D86" i="203"/>
  <c r="AB5" i="203"/>
  <c r="C86" i="203"/>
  <c r="O85" i="203"/>
  <c r="N85" i="203"/>
  <c r="M85" i="203"/>
  <c r="L85" i="203"/>
  <c r="J85" i="203"/>
  <c r="AF4" i="203"/>
  <c r="G85" i="203"/>
  <c r="F85" i="203"/>
  <c r="AD4" i="203"/>
  <c r="E85" i="203"/>
  <c r="D85" i="203"/>
  <c r="AB4" i="203"/>
  <c r="C85" i="203"/>
  <c r="J82" i="203"/>
  <c r="S1" i="203"/>
  <c r="C82" i="203"/>
  <c r="A64" i="203"/>
  <c r="A49" i="203"/>
  <c r="AD42" i="203"/>
  <c r="AD41" i="203"/>
  <c r="AB34" i="203"/>
  <c r="AB33" i="203"/>
  <c r="AB32" i="203"/>
  <c r="AB31" i="203"/>
  <c r="A31" i="203"/>
  <c r="AB30" i="203"/>
  <c r="AB29" i="203"/>
  <c r="AB28" i="203"/>
  <c r="AB27" i="203"/>
  <c r="AB26" i="203"/>
  <c r="AB25" i="203"/>
  <c r="AB24" i="203"/>
  <c r="AB23" i="203"/>
  <c r="AB22" i="203"/>
  <c r="AB21" i="203"/>
  <c r="AB20" i="203"/>
  <c r="AB19" i="203"/>
  <c r="AB18" i="203"/>
  <c r="G18" i="203"/>
  <c r="A18" i="203"/>
  <c r="AB17" i="203"/>
  <c r="AB16" i="203"/>
  <c r="AB15" i="203"/>
  <c r="D15" i="203"/>
  <c r="D14" i="203"/>
  <c r="O13" i="203"/>
  <c r="D13" i="203"/>
  <c r="O12" i="203"/>
  <c r="D12" i="203"/>
  <c r="O11" i="203"/>
  <c r="O10" i="203"/>
  <c r="D10" i="203"/>
  <c r="O9" i="203"/>
  <c r="D9" i="203"/>
  <c r="O8" i="203"/>
  <c r="D8" i="203"/>
  <c r="A7" i="203"/>
  <c r="A4" i="203"/>
  <c r="AB2" i="203"/>
  <c r="Y1" i="203"/>
  <c r="AD128" i="202"/>
  <c r="AB128" i="202"/>
  <c r="AD127" i="202"/>
  <c r="AB127" i="202"/>
  <c r="AD125" i="202"/>
  <c r="AB125" i="202"/>
  <c r="AD124" i="202"/>
  <c r="AB124" i="202"/>
  <c r="AB122" i="202"/>
  <c r="AB121" i="202"/>
  <c r="AB120" i="202"/>
  <c r="AB118" i="202"/>
  <c r="AF115" i="202"/>
  <c r="AD115" i="202"/>
  <c r="AB115" i="202"/>
  <c r="AF114" i="202"/>
  <c r="AD114" i="202"/>
  <c r="AB114" i="202"/>
  <c r="AD111" i="202"/>
  <c r="AB111" i="202"/>
  <c r="AD110" i="202"/>
  <c r="AB110" i="202"/>
  <c r="AD109" i="202"/>
  <c r="AB109" i="202"/>
  <c r="AD108" i="202"/>
  <c r="AB108" i="202"/>
  <c r="AD105" i="202"/>
  <c r="AB105" i="202"/>
  <c r="AD104" i="202"/>
  <c r="AB104" i="202"/>
  <c r="O90" i="202"/>
  <c r="N90" i="202"/>
  <c r="M90" i="202"/>
  <c r="L90" i="202"/>
  <c r="K90" i="202"/>
  <c r="AF9" i="202"/>
  <c r="G90" i="202"/>
  <c r="F90" i="202"/>
  <c r="AD9" i="202"/>
  <c r="E90" i="202"/>
  <c r="D90" i="202"/>
  <c r="AB9" i="202"/>
  <c r="C90" i="202"/>
  <c r="O89" i="202"/>
  <c r="N89" i="202"/>
  <c r="M89" i="202"/>
  <c r="L89" i="202"/>
  <c r="K89" i="202"/>
  <c r="AF8" i="202"/>
  <c r="G89" i="202"/>
  <c r="F89" i="202"/>
  <c r="AD8" i="202"/>
  <c r="E89" i="202"/>
  <c r="D89" i="202"/>
  <c r="AB8" i="202"/>
  <c r="C89" i="202"/>
  <c r="AF38" i="202"/>
  <c r="AD38" i="202"/>
  <c r="AB38" i="202"/>
  <c r="AF37" i="202"/>
  <c r="AD37" i="202"/>
  <c r="AB37" i="202"/>
  <c r="O88" i="202"/>
  <c r="N88" i="202"/>
  <c r="M88" i="202"/>
  <c r="L88" i="202"/>
  <c r="J88" i="202"/>
  <c r="AF7" i="202"/>
  <c r="G88" i="202"/>
  <c r="F88" i="202"/>
  <c r="AD7" i="202"/>
  <c r="E88" i="202"/>
  <c r="D88" i="202"/>
  <c r="AB7" i="202"/>
  <c r="C88" i="202"/>
  <c r="O87" i="202"/>
  <c r="N87" i="202"/>
  <c r="M87" i="202"/>
  <c r="L87" i="202"/>
  <c r="J87" i="202"/>
  <c r="AF6" i="202"/>
  <c r="G87" i="202"/>
  <c r="F87" i="202"/>
  <c r="AD6" i="202"/>
  <c r="E87" i="202"/>
  <c r="D87" i="202"/>
  <c r="AB6" i="202"/>
  <c r="C87" i="202"/>
  <c r="O86" i="202"/>
  <c r="N86" i="202"/>
  <c r="M86" i="202"/>
  <c r="L86" i="202"/>
  <c r="J86" i="202"/>
  <c r="AF5" i="202"/>
  <c r="G86" i="202"/>
  <c r="F86" i="202"/>
  <c r="AD5" i="202"/>
  <c r="E86" i="202"/>
  <c r="D86" i="202"/>
  <c r="AB5" i="202"/>
  <c r="C86" i="202"/>
  <c r="O85" i="202"/>
  <c r="N85" i="202"/>
  <c r="M85" i="202"/>
  <c r="L85" i="202"/>
  <c r="J85" i="202"/>
  <c r="AF4" i="202"/>
  <c r="G85" i="202"/>
  <c r="F85" i="202"/>
  <c r="AD4" i="202"/>
  <c r="E85" i="202"/>
  <c r="D85" i="202"/>
  <c r="AB4" i="202"/>
  <c r="C85" i="202"/>
  <c r="J82" i="202"/>
  <c r="S1" i="202"/>
  <c r="C82" i="202"/>
  <c r="A64" i="202"/>
  <c r="A49" i="202"/>
  <c r="AD42" i="202"/>
  <c r="AD41" i="202"/>
  <c r="AB34" i="202"/>
  <c r="AB33" i="202"/>
  <c r="AB32" i="202"/>
  <c r="AB31" i="202"/>
  <c r="A31" i="202"/>
  <c r="AB30" i="202"/>
  <c r="AB29" i="202"/>
  <c r="AB28" i="202"/>
  <c r="AB27" i="202"/>
  <c r="AB26" i="202"/>
  <c r="AB25" i="202"/>
  <c r="AB24" i="202"/>
  <c r="AB23" i="202"/>
  <c r="AB22" i="202"/>
  <c r="AB21" i="202"/>
  <c r="AB20" i="202"/>
  <c r="AB19" i="202"/>
  <c r="AB18" i="202"/>
  <c r="G18" i="202"/>
  <c r="A18" i="202"/>
  <c r="AB17" i="202"/>
  <c r="AB16" i="202"/>
  <c r="AB15" i="202"/>
  <c r="D15" i="202"/>
  <c r="D14" i="202"/>
  <c r="O13" i="202"/>
  <c r="D13" i="202"/>
  <c r="O12" i="202"/>
  <c r="D12" i="202"/>
  <c r="O11" i="202"/>
  <c r="O10" i="202"/>
  <c r="D10" i="202"/>
  <c r="O9" i="202"/>
  <c r="D9" i="202"/>
  <c r="O8" i="202"/>
  <c r="D8" i="202"/>
  <c r="A7" i="202"/>
  <c r="A4" i="202"/>
  <c r="AB2" i="202"/>
  <c r="Y1" i="202"/>
  <c r="AD128" i="201"/>
  <c r="AB128" i="201"/>
  <c r="AD127" i="201"/>
  <c r="AB127" i="201"/>
  <c r="AD125" i="201"/>
  <c r="AB125" i="201"/>
  <c r="AD124" i="201"/>
  <c r="AB124" i="201"/>
  <c r="AB122" i="201"/>
  <c r="AB121" i="201"/>
  <c r="AB120" i="201"/>
  <c r="AB118" i="201"/>
  <c r="AF115" i="201"/>
  <c r="AD115" i="201"/>
  <c r="AB115" i="201"/>
  <c r="AF114" i="201"/>
  <c r="AD114" i="201"/>
  <c r="AB114" i="201"/>
  <c r="AD111" i="201"/>
  <c r="AB111" i="201"/>
  <c r="AD110" i="201"/>
  <c r="AB110" i="201"/>
  <c r="AD109" i="201"/>
  <c r="AB109" i="201"/>
  <c r="AD108" i="201"/>
  <c r="AB108" i="201"/>
  <c r="AD105" i="201"/>
  <c r="AB105" i="201"/>
  <c r="AD104" i="201"/>
  <c r="AB104" i="201"/>
  <c r="O90" i="201"/>
  <c r="N90" i="201"/>
  <c r="M90" i="201"/>
  <c r="L90" i="201"/>
  <c r="K90" i="201"/>
  <c r="AF9" i="201"/>
  <c r="G90" i="201"/>
  <c r="F90" i="201"/>
  <c r="AD9" i="201"/>
  <c r="E90" i="201"/>
  <c r="D90" i="201"/>
  <c r="AB9" i="201"/>
  <c r="C90" i="201"/>
  <c r="O89" i="201"/>
  <c r="N89" i="201"/>
  <c r="M89" i="201"/>
  <c r="L89" i="201"/>
  <c r="K89" i="201"/>
  <c r="AF8" i="201"/>
  <c r="G89" i="201"/>
  <c r="F89" i="201"/>
  <c r="AD8" i="201"/>
  <c r="E89" i="201"/>
  <c r="D89" i="201"/>
  <c r="AB8" i="201"/>
  <c r="C89" i="201"/>
  <c r="AF38" i="201"/>
  <c r="AD38" i="201"/>
  <c r="AB38" i="201"/>
  <c r="AF37" i="201"/>
  <c r="AD37" i="201"/>
  <c r="AB37" i="201"/>
  <c r="O88" i="201"/>
  <c r="N88" i="201"/>
  <c r="M88" i="201"/>
  <c r="L88" i="201"/>
  <c r="J88" i="201"/>
  <c r="AF7" i="201"/>
  <c r="G88" i="201"/>
  <c r="F88" i="201"/>
  <c r="AD7" i="201"/>
  <c r="E88" i="201"/>
  <c r="D88" i="201"/>
  <c r="AB7" i="201"/>
  <c r="C88" i="201"/>
  <c r="O87" i="201"/>
  <c r="N87" i="201"/>
  <c r="M87" i="201"/>
  <c r="L87" i="201"/>
  <c r="J87" i="201"/>
  <c r="AF6" i="201"/>
  <c r="G87" i="201"/>
  <c r="F87" i="201"/>
  <c r="AD6" i="201"/>
  <c r="E87" i="201"/>
  <c r="D87" i="201"/>
  <c r="AB6" i="201"/>
  <c r="C87" i="201"/>
  <c r="O86" i="201"/>
  <c r="N86" i="201"/>
  <c r="M86" i="201"/>
  <c r="L86" i="201"/>
  <c r="J86" i="201"/>
  <c r="AF5" i="201"/>
  <c r="G86" i="201"/>
  <c r="F86" i="201"/>
  <c r="AD5" i="201"/>
  <c r="E86" i="201"/>
  <c r="D86" i="201"/>
  <c r="AB5" i="201"/>
  <c r="C86" i="201"/>
  <c r="O85" i="201"/>
  <c r="N85" i="201"/>
  <c r="M85" i="201"/>
  <c r="L85" i="201"/>
  <c r="J85" i="201"/>
  <c r="AF4" i="201"/>
  <c r="G85" i="201"/>
  <c r="F85" i="201"/>
  <c r="AD4" i="201"/>
  <c r="E85" i="201"/>
  <c r="D85" i="201"/>
  <c r="AB4" i="201"/>
  <c r="C85" i="201"/>
  <c r="J82" i="201"/>
  <c r="S1" i="201"/>
  <c r="C82" i="201"/>
  <c r="A64" i="201"/>
  <c r="A49" i="201"/>
  <c r="AD42" i="201"/>
  <c r="AD41" i="201"/>
  <c r="AB34" i="201"/>
  <c r="AB33" i="201"/>
  <c r="AB32" i="201"/>
  <c r="AB31" i="201"/>
  <c r="A31" i="201"/>
  <c r="AB30" i="201"/>
  <c r="AB29" i="201"/>
  <c r="AB28" i="201"/>
  <c r="AB27" i="201"/>
  <c r="AB26" i="201"/>
  <c r="AB25" i="201"/>
  <c r="AB24" i="201"/>
  <c r="AB23" i="201"/>
  <c r="AB22" i="201"/>
  <c r="AB21" i="201"/>
  <c r="AB20" i="201"/>
  <c r="AB19" i="201"/>
  <c r="AB18" i="201"/>
  <c r="G18" i="201"/>
  <c r="A18" i="201"/>
  <c r="AB17" i="201"/>
  <c r="AB16" i="201"/>
  <c r="AB15" i="201"/>
  <c r="D15" i="201"/>
  <c r="D14" i="201"/>
  <c r="O13" i="201"/>
  <c r="D13" i="201"/>
  <c r="O12" i="201"/>
  <c r="D12" i="201"/>
  <c r="O11" i="201"/>
  <c r="O10" i="201"/>
  <c r="D10" i="201"/>
  <c r="O9" i="201"/>
  <c r="D9" i="201"/>
  <c r="O8" i="201"/>
  <c r="D8" i="201"/>
  <c r="A7" i="201"/>
  <c r="A4" i="201"/>
  <c r="AB2" i="201"/>
  <c r="Y1" i="201"/>
  <c r="AD128" i="200"/>
  <c r="AB128" i="200"/>
  <c r="AD127" i="200"/>
  <c r="AB127" i="200"/>
  <c r="AD125" i="200"/>
  <c r="AB125" i="200"/>
  <c r="AD124" i="200"/>
  <c r="AB124" i="200"/>
  <c r="AB122" i="200"/>
  <c r="AB121" i="200"/>
  <c r="AB120" i="200"/>
  <c r="AB118" i="200"/>
  <c r="AF115" i="200"/>
  <c r="AD115" i="200"/>
  <c r="AB115" i="200"/>
  <c r="AF114" i="200"/>
  <c r="AD114" i="200"/>
  <c r="AB114" i="200"/>
  <c r="AD111" i="200"/>
  <c r="AB111" i="200"/>
  <c r="AD110" i="200"/>
  <c r="AB110" i="200"/>
  <c r="AD109" i="200"/>
  <c r="AB109" i="200"/>
  <c r="AD108" i="200"/>
  <c r="AB108" i="200"/>
  <c r="AD105" i="200"/>
  <c r="AB105" i="200"/>
  <c r="AD104" i="200"/>
  <c r="AB104" i="200"/>
  <c r="O90" i="200"/>
  <c r="N90" i="200"/>
  <c r="M90" i="200"/>
  <c r="L90" i="200"/>
  <c r="K90" i="200"/>
  <c r="AF9" i="200"/>
  <c r="G90" i="200"/>
  <c r="F90" i="200"/>
  <c r="AD9" i="200"/>
  <c r="E90" i="200"/>
  <c r="D90" i="200"/>
  <c r="AB9" i="200"/>
  <c r="C90" i="200"/>
  <c r="O89" i="200"/>
  <c r="N89" i="200"/>
  <c r="M89" i="200"/>
  <c r="L89" i="200"/>
  <c r="K89" i="200"/>
  <c r="AF8" i="200"/>
  <c r="G89" i="200"/>
  <c r="F89" i="200"/>
  <c r="AD8" i="200"/>
  <c r="E89" i="200"/>
  <c r="D89" i="200"/>
  <c r="AB8" i="200"/>
  <c r="C89" i="200"/>
  <c r="AF38" i="200"/>
  <c r="AD38" i="200"/>
  <c r="AB38" i="200"/>
  <c r="AF37" i="200"/>
  <c r="AD37" i="200"/>
  <c r="AB37" i="200"/>
  <c r="O88" i="200"/>
  <c r="N88" i="200"/>
  <c r="M88" i="200"/>
  <c r="L88" i="200"/>
  <c r="J88" i="200"/>
  <c r="AF7" i="200"/>
  <c r="G88" i="200"/>
  <c r="F88" i="200"/>
  <c r="AD7" i="200"/>
  <c r="E88" i="200"/>
  <c r="D88" i="200"/>
  <c r="AB7" i="200"/>
  <c r="C88" i="200"/>
  <c r="O87" i="200"/>
  <c r="N87" i="200"/>
  <c r="M87" i="200"/>
  <c r="L87" i="200"/>
  <c r="J87" i="200"/>
  <c r="AF6" i="200"/>
  <c r="G87" i="200"/>
  <c r="F87" i="200"/>
  <c r="AD6" i="200"/>
  <c r="E87" i="200"/>
  <c r="D87" i="200"/>
  <c r="AB6" i="200"/>
  <c r="C87" i="200"/>
  <c r="O86" i="200"/>
  <c r="N86" i="200"/>
  <c r="M86" i="200"/>
  <c r="L86" i="200"/>
  <c r="J86" i="200"/>
  <c r="AF5" i="200"/>
  <c r="G86" i="200"/>
  <c r="F86" i="200"/>
  <c r="AD5" i="200"/>
  <c r="E86" i="200"/>
  <c r="D86" i="200"/>
  <c r="AB5" i="200"/>
  <c r="C86" i="200"/>
  <c r="O85" i="200"/>
  <c r="N85" i="200"/>
  <c r="M85" i="200"/>
  <c r="L85" i="200"/>
  <c r="J85" i="200"/>
  <c r="AF4" i="200"/>
  <c r="G85" i="200"/>
  <c r="F85" i="200"/>
  <c r="AD4" i="200"/>
  <c r="E85" i="200"/>
  <c r="D85" i="200"/>
  <c r="AB4" i="200"/>
  <c r="C85" i="200"/>
  <c r="J82" i="200"/>
  <c r="S1" i="200"/>
  <c r="C82" i="200"/>
  <c r="A64" i="200"/>
  <c r="A49" i="200"/>
  <c r="AD42" i="200"/>
  <c r="AD41" i="200"/>
  <c r="AB34" i="200"/>
  <c r="AB33" i="200"/>
  <c r="AB32" i="200"/>
  <c r="AB31" i="200"/>
  <c r="A31" i="200"/>
  <c r="AB30" i="200"/>
  <c r="AB29" i="200"/>
  <c r="AB28" i="200"/>
  <c r="AB27" i="200"/>
  <c r="AB26" i="200"/>
  <c r="AB25" i="200"/>
  <c r="AB24" i="200"/>
  <c r="AB23" i="200"/>
  <c r="AB22" i="200"/>
  <c r="AB21" i="200"/>
  <c r="AB20" i="200"/>
  <c r="AB19" i="200"/>
  <c r="AB18" i="200"/>
  <c r="G18" i="200"/>
  <c r="A18" i="200"/>
  <c r="AB17" i="200"/>
  <c r="AB16" i="200"/>
  <c r="AB15" i="200"/>
  <c r="D15" i="200"/>
  <c r="D14" i="200"/>
  <c r="O13" i="200"/>
  <c r="D13" i="200"/>
  <c r="O12" i="200"/>
  <c r="D12" i="200"/>
  <c r="O11" i="200"/>
  <c r="O10" i="200"/>
  <c r="D10" i="200"/>
  <c r="O9" i="200"/>
  <c r="D9" i="200"/>
  <c r="O8" i="200"/>
  <c r="D8" i="200"/>
  <c r="A7" i="200"/>
  <c r="A4" i="200"/>
  <c r="AB2" i="200"/>
  <c r="Y1" i="200"/>
  <c r="AD128" i="199"/>
  <c r="AB128" i="199"/>
  <c r="AD127" i="199"/>
  <c r="AB127" i="199"/>
  <c r="AD125" i="199"/>
  <c r="AB125" i="199"/>
  <c r="AD124" i="199"/>
  <c r="AB124" i="199"/>
  <c r="AB122" i="199"/>
  <c r="AB121" i="199"/>
  <c r="AB120" i="199"/>
  <c r="AB118" i="199"/>
  <c r="AF115" i="199"/>
  <c r="AD115" i="199"/>
  <c r="AB115" i="199"/>
  <c r="AF114" i="199"/>
  <c r="AD114" i="199"/>
  <c r="AB114" i="199"/>
  <c r="AD111" i="199"/>
  <c r="AB111" i="199"/>
  <c r="AD110" i="199"/>
  <c r="AB110" i="199"/>
  <c r="AD109" i="199"/>
  <c r="AB109" i="199"/>
  <c r="AD108" i="199"/>
  <c r="AB108" i="199"/>
  <c r="AD105" i="199"/>
  <c r="AB105" i="199"/>
  <c r="AD104" i="199"/>
  <c r="AB104" i="199"/>
  <c r="O90" i="199"/>
  <c r="N90" i="199"/>
  <c r="M90" i="199"/>
  <c r="L90" i="199"/>
  <c r="K90" i="199"/>
  <c r="AF9" i="199"/>
  <c r="G90" i="199"/>
  <c r="F90" i="199"/>
  <c r="AD9" i="199"/>
  <c r="E90" i="199"/>
  <c r="D90" i="199"/>
  <c r="AB9" i="199"/>
  <c r="C90" i="199"/>
  <c r="O89" i="199"/>
  <c r="N89" i="199"/>
  <c r="M89" i="199"/>
  <c r="L89" i="199"/>
  <c r="K89" i="199"/>
  <c r="AF8" i="199"/>
  <c r="G89" i="199"/>
  <c r="F89" i="199"/>
  <c r="AD8" i="199"/>
  <c r="E89" i="199"/>
  <c r="D89" i="199"/>
  <c r="AB8" i="199"/>
  <c r="C89" i="199"/>
  <c r="AF38" i="199"/>
  <c r="AD38" i="199"/>
  <c r="AB38" i="199"/>
  <c r="AF37" i="199"/>
  <c r="AD37" i="199"/>
  <c r="AB37" i="199"/>
  <c r="O88" i="199"/>
  <c r="N88" i="199"/>
  <c r="M88" i="199"/>
  <c r="L88" i="199"/>
  <c r="J88" i="199"/>
  <c r="AF7" i="199"/>
  <c r="G88" i="199"/>
  <c r="F88" i="199"/>
  <c r="AD7" i="199"/>
  <c r="E88" i="199"/>
  <c r="D88" i="199"/>
  <c r="AB7" i="199"/>
  <c r="C88" i="199"/>
  <c r="O87" i="199"/>
  <c r="N87" i="199"/>
  <c r="M87" i="199"/>
  <c r="L87" i="199"/>
  <c r="J87" i="199"/>
  <c r="AF6" i="199"/>
  <c r="G87" i="199"/>
  <c r="F87" i="199"/>
  <c r="AD6" i="199"/>
  <c r="E87" i="199"/>
  <c r="D87" i="199"/>
  <c r="AB6" i="199"/>
  <c r="C87" i="199"/>
  <c r="O86" i="199"/>
  <c r="N86" i="199"/>
  <c r="M86" i="199"/>
  <c r="L86" i="199"/>
  <c r="J86" i="199"/>
  <c r="AF5" i="199"/>
  <c r="G86" i="199"/>
  <c r="F86" i="199"/>
  <c r="AD5" i="199"/>
  <c r="E86" i="199"/>
  <c r="D86" i="199"/>
  <c r="AB5" i="199"/>
  <c r="C86" i="199"/>
  <c r="O85" i="199"/>
  <c r="N85" i="199"/>
  <c r="M85" i="199"/>
  <c r="L85" i="199"/>
  <c r="J85" i="199"/>
  <c r="AF4" i="199"/>
  <c r="G85" i="199"/>
  <c r="F85" i="199"/>
  <c r="AD4" i="199"/>
  <c r="E85" i="199"/>
  <c r="D85" i="199"/>
  <c r="AB4" i="199"/>
  <c r="C85" i="199"/>
  <c r="J82" i="199"/>
  <c r="S1" i="199"/>
  <c r="C82" i="199"/>
  <c r="A64" i="199"/>
  <c r="A49" i="199"/>
  <c r="AD42" i="199"/>
  <c r="AD41" i="199"/>
  <c r="AB34" i="199"/>
  <c r="AB33" i="199"/>
  <c r="AB32" i="199"/>
  <c r="AB31" i="199"/>
  <c r="A31" i="199"/>
  <c r="AB30" i="199"/>
  <c r="AB29" i="199"/>
  <c r="AB28" i="199"/>
  <c r="AB27" i="199"/>
  <c r="AB26" i="199"/>
  <c r="AB25" i="199"/>
  <c r="AB24" i="199"/>
  <c r="AB23" i="199"/>
  <c r="AB22" i="199"/>
  <c r="AB21" i="199"/>
  <c r="AB20" i="199"/>
  <c r="AB19" i="199"/>
  <c r="AB18" i="199"/>
  <c r="G18" i="199"/>
  <c r="A18" i="199"/>
  <c r="AB17" i="199"/>
  <c r="AB16" i="199"/>
  <c r="AB15" i="199"/>
  <c r="D15" i="199"/>
  <c r="D14" i="199"/>
  <c r="O13" i="199"/>
  <c r="D13" i="199"/>
  <c r="O12" i="199"/>
  <c r="D12" i="199"/>
  <c r="O11" i="199"/>
  <c r="O10" i="199"/>
  <c r="D10" i="199"/>
  <c r="O9" i="199"/>
  <c r="D9" i="199"/>
  <c r="O8" i="199"/>
  <c r="D8" i="199"/>
  <c r="A7" i="199"/>
  <c r="A4" i="199"/>
  <c r="AB2" i="199"/>
  <c r="Y1" i="199"/>
  <c r="AD128" i="198"/>
  <c r="AB128" i="198"/>
  <c r="AD127" i="198"/>
  <c r="AB127" i="198"/>
  <c r="AD125" i="198"/>
  <c r="AB125" i="198"/>
  <c r="AD124" i="198"/>
  <c r="AB124" i="198"/>
  <c r="AB122" i="198"/>
  <c r="AB121" i="198"/>
  <c r="AB120" i="198"/>
  <c r="AB118" i="198"/>
  <c r="AF115" i="198"/>
  <c r="AD115" i="198"/>
  <c r="AB115" i="198"/>
  <c r="AF114" i="198"/>
  <c r="AD114" i="198"/>
  <c r="AB114" i="198"/>
  <c r="AD111" i="198"/>
  <c r="AB111" i="198"/>
  <c r="AD110" i="198"/>
  <c r="AB110" i="198"/>
  <c r="AD109" i="198"/>
  <c r="AB109" i="198"/>
  <c r="AD108" i="198"/>
  <c r="AB108" i="198"/>
  <c r="AD105" i="198"/>
  <c r="AB105" i="198"/>
  <c r="AD104" i="198"/>
  <c r="AB104" i="198"/>
  <c r="O90" i="198"/>
  <c r="N90" i="198"/>
  <c r="M90" i="198"/>
  <c r="L90" i="198"/>
  <c r="K90" i="198"/>
  <c r="AF9" i="198"/>
  <c r="G90" i="198"/>
  <c r="F90" i="198"/>
  <c r="AD9" i="198"/>
  <c r="E90" i="198"/>
  <c r="D90" i="198"/>
  <c r="AB9" i="198"/>
  <c r="C90" i="198"/>
  <c r="O89" i="198"/>
  <c r="N89" i="198"/>
  <c r="M89" i="198"/>
  <c r="L89" i="198"/>
  <c r="K89" i="198"/>
  <c r="AF8" i="198"/>
  <c r="G89" i="198"/>
  <c r="F89" i="198"/>
  <c r="AD8" i="198"/>
  <c r="E89" i="198"/>
  <c r="D89" i="198"/>
  <c r="AB8" i="198"/>
  <c r="C89" i="198"/>
  <c r="AF38" i="198"/>
  <c r="AD38" i="198"/>
  <c r="AB38" i="198"/>
  <c r="AF37" i="198"/>
  <c r="AD37" i="198"/>
  <c r="AB37" i="198"/>
  <c r="O88" i="198"/>
  <c r="N88" i="198"/>
  <c r="M88" i="198"/>
  <c r="L88" i="198"/>
  <c r="J88" i="198"/>
  <c r="AF7" i="198"/>
  <c r="G88" i="198"/>
  <c r="F88" i="198"/>
  <c r="AD7" i="198"/>
  <c r="E88" i="198"/>
  <c r="D88" i="198"/>
  <c r="AB7" i="198"/>
  <c r="C88" i="198"/>
  <c r="O87" i="198"/>
  <c r="N87" i="198"/>
  <c r="M87" i="198"/>
  <c r="L87" i="198"/>
  <c r="J87" i="198"/>
  <c r="AF6" i="198"/>
  <c r="G87" i="198"/>
  <c r="F87" i="198"/>
  <c r="AD6" i="198"/>
  <c r="E87" i="198"/>
  <c r="D87" i="198"/>
  <c r="AB6" i="198"/>
  <c r="C87" i="198"/>
  <c r="O86" i="198"/>
  <c r="N86" i="198"/>
  <c r="M86" i="198"/>
  <c r="L86" i="198"/>
  <c r="J86" i="198"/>
  <c r="AF5" i="198"/>
  <c r="G86" i="198"/>
  <c r="F86" i="198"/>
  <c r="AD5" i="198"/>
  <c r="E86" i="198"/>
  <c r="D86" i="198"/>
  <c r="AB5" i="198"/>
  <c r="C86" i="198"/>
  <c r="O85" i="198"/>
  <c r="N85" i="198"/>
  <c r="M85" i="198"/>
  <c r="L85" i="198"/>
  <c r="J85" i="198"/>
  <c r="AF4" i="198"/>
  <c r="G85" i="198"/>
  <c r="F85" i="198"/>
  <c r="AD4" i="198"/>
  <c r="E85" i="198"/>
  <c r="D85" i="198"/>
  <c r="AB4" i="198"/>
  <c r="C85" i="198"/>
  <c r="J82" i="198"/>
  <c r="S1" i="198"/>
  <c r="C82" i="198"/>
  <c r="A64" i="198"/>
  <c r="A49" i="198"/>
  <c r="AD42" i="198"/>
  <c r="AD41" i="198"/>
  <c r="AB34" i="198"/>
  <c r="AB33" i="198"/>
  <c r="AB32" i="198"/>
  <c r="AB31" i="198"/>
  <c r="A31" i="198"/>
  <c r="AB30" i="198"/>
  <c r="AB29" i="198"/>
  <c r="AB28" i="198"/>
  <c r="AB27" i="198"/>
  <c r="AB26" i="198"/>
  <c r="AB25" i="198"/>
  <c r="AB24" i="198"/>
  <c r="AB23" i="198"/>
  <c r="AB22" i="198"/>
  <c r="AB21" i="198"/>
  <c r="AB20" i="198"/>
  <c r="AB19" i="198"/>
  <c r="AB18" i="198"/>
  <c r="G18" i="198"/>
  <c r="A18" i="198"/>
  <c r="AB17" i="198"/>
  <c r="AB16" i="198"/>
  <c r="AB15" i="198"/>
  <c r="D15" i="198"/>
  <c r="D14" i="198"/>
  <c r="O13" i="198"/>
  <c r="D13" i="198"/>
  <c r="O12" i="198"/>
  <c r="D12" i="198"/>
  <c r="O11" i="198"/>
  <c r="O10" i="198"/>
  <c r="D10" i="198"/>
  <c r="O9" i="198"/>
  <c r="D9" i="198"/>
  <c r="O8" i="198"/>
  <c r="D8" i="198"/>
  <c r="A7" i="198"/>
  <c r="A4" i="198"/>
  <c r="AB2" i="198"/>
  <c r="Y1" i="198"/>
  <c r="AD128" i="197"/>
  <c r="AB128" i="197"/>
  <c r="AD127" i="197"/>
  <c r="AB127" i="197"/>
  <c r="AD125" i="197"/>
  <c r="AB125" i="197"/>
  <c r="AD124" i="197"/>
  <c r="AB124" i="197"/>
  <c r="AB122" i="197"/>
  <c r="AB121" i="197"/>
  <c r="AB120" i="197"/>
  <c r="AB118" i="197"/>
  <c r="AF115" i="197"/>
  <c r="AD115" i="197"/>
  <c r="AB115" i="197"/>
  <c r="AF114" i="197"/>
  <c r="AD114" i="197"/>
  <c r="AB114" i="197"/>
  <c r="AD111" i="197"/>
  <c r="AB111" i="197"/>
  <c r="AD110" i="197"/>
  <c r="AB110" i="197"/>
  <c r="AD109" i="197"/>
  <c r="AB109" i="197"/>
  <c r="AD108" i="197"/>
  <c r="AB108" i="197"/>
  <c r="AD105" i="197"/>
  <c r="AB105" i="197"/>
  <c r="AD104" i="197"/>
  <c r="AB104" i="197"/>
  <c r="O90" i="197"/>
  <c r="N90" i="197"/>
  <c r="M90" i="197"/>
  <c r="L90" i="197"/>
  <c r="K90" i="197"/>
  <c r="AF9" i="197"/>
  <c r="G90" i="197"/>
  <c r="F90" i="197"/>
  <c r="AD9" i="197"/>
  <c r="E90" i="197"/>
  <c r="D90" i="197"/>
  <c r="AB9" i="197"/>
  <c r="C90" i="197"/>
  <c r="O89" i="197"/>
  <c r="N89" i="197"/>
  <c r="M89" i="197"/>
  <c r="L89" i="197"/>
  <c r="K89" i="197"/>
  <c r="AF8" i="197"/>
  <c r="G89" i="197"/>
  <c r="F89" i="197"/>
  <c r="AD8" i="197"/>
  <c r="E89" i="197"/>
  <c r="D89" i="197"/>
  <c r="AB8" i="197"/>
  <c r="C89" i="197"/>
  <c r="AF38" i="197"/>
  <c r="AD38" i="197"/>
  <c r="AB38" i="197"/>
  <c r="AF37" i="197"/>
  <c r="AD37" i="197"/>
  <c r="AB37" i="197"/>
  <c r="O88" i="197"/>
  <c r="N88" i="197"/>
  <c r="M88" i="197"/>
  <c r="L88" i="197"/>
  <c r="J88" i="197"/>
  <c r="AF7" i="197"/>
  <c r="G88" i="197"/>
  <c r="F88" i="197"/>
  <c r="AD7" i="197"/>
  <c r="E88" i="197"/>
  <c r="D88" i="197"/>
  <c r="AB7" i="197"/>
  <c r="C88" i="197"/>
  <c r="O87" i="197"/>
  <c r="N87" i="197"/>
  <c r="M87" i="197"/>
  <c r="L87" i="197"/>
  <c r="J87" i="197"/>
  <c r="AF6" i="197"/>
  <c r="G87" i="197"/>
  <c r="F87" i="197"/>
  <c r="AD6" i="197"/>
  <c r="E87" i="197"/>
  <c r="D87" i="197"/>
  <c r="AB6" i="197"/>
  <c r="C87" i="197"/>
  <c r="O86" i="197"/>
  <c r="N86" i="197"/>
  <c r="M86" i="197"/>
  <c r="L86" i="197"/>
  <c r="J86" i="197"/>
  <c r="AF5" i="197"/>
  <c r="G86" i="197"/>
  <c r="F86" i="197"/>
  <c r="AD5" i="197"/>
  <c r="E86" i="197"/>
  <c r="D86" i="197"/>
  <c r="AB5" i="197"/>
  <c r="C86" i="197"/>
  <c r="O85" i="197"/>
  <c r="N85" i="197"/>
  <c r="M85" i="197"/>
  <c r="L85" i="197"/>
  <c r="J85" i="197"/>
  <c r="AF4" i="197"/>
  <c r="G85" i="197"/>
  <c r="F85" i="197"/>
  <c r="AD4" i="197"/>
  <c r="E85" i="197"/>
  <c r="D85" i="197"/>
  <c r="AB4" i="197"/>
  <c r="C85" i="197"/>
  <c r="J82" i="197"/>
  <c r="S1" i="197"/>
  <c r="C82" i="197"/>
  <c r="A64" i="197"/>
  <c r="A49" i="197"/>
  <c r="AD42" i="197"/>
  <c r="AD41" i="197"/>
  <c r="AB34" i="197"/>
  <c r="AB33" i="197"/>
  <c r="AB32" i="197"/>
  <c r="AB31" i="197"/>
  <c r="A31" i="197"/>
  <c r="AB30" i="197"/>
  <c r="AB29" i="197"/>
  <c r="AB28" i="197"/>
  <c r="AB27" i="197"/>
  <c r="AB26" i="197"/>
  <c r="AB25" i="197"/>
  <c r="AB24" i="197"/>
  <c r="AB23" i="197"/>
  <c r="AB22" i="197"/>
  <c r="AB21" i="197"/>
  <c r="AB20" i="197"/>
  <c r="AB19" i="197"/>
  <c r="AB18" i="197"/>
  <c r="G18" i="197"/>
  <c r="A18" i="197"/>
  <c r="AB17" i="197"/>
  <c r="AB16" i="197"/>
  <c r="AB15" i="197"/>
  <c r="D15" i="197"/>
  <c r="D14" i="197"/>
  <c r="O13" i="197"/>
  <c r="D13" i="197"/>
  <c r="O12" i="197"/>
  <c r="D12" i="197"/>
  <c r="O11" i="197"/>
  <c r="O10" i="197"/>
  <c r="D10" i="197"/>
  <c r="O9" i="197"/>
  <c r="D9" i="197"/>
  <c r="O8" i="197"/>
  <c r="D8" i="197"/>
  <c r="A7" i="197"/>
  <c r="A4" i="197"/>
  <c r="AB2" i="197"/>
  <c r="Y1" i="197"/>
  <c r="AD128" i="196"/>
  <c r="AB128" i="196"/>
  <c r="AD127" i="196"/>
  <c r="AB127" i="196"/>
  <c r="AD125" i="196"/>
  <c r="AB125" i="196"/>
  <c r="AD124" i="196"/>
  <c r="AB124" i="196"/>
  <c r="AB122" i="196"/>
  <c r="AB121" i="196"/>
  <c r="AB120" i="196"/>
  <c r="AB118" i="196"/>
  <c r="AF115" i="196"/>
  <c r="AD115" i="196"/>
  <c r="AB115" i="196"/>
  <c r="AF114" i="196"/>
  <c r="AD114" i="196"/>
  <c r="AB114" i="196"/>
  <c r="AD111" i="196"/>
  <c r="AB111" i="196"/>
  <c r="AD110" i="196"/>
  <c r="AB110" i="196"/>
  <c r="AD109" i="196"/>
  <c r="AB109" i="196"/>
  <c r="AD108" i="196"/>
  <c r="AB108" i="196"/>
  <c r="AD105" i="196"/>
  <c r="AB105" i="196"/>
  <c r="AD104" i="196"/>
  <c r="AB104" i="196"/>
  <c r="O90" i="196"/>
  <c r="N90" i="196"/>
  <c r="M90" i="196"/>
  <c r="L90" i="196"/>
  <c r="K90" i="196"/>
  <c r="AF9" i="196"/>
  <c r="G90" i="196"/>
  <c r="F90" i="196"/>
  <c r="AD9" i="196"/>
  <c r="E90" i="196"/>
  <c r="D90" i="196"/>
  <c r="AB9" i="196"/>
  <c r="C90" i="196"/>
  <c r="O89" i="196"/>
  <c r="N89" i="196"/>
  <c r="M89" i="196"/>
  <c r="L89" i="196"/>
  <c r="K89" i="196"/>
  <c r="AF8" i="196"/>
  <c r="G89" i="196"/>
  <c r="F89" i="196"/>
  <c r="AD8" i="196"/>
  <c r="E89" i="196"/>
  <c r="D89" i="196"/>
  <c r="AB8" i="196"/>
  <c r="C89" i="196"/>
  <c r="AF38" i="196"/>
  <c r="AD38" i="196"/>
  <c r="AB38" i="196"/>
  <c r="AF37" i="196"/>
  <c r="AD37" i="196"/>
  <c r="AB37" i="196"/>
  <c r="O88" i="196"/>
  <c r="N88" i="196"/>
  <c r="M88" i="196"/>
  <c r="L88" i="196"/>
  <c r="J88" i="196"/>
  <c r="AF7" i="196"/>
  <c r="G88" i="196"/>
  <c r="F88" i="196"/>
  <c r="AD7" i="196"/>
  <c r="E88" i="196"/>
  <c r="D88" i="196"/>
  <c r="AB7" i="196"/>
  <c r="C88" i="196"/>
  <c r="O87" i="196"/>
  <c r="N87" i="196"/>
  <c r="M87" i="196"/>
  <c r="L87" i="196"/>
  <c r="J87" i="196"/>
  <c r="AF6" i="196"/>
  <c r="G87" i="196"/>
  <c r="F87" i="196"/>
  <c r="AD6" i="196"/>
  <c r="E87" i="196"/>
  <c r="D87" i="196"/>
  <c r="AB6" i="196"/>
  <c r="C87" i="196"/>
  <c r="O86" i="196"/>
  <c r="N86" i="196"/>
  <c r="M86" i="196"/>
  <c r="L86" i="196"/>
  <c r="J86" i="196"/>
  <c r="AF5" i="196"/>
  <c r="G86" i="196"/>
  <c r="F86" i="196"/>
  <c r="AD5" i="196"/>
  <c r="E86" i="196"/>
  <c r="D86" i="196"/>
  <c r="AB5" i="196"/>
  <c r="C86" i="196"/>
  <c r="O85" i="196"/>
  <c r="N85" i="196"/>
  <c r="M85" i="196"/>
  <c r="L85" i="196"/>
  <c r="J85" i="196"/>
  <c r="AF4" i="196"/>
  <c r="G85" i="196"/>
  <c r="F85" i="196"/>
  <c r="AD4" i="196"/>
  <c r="E85" i="196"/>
  <c r="D85" i="196"/>
  <c r="AB4" i="196"/>
  <c r="C85" i="196"/>
  <c r="J82" i="196"/>
  <c r="S1" i="196"/>
  <c r="C82" i="196"/>
  <c r="A64" i="196"/>
  <c r="A49" i="196"/>
  <c r="AD42" i="196"/>
  <c r="AD41" i="196"/>
  <c r="AB34" i="196"/>
  <c r="AB33" i="196"/>
  <c r="AB32" i="196"/>
  <c r="AB31" i="196"/>
  <c r="A31" i="196"/>
  <c r="AB30" i="196"/>
  <c r="AB29" i="196"/>
  <c r="AB28" i="196"/>
  <c r="AB27" i="196"/>
  <c r="AB26" i="196"/>
  <c r="AB25" i="196"/>
  <c r="AB24" i="196"/>
  <c r="AB23" i="196"/>
  <c r="AB22" i="196"/>
  <c r="AB21" i="196"/>
  <c r="AB20" i="196"/>
  <c r="AB19" i="196"/>
  <c r="AB18" i="196"/>
  <c r="G18" i="196"/>
  <c r="A18" i="196"/>
  <c r="AB17" i="196"/>
  <c r="AB16" i="196"/>
  <c r="AB15" i="196"/>
  <c r="D15" i="196"/>
  <c r="D14" i="196"/>
  <c r="O13" i="196"/>
  <c r="D13" i="196"/>
  <c r="O12" i="196"/>
  <c r="D12" i="196"/>
  <c r="O11" i="196"/>
  <c r="O10" i="196"/>
  <c r="D10" i="196"/>
  <c r="O9" i="196"/>
  <c r="D9" i="196"/>
  <c r="O8" i="196"/>
  <c r="D8" i="196"/>
  <c r="A7" i="196"/>
  <c r="A4" i="196"/>
  <c r="AB2" i="196"/>
  <c r="Y1" i="196"/>
  <c r="AD128" i="195"/>
  <c r="AB128" i="195"/>
  <c r="AD127" i="195"/>
  <c r="AB127" i="195"/>
  <c r="AD125" i="195"/>
  <c r="AB125" i="195"/>
  <c r="AD124" i="195"/>
  <c r="AB124" i="195"/>
  <c r="AB122" i="195"/>
  <c r="AB121" i="195"/>
  <c r="AB120" i="195"/>
  <c r="AB118" i="195"/>
  <c r="AF115" i="195"/>
  <c r="AD115" i="195"/>
  <c r="AB115" i="195"/>
  <c r="AF114" i="195"/>
  <c r="AD114" i="195"/>
  <c r="AB114" i="195"/>
  <c r="AD111" i="195"/>
  <c r="AB111" i="195"/>
  <c r="AD110" i="195"/>
  <c r="AB110" i="195"/>
  <c r="AD109" i="195"/>
  <c r="AB109" i="195"/>
  <c r="AD108" i="195"/>
  <c r="AB108" i="195"/>
  <c r="AD105" i="195"/>
  <c r="AB105" i="195"/>
  <c r="AD104" i="195"/>
  <c r="AB104" i="195"/>
  <c r="O90" i="195"/>
  <c r="N90" i="195"/>
  <c r="M90" i="195"/>
  <c r="L90" i="195"/>
  <c r="K90" i="195"/>
  <c r="AF9" i="195"/>
  <c r="G90" i="195"/>
  <c r="F90" i="195"/>
  <c r="AD9" i="195"/>
  <c r="E90" i="195"/>
  <c r="D90" i="195"/>
  <c r="AB9" i="195"/>
  <c r="C90" i="195"/>
  <c r="O89" i="195"/>
  <c r="N89" i="195"/>
  <c r="M89" i="195"/>
  <c r="L89" i="195"/>
  <c r="K89" i="195"/>
  <c r="AF8" i="195"/>
  <c r="G89" i="195"/>
  <c r="F89" i="195"/>
  <c r="AD8" i="195"/>
  <c r="E89" i="195"/>
  <c r="D89" i="195"/>
  <c r="AB8" i="195"/>
  <c r="C89" i="195"/>
  <c r="AF38" i="195"/>
  <c r="AD38" i="195"/>
  <c r="AB38" i="195"/>
  <c r="AF37" i="195"/>
  <c r="AD37" i="195"/>
  <c r="AB37" i="195"/>
  <c r="O88" i="195"/>
  <c r="N88" i="195"/>
  <c r="M88" i="195"/>
  <c r="L88" i="195"/>
  <c r="J88" i="195"/>
  <c r="AF7" i="195"/>
  <c r="G88" i="195"/>
  <c r="F88" i="195"/>
  <c r="AD7" i="195"/>
  <c r="E88" i="195"/>
  <c r="D88" i="195"/>
  <c r="AB7" i="195"/>
  <c r="C88" i="195"/>
  <c r="O87" i="195"/>
  <c r="N87" i="195"/>
  <c r="M87" i="195"/>
  <c r="L87" i="195"/>
  <c r="J87" i="195"/>
  <c r="AF6" i="195"/>
  <c r="G87" i="195"/>
  <c r="F87" i="195"/>
  <c r="AD6" i="195"/>
  <c r="E87" i="195"/>
  <c r="D87" i="195"/>
  <c r="AB6" i="195"/>
  <c r="C87" i="195"/>
  <c r="O86" i="195"/>
  <c r="N86" i="195"/>
  <c r="M86" i="195"/>
  <c r="L86" i="195"/>
  <c r="J86" i="195"/>
  <c r="AF5" i="195"/>
  <c r="G86" i="195"/>
  <c r="F86" i="195"/>
  <c r="AD5" i="195"/>
  <c r="E86" i="195"/>
  <c r="D86" i="195"/>
  <c r="AB5" i="195"/>
  <c r="C86" i="195"/>
  <c r="O85" i="195"/>
  <c r="N85" i="195"/>
  <c r="M85" i="195"/>
  <c r="L85" i="195"/>
  <c r="J85" i="195"/>
  <c r="AF4" i="195"/>
  <c r="G85" i="195"/>
  <c r="F85" i="195"/>
  <c r="AD4" i="195"/>
  <c r="E85" i="195"/>
  <c r="D85" i="195"/>
  <c r="AB4" i="195"/>
  <c r="C85" i="195"/>
  <c r="J82" i="195"/>
  <c r="S1" i="195"/>
  <c r="C82" i="195"/>
  <c r="A64" i="195"/>
  <c r="A49" i="195"/>
  <c r="AD42" i="195"/>
  <c r="AD41" i="195"/>
  <c r="AB34" i="195"/>
  <c r="AB33" i="195"/>
  <c r="AB32" i="195"/>
  <c r="AB31" i="195"/>
  <c r="A31" i="195"/>
  <c r="AB30" i="195"/>
  <c r="AB29" i="195"/>
  <c r="AB28" i="195"/>
  <c r="AB27" i="195"/>
  <c r="AB26" i="195"/>
  <c r="AB25" i="195"/>
  <c r="AB24" i="195"/>
  <c r="AB23" i="195"/>
  <c r="AB22" i="195"/>
  <c r="AB21" i="195"/>
  <c r="AB20" i="195"/>
  <c r="AB19" i="195"/>
  <c r="AB18" i="195"/>
  <c r="G18" i="195"/>
  <c r="A18" i="195"/>
  <c r="AB17" i="195"/>
  <c r="AB16" i="195"/>
  <c r="AB15" i="195"/>
  <c r="D15" i="195"/>
  <c r="D14" i="195"/>
  <c r="O13" i="195"/>
  <c r="D13" i="195"/>
  <c r="O12" i="195"/>
  <c r="D12" i="195"/>
  <c r="O11" i="195"/>
  <c r="O10" i="195"/>
  <c r="D10" i="195"/>
  <c r="O9" i="195"/>
  <c r="D9" i="195"/>
  <c r="O8" i="195"/>
  <c r="D8" i="195"/>
  <c r="A7" i="195"/>
  <c r="A4" i="195"/>
  <c r="AB2" i="195"/>
  <c r="Y1" i="195"/>
  <c r="AD128" i="194"/>
  <c r="AB128" i="194"/>
  <c r="AD127" i="194"/>
  <c r="AB127" i="194"/>
  <c r="AD125" i="194"/>
  <c r="AB125" i="194"/>
  <c r="AD124" i="194"/>
  <c r="AB124" i="194"/>
  <c r="AB122" i="194"/>
  <c r="AB121" i="194"/>
  <c r="AB120" i="194"/>
  <c r="AB118" i="194"/>
  <c r="AF115" i="194"/>
  <c r="AD115" i="194"/>
  <c r="AB115" i="194"/>
  <c r="AF114" i="194"/>
  <c r="AD114" i="194"/>
  <c r="AB114" i="194"/>
  <c r="AD111" i="194"/>
  <c r="AB111" i="194"/>
  <c r="AD110" i="194"/>
  <c r="AB110" i="194"/>
  <c r="AD109" i="194"/>
  <c r="AB109" i="194"/>
  <c r="AD108" i="194"/>
  <c r="AB108" i="194"/>
  <c r="AD105" i="194"/>
  <c r="AB105" i="194"/>
  <c r="AD104" i="194"/>
  <c r="AB104" i="194"/>
  <c r="O90" i="194"/>
  <c r="N90" i="194"/>
  <c r="M90" i="194"/>
  <c r="L90" i="194"/>
  <c r="K90" i="194"/>
  <c r="AF9" i="194"/>
  <c r="G90" i="194"/>
  <c r="F90" i="194"/>
  <c r="AD9" i="194"/>
  <c r="E90" i="194"/>
  <c r="D90" i="194"/>
  <c r="AB9" i="194"/>
  <c r="C90" i="194"/>
  <c r="O89" i="194"/>
  <c r="N89" i="194"/>
  <c r="M89" i="194"/>
  <c r="L89" i="194"/>
  <c r="K89" i="194"/>
  <c r="AF8" i="194"/>
  <c r="G89" i="194"/>
  <c r="F89" i="194"/>
  <c r="AD8" i="194"/>
  <c r="E89" i="194"/>
  <c r="D89" i="194"/>
  <c r="AB8" i="194"/>
  <c r="C89" i="194"/>
  <c r="AF38" i="194"/>
  <c r="AD38" i="194"/>
  <c r="AB38" i="194"/>
  <c r="AF37" i="194"/>
  <c r="AD37" i="194"/>
  <c r="AB37" i="194"/>
  <c r="O88" i="194"/>
  <c r="N88" i="194"/>
  <c r="M88" i="194"/>
  <c r="L88" i="194"/>
  <c r="J88" i="194"/>
  <c r="AF7" i="194"/>
  <c r="G88" i="194"/>
  <c r="F88" i="194"/>
  <c r="AD7" i="194"/>
  <c r="E88" i="194"/>
  <c r="D88" i="194"/>
  <c r="AB7" i="194"/>
  <c r="C88" i="194"/>
  <c r="O87" i="194"/>
  <c r="N87" i="194"/>
  <c r="M87" i="194"/>
  <c r="L87" i="194"/>
  <c r="J87" i="194"/>
  <c r="AF6" i="194"/>
  <c r="G87" i="194"/>
  <c r="F87" i="194"/>
  <c r="AD6" i="194"/>
  <c r="E87" i="194"/>
  <c r="D87" i="194"/>
  <c r="AB6" i="194"/>
  <c r="C87" i="194"/>
  <c r="O86" i="194"/>
  <c r="N86" i="194"/>
  <c r="M86" i="194"/>
  <c r="L86" i="194"/>
  <c r="J86" i="194"/>
  <c r="AF5" i="194"/>
  <c r="G86" i="194"/>
  <c r="F86" i="194"/>
  <c r="AD5" i="194"/>
  <c r="E86" i="194"/>
  <c r="D86" i="194"/>
  <c r="AB5" i="194"/>
  <c r="C86" i="194"/>
  <c r="O85" i="194"/>
  <c r="N85" i="194"/>
  <c r="M85" i="194"/>
  <c r="L85" i="194"/>
  <c r="J85" i="194"/>
  <c r="AF4" i="194"/>
  <c r="G85" i="194"/>
  <c r="F85" i="194"/>
  <c r="AD4" i="194"/>
  <c r="E85" i="194"/>
  <c r="D85" i="194"/>
  <c r="AB4" i="194"/>
  <c r="C85" i="194"/>
  <c r="J82" i="194"/>
  <c r="S1" i="194"/>
  <c r="C82" i="194"/>
  <c r="A64" i="194"/>
  <c r="A49" i="194"/>
  <c r="AD42" i="194"/>
  <c r="AD41" i="194"/>
  <c r="AB34" i="194"/>
  <c r="AB33" i="194"/>
  <c r="AB32" i="194"/>
  <c r="AB31" i="194"/>
  <c r="A31" i="194"/>
  <c r="AB30" i="194"/>
  <c r="AB29" i="194"/>
  <c r="AB28" i="194"/>
  <c r="AB27" i="194"/>
  <c r="AB26" i="194"/>
  <c r="AB25" i="194"/>
  <c r="AB24" i="194"/>
  <c r="AB23" i="194"/>
  <c r="AB22" i="194"/>
  <c r="AB21" i="194"/>
  <c r="AB20" i="194"/>
  <c r="AB19" i="194"/>
  <c r="AB18" i="194"/>
  <c r="G18" i="194"/>
  <c r="A18" i="194"/>
  <c r="AB17" i="194"/>
  <c r="AB16" i="194"/>
  <c r="AB15" i="194"/>
  <c r="D15" i="194"/>
  <c r="D14" i="194"/>
  <c r="O13" i="194"/>
  <c r="D13" i="194"/>
  <c r="O12" i="194"/>
  <c r="D12" i="194"/>
  <c r="O11" i="194"/>
  <c r="O10" i="194"/>
  <c r="D10" i="194"/>
  <c r="O9" i="194"/>
  <c r="D9" i="194"/>
  <c r="O8" i="194"/>
  <c r="D8" i="194"/>
  <c r="A7" i="194"/>
  <c r="A4" i="194"/>
  <c r="AB2" i="194"/>
  <c r="Y1" i="194"/>
  <c r="AD128" i="193"/>
  <c r="AB128" i="193"/>
  <c r="AD127" i="193"/>
  <c r="AB127" i="193"/>
  <c r="AD125" i="193"/>
  <c r="AB125" i="193"/>
  <c r="AD124" i="193"/>
  <c r="AB124" i="193"/>
  <c r="AB122" i="193"/>
  <c r="AB121" i="193"/>
  <c r="AB120" i="193"/>
  <c r="AB118" i="193"/>
  <c r="AF115" i="193"/>
  <c r="AD115" i="193"/>
  <c r="AB115" i="193"/>
  <c r="AF114" i="193"/>
  <c r="AD114" i="193"/>
  <c r="AB114" i="193"/>
  <c r="AD111" i="193"/>
  <c r="AB111" i="193"/>
  <c r="AD110" i="193"/>
  <c r="AB110" i="193"/>
  <c r="AD109" i="193"/>
  <c r="AB109" i="193"/>
  <c r="AD108" i="193"/>
  <c r="AB108" i="193"/>
  <c r="AD105" i="193"/>
  <c r="AB105" i="193"/>
  <c r="AD104" i="193"/>
  <c r="AB104" i="193"/>
  <c r="O90" i="193"/>
  <c r="N90" i="193"/>
  <c r="M90" i="193"/>
  <c r="L90" i="193"/>
  <c r="K90" i="193"/>
  <c r="AF9" i="193"/>
  <c r="G90" i="193"/>
  <c r="F90" i="193"/>
  <c r="AD9" i="193"/>
  <c r="E90" i="193"/>
  <c r="D90" i="193"/>
  <c r="AB9" i="193"/>
  <c r="C90" i="193"/>
  <c r="O89" i="193"/>
  <c r="N89" i="193"/>
  <c r="M89" i="193"/>
  <c r="L89" i="193"/>
  <c r="K89" i="193"/>
  <c r="AF8" i="193"/>
  <c r="G89" i="193"/>
  <c r="F89" i="193"/>
  <c r="AD8" i="193"/>
  <c r="E89" i="193"/>
  <c r="D89" i="193"/>
  <c r="AB8" i="193"/>
  <c r="C89" i="193"/>
  <c r="AF38" i="193"/>
  <c r="AD38" i="193"/>
  <c r="AB38" i="193"/>
  <c r="AF37" i="193"/>
  <c r="AD37" i="193"/>
  <c r="AB37" i="193"/>
  <c r="O88" i="193"/>
  <c r="N88" i="193"/>
  <c r="M88" i="193"/>
  <c r="L88" i="193"/>
  <c r="J88" i="193"/>
  <c r="AF7" i="193"/>
  <c r="G88" i="193"/>
  <c r="F88" i="193"/>
  <c r="AD7" i="193"/>
  <c r="E88" i="193"/>
  <c r="D88" i="193"/>
  <c r="AB7" i="193"/>
  <c r="C88" i="193"/>
  <c r="O87" i="193"/>
  <c r="N87" i="193"/>
  <c r="M87" i="193"/>
  <c r="L87" i="193"/>
  <c r="J87" i="193"/>
  <c r="AF6" i="193"/>
  <c r="G87" i="193"/>
  <c r="F87" i="193"/>
  <c r="AD6" i="193"/>
  <c r="E87" i="193"/>
  <c r="D87" i="193"/>
  <c r="AB6" i="193"/>
  <c r="C87" i="193"/>
  <c r="O86" i="193"/>
  <c r="N86" i="193"/>
  <c r="M86" i="193"/>
  <c r="L86" i="193"/>
  <c r="J86" i="193"/>
  <c r="AF5" i="193"/>
  <c r="G86" i="193"/>
  <c r="F86" i="193"/>
  <c r="AD5" i="193"/>
  <c r="E86" i="193"/>
  <c r="D86" i="193"/>
  <c r="AB5" i="193"/>
  <c r="C86" i="193"/>
  <c r="O85" i="193"/>
  <c r="N85" i="193"/>
  <c r="M85" i="193"/>
  <c r="L85" i="193"/>
  <c r="J85" i="193"/>
  <c r="AF4" i="193"/>
  <c r="G85" i="193"/>
  <c r="F85" i="193"/>
  <c r="AD4" i="193"/>
  <c r="E85" i="193"/>
  <c r="D85" i="193"/>
  <c r="AB4" i="193"/>
  <c r="C85" i="193"/>
  <c r="J82" i="193"/>
  <c r="S1" i="193"/>
  <c r="C82" i="193"/>
  <c r="A64" i="193"/>
  <c r="A49" i="193"/>
  <c r="AD42" i="193"/>
  <c r="AD41" i="193"/>
  <c r="AB34" i="193"/>
  <c r="AB33" i="193"/>
  <c r="AB32" i="193"/>
  <c r="AB31" i="193"/>
  <c r="A31" i="193"/>
  <c r="AB30" i="193"/>
  <c r="AB29" i="193"/>
  <c r="AB28" i="193"/>
  <c r="AB27" i="193"/>
  <c r="AB26" i="193"/>
  <c r="AB25" i="193"/>
  <c r="AB24" i="193"/>
  <c r="AB23" i="193"/>
  <c r="AB22" i="193"/>
  <c r="AB21" i="193"/>
  <c r="AB20" i="193"/>
  <c r="AB19" i="193"/>
  <c r="AB18" i="193"/>
  <c r="G18" i="193"/>
  <c r="A18" i="193"/>
  <c r="AB17" i="193"/>
  <c r="AB16" i="193"/>
  <c r="AB15" i="193"/>
  <c r="D15" i="193"/>
  <c r="D14" i="193"/>
  <c r="O13" i="193"/>
  <c r="D13" i="193"/>
  <c r="O12" i="193"/>
  <c r="D12" i="193"/>
  <c r="O11" i="193"/>
  <c r="O10" i="193"/>
  <c r="D10" i="193"/>
  <c r="O9" i="193"/>
  <c r="D9" i="193"/>
  <c r="O8" i="193"/>
  <c r="D8" i="193"/>
  <c r="A7" i="193"/>
  <c r="A4" i="193"/>
  <c r="AB2" i="193"/>
  <c r="Y1" i="193"/>
  <c r="AD128" i="192"/>
  <c r="AB128" i="192"/>
  <c r="AD127" i="192"/>
  <c r="AB127" i="192"/>
  <c r="AD125" i="192"/>
  <c r="AB125" i="192"/>
  <c r="AD124" i="192"/>
  <c r="AB124" i="192"/>
  <c r="AB122" i="192"/>
  <c r="AB121" i="192"/>
  <c r="AB120" i="192"/>
  <c r="AB118" i="192"/>
  <c r="AF115" i="192"/>
  <c r="AD115" i="192"/>
  <c r="AB115" i="192"/>
  <c r="AF114" i="192"/>
  <c r="AD114" i="192"/>
  <c r="AB114" i="192"/>
  <c r="AD111" i="192"/>
  <c r="AB111" i="192"/>
  <c r="AD110" i="192"/>
  <c r="AB110" i="192"/>
  <c r="AD109" i="192"/>
  <c r="AB109" i="192"/>
  <c r="AD108" i="192"/>
  <c r="AB108" i="192"/>
  <c r="AD105" i="192"/>
  <c r="AB105" i="192"/>
  <c r="AD104" i="192"/>
  <c r="AB104" i="192"/>
  <c r="O90" i="192"/>
  <c r="N90" i="192"/>
  <c r="M90" i="192"/>
  <c r="L90" i="192"/>
  <c r="K90" i="192"/>
  <c r="AF9" i="192"/>
  <c r="G90" i="192"/>
  <c r="F90" i="192"/>
  <c r="AD9" i="192"/>
  <c r="E90" i="192"/>
  <c r="D90" i="192"/>
  <c r="AB9" i="192"/>
  <c r="C90" i="192"/>
  <c r="O89" i="192"/>
  <c r="N89" i="192"/>
  <c r="M89" i="192"/>
  <c r="L89" i="192"/>
  <c r="K89" i="192"/>
  <c r="AF8" i="192"/>
  <c r="G89" i="192"/>
  <c r="F89" i="192"/>
  <c r="AD8" i="192"/>
  <c r="E89" i="192"/>
  <c r="D89" i="192"/>
  <c r="AB8" i="192"/>
  <c r="C89" i="192"/>
  <c r="AF38" i="192"/>
  <c r="AD38" i="192"/>
  <c r="AB38" i="192"/>
  <c r="AF37" i="192"/>
  <c r="AD37" i="192"/>
  <c r="AB37" i="192"/>
  <c r="O88" i="192"/>
  <c r="N88" i="192"/>
  <c r="M88" i="192"/>
  <c r="L88" i="192"/>
  <c r="J88" i="192"/>
  <c r="AF7" i="192"/>
  <c r="G88" i="192"/>
  <c r="F88" i="192"/>
  <c r="AD7" i="192"/>
  <c r="E88" i="192"/>
  <c r="D88" i="192"/>
  <c r="AB7" i="192"/>
  <c r="C88" i="192"/>
  <c r="O87" i="192"/>
  <c r="N87" i="192"/>
  <c r="M87" i="192"/>
  <c r="L87" i="192"/>
  <c r="J87" i="192"/>
  <c r="AF6" i="192"/>
  <c r="G87" i="192"/>
  <c r="F87" i="192"/>
  <c r="AD6" i="192"/>
  <c r="E87" i="192"/>
  <c r="D87" i="192"/>
  <c r="AB6" i="192"/>
  <c r="C87" i="192"/>
  <c r="O86" i="192"/>
  <c r="N86" i="192"/>
  <c r="M86" i="192"/>
  <c r="L86" i="192"/>
  <c r="J86" i="192"/>
  <c r="AF5" i="192"/>
  <c r="G86" i="192"/>
  <c r="F86" i="192"/>
  <c r="AD5" i="192"/>
  <c r="E86" i="192"/>
  <c r="D86" i="192"/>
  <c r="AB5" i="192"/>
  <c r="C86" i="192"/>
  <c r="O85" i="192"/>
  <c r="N85" i="192"/>
  <c r="M85" i="192"/>
  <c r="L85" i="192"/>
  <c r="J85" i="192"/>
  <c r="AF4" i="192"/>
  <c r="G85" i="192"/>
  <c r="F85" i="192"/>
  <c r="AD4" i="192"/>
  <c r="E85" i="192"/>
  <c r="D85" i="192"/>
  <c r="AB4" i="192"/>
  <c r="C85" i="192"/>
  <c r="J82" i="192"/>
  <c r="S1" i="192"/>
  <c r="C82" i="192"/>
  <c r="A64" i="192"/>
  <c r="A49" i="192"/>
  <c r="AD42" i="192"/>
  <c r="AD41" i="192"/>
  <c r="AB34" i="192"/>
  <c r="AB33" i="192"/>
  <c r="AB32" i="192"/>
  <c r="AB31" i="192"/>
  <c r="A31" i="192"/>
  <c r="AB30" i="192"/>
  <c r="AB29" i="192"/>
  <c r="AB28" i="192"/>
  <c r="AB27" i="192"/>
  <c r="AB26" i="192"/>
  <c r="AB25" i="192"/>
  <c r="AB24" i="192"/>
  <c r="AB23" i="192"/>
  <c r="AB22" i="192"/>
  <c r="AB21" i="192"/>
  <c r="AB20" i="192"/>
  <c r="AB19" i="192"/>
  <c r="AB18" i="192"/>
  <c r="G18" i="192"/>
  <c r="A18" i="192"/>
  <c r="AB17" i="192"/>
  <c r="AB16" i="192"/>
  <c r="AB15" i="192"/>
  <c r="D15" i="192"/>
  <c r="D14" i="192"/>
  <c r="O13" i="192"/>
  <c r="D13" i="192"/>
  <c r="O12" i="192"/>
  <c r="D12" i="192"/>
  <c r="O11" i="192"/>
  <c r="O10" i="192"/>
  <c r="D10" i="192"/>
  <c r="O9" i="192"/>
  <c r="D9" i="192"/>
  <c r="O8" i="192"/>
  <c r="D8" i="192"/>
  <c r="A7" i="192"/>
  <c r="A4" i="192"/>
  <c r="AB2" i="192"/>
  <c r="Y1" i="192"/>
  <c r="AD128" i="191"/>
  <c r="AB128" i="191"/>
  <c r="AD127" i="191"/>
  <c r="AB127" i="191"/>
  <c r="AD125" i="191"/>
  <c r="AB125" i="191"/>
  <c r="AD124" i="191"/>
  <c r="AB124" i="191"/>
  <c r="AB122" i="191"/>
  <c r="AB121" i="191"/>
  <c r="AB120" i="191"/>
  <c r="AB118" i="191"/>
  <c r="AF115" i="191"/>
  <c r="AD115" i="191"/>
  <c r="AB115" i="191"/>
  <c r="AF114" i="191"/>
  <c r="AD114" i="191"/>
  <c r="AB114" i="191"/>
  <c r="AD111" i="191"/>
  <c r="AB111" i="191"/>
  <c r="AD110" i="191"/>
  <c r="AB110" i="191"/>
  <c r="AD109" i="191"/>
  <c r="AB109" i="191"/>
  <c r="AD108" i="191"/>
  <c r="AB108" i="191"/>
  <c r="AD105" i="191"/>
  <c r="AB105" i="191"/>
  <c r="AD104" i="191"/>
  <c r="AB104" i="191"/>
  <c r="O90" i="191"/>
  <c r="N90" i="191"/>
  <c r="M90" i="191"/>
  <c r="L90" i="191"/>
  <c r="K90" i="191"/>
  <c r="AF9" i="191"/>
  <c r="G90" i="191"/>
  <c r="F90" i="191"/>
  <c r="AD9" i="191"/>
  <c r="E90" i="191"/>
  <c r="D90" i="191"/>
  <c r="AB9" i="191"/>
  <c r="C90" i="191"/>
  <c r="O89" i="191"/>
  <c r="N89" i="191"/>
  <c r="M89" i="191"/>
  <c r="L89" i="191"/>
  <c r="K89" i="191"/>
  <c r="AF8" i="191"/>
  <c r="G89" i="191"/>
  <c r="F89" i="191"/>
  <c r="AD8" i="191"/>
  <c r="E89" i="191"/>
  <c r="D89" i="191"/>
  <c r="AB8" i="191"/>
  <c r="C89" i="191"/>
  <c r="AF38" i="191"/>
  <c r="AD38" i="191"/>
  <c r="AB38" i="191"/>
  <c r="AF37" i="191"/>
  <c r="AD37" i="191"/>
  <c r="AB37" i="191"/>
  <c r="O88" i="191"/>
  <c r="N88" i="191"/>
  <c r="M88" i="191"/>
  <c r="L88" i="191"/>
  <c r="J88" i="191"/>
  <c r="AF7" i="191"/>
  <c r="G88" i="191"/>
  <c r="F88" i="191"/>
  <c r="AD7" i="191"/>
  <c r="E88" i="191"/>
  <c r="D88" i="191"/>
  <c r="AB7" i="191"/>
  <c r="C88" i="191"/>
  <c r="O87" i="191"/>
  <c r="N87" i="191"/>
  <c r="M87" i="191"/>
  <c r="L87" i="191"/>
  <c r="J87" i="191"/>
  <c r="AF6" i="191"/>
  <c r="G87" i="191"/>
  <c r="F87" i="191"/>
  <c r="AD6" i="191"/>
  <c r="E87" i="191"/>
  <c r="D87" i="191"/>
  <c r="AB6" i="191"/>
  <c r="C87" i="191"/>
  <c r="O86" i="191"/>
  <c r="N86" i="191"/>
  <c r="M86" i="191"/>
  <c r="L86" i="191"/>
  <c r="J86" i="191"/>
  <c r="AF5" i="191"/>
  <c r="G86" i="191"/>
  <c r="F86" i="191"/>
  <c r="AD5" i="191"/>
  <c r="E86" i="191"/>
  <c r="D86" i="191"/>
  <c r="AB5" i="191"/>
  <c r="C86" i="191"/>
  <c r="O85" i="191"/>
  <c r="N85" i="191"/>
  <c r="M85" i="191"/>
  <c r="L85" i="191"/>
  <c r="J85" i="191"/>
  <c r="AF4" i="191"/>
  <c r="G85" i="191"/>
  <c r="F85" i="191"/>
  <c r="AD4" i="191"/>
  <c r="E85" i="191"/>
  <c r="D85" i="191"/>
  <c r="AB4" i="191"/>
  <c r="C85" i="191"/>
  <c r="J82" i="191"/>
  <c r="S1" i="191"/>
  <c r="C82" i="191"/>
  <c r="A64" i="191"/>
  <c r="A49" i="191"/>
  <c r="AD42" i="191"/>
  <c r="AD41" i="191"/>
  <c r="AB34" i="191"/>
  <c r="AB33" i="191"/>
  <c r="AB32" i="191"/>
  <c r="AB31" i="191"/>
  <c r="A31" i="191"/>
  <c r="AB30" i="191"/>
  <c r="AB29" i="191"/>
  <c r="AB28" i="191"/>
  <c r="AB27" i="191"/>
  <c r="AB26" i="191"/>
  <c r="AB25" i="191"/>
  <c r="AB24" i="191"/>
  <c r="AB23" i="191"/>
  <c r="AB22" i="191"/>
  <c r="AB21" i="191"/>
  <c r="AB20" i="191"/>
  <c r="AB19" i="191"/>
  <c r="AB18" i="191"/>
  <c r="G18" i="191"/>
  <c r="A18" i="191"/>
  <c r="AB17" i="191"/>
  <c r="AB16" i="191"/>
  <c r="AB15" i="191"/>
  <c r="D15" i="191"/>
  <c r="D14" i="191"/>
  <c r="O13" i="191"/>
  <c r="D13" i="191"/>
  <c r="O12" i="191"/>
  <c r="D12" i="191"/>
  <c r="O11" i="191"/>
  <c r="O10" i="191"/>
  <c r="D10" i="191"/>
  <c r="O9" i="191"/>
  <c r="D9" i="191"/>
  <c r="O8" i="191"/>
  <c r="D8" i="191"/>
  <c r="A7" i="191"/>
  <c r="A4" i="191"/>
  <c r="AB2" i="191"/>
  <c r="Y1" i="191"/>
  <c r="AD128" i="190"/>
  <c r="AB128" i="190"/>
  <c r="AD127" i="190"/>
  <c r="AB127" i="190"/>
  <c r="AD125" i="190"/>
  <c r="AB125" i="190"/>
  <c r="AD124" i="190"/>
  <c r="AB124" i="190"/>
  <c r="AB122" i="190"/>
  <c r="AB121" i="190"/>
  <c r="AB120" i="190"/>
  <c r="AB118" i="190"/>
  <c r="AF115" i="190"/>
  <c r="AD115" i="190"/>
  <c r="AB115" i="190"/>
  <c r="AF114" i="190"/>
  <c r="AD114" i="190"/>
  <c r="AB114" i="190"/>
  <c r="AD111" i="190"/>
  <c r="AB111" i="190"/>
  <c r="AD110" i="190"/>
  <c r="AB110" i="190"/>
  <c r="AD109" i="190"/>
  <c r="AB109" i="190"/>
  <c r="AD108" i="190"/>
  <c r="AB108" i="190"/>
  <c r="AD105" i="190"/>
  <c r="AB105" i="190"/>
  <c r="AD104" i="190"/>
  <c r="AB104" i="190"/>
  <c r="O90" i="190"/>
  <c r="N90" i="190"/>
  <c r="M90" i="190"/>
  <c r="L90" i="190"/>
  <c r="K90" i="190"/>
  <c r="AF9" i="190"/>
  <c r="G90" i="190"/>
  <c r="F90" i="190"/>
  <c r="AD9" i="190"/>
  <c r="E90" i="190"/>
  <c r="D90" i="190"/>
  <c r="AB9" i="190"/>
  <c r="C90" i="190"/>
  <c r="O89" i="190"/>
  <c r="N89" i="190"/>
  <c r="M89" i="190"/>
  <c r="L89" i="190"/>
  <c r="K89" i="190"/>
  <c r="AF8" i="190"/>
  <c r="G89" i="190"/>
  <c r="F89" i="190"/>
  <c r="AD8" i="190"/>
  <c r="E89" i="190"/>
  <c r="D89" i="190"/>
  <c r="AB8" i="190"/>
  <c r="C89" i="190"/>
  <c r="AF38" i="190"/>
  <c r="AD38" i="190"/>
  <c r="AB38" i="190"/>
  <c r="AF37" i="190"/>
  <c r="AD37" i="190"/>
  <c r="AB37" i="190"/>
  <c r="O88" i="190"/>
  <c r="N88" i="190"/>
  <c r="M88" i="190"/>
  <c r="L88" i="190"/>
  <c r="J88" i="190"/>
  <c r="AF7" i="190"/>
  <c r="G88" i="190"/>
  <c r="F88" i="190"/>
  <c r="AD7" i="190"/>
  <c r="E88" i="190"/>
  <c r="D88" i="190"/>
  <c r="AB7" i="190"/>
  <c r="C88" i="190"/>
  <c r="O87" i="190"/>
  <c r="N87" i="190"/>
  <c r="M87" i="190"/>
  <c r="L87" i="190"/>
  <c r="J87" i="190"/>
  <c r="AF6" i="190"/>
  <c r="G87" i="190"/>
  <c r="F87" i="190"/>
  <c r="AD6" i="190"/>
  <c r="E87" i="190"/>
  <c r="D87" i="190"/>
  <c r="AB6" i="190"/>
  <c r="C87" i="190"/>
  <c r="O86" i="190"/>
  <c r="N86" i="190"/>
  <c r="M86" i="190"/>
  <c r="L86" i="190"/>
  <c r="J86" i="190"/>
  <c r="AF5" i="190"/>
  <c r="G86" i="190"/>
  <c r="F86" i="190"/>
  <c r="AD5" i="190"/>
  <c r="E86" i="190"/>
  <c r="D86" i="190"/>
  <c r="AB5" i="190"/>
  <c r="C86" i="190"/>
  <c r="O85" i="190"/>
  <c r="N85" i="190"/>
  <c r="M85" i="190"/>
  <c r="L85" i="190"/>
  <c r="J85" i="190"/>
  <c r="AF4" i="190"/>
  <c r="G85" i="190"/>
  <c r="F85" i="190"/>
  <c r="AD4" i="190"/>
  <c r="E85" i="190"/>
  <c r="D85" i="190"/>
  <c r="AB4" i="190"/>
  <c r="C85" i="190"/>
  <c r="J82" i="190"/>
  <c r="S1" i="190"/>
  <c r="C82" i="190"/>
  <c r="A64" i="190"/>
  <c r="A49" i="190"/>
  <c r="AD42" i="190"/>
  <c r="AD41" i="190"/>
  <c r="AB34" i="190"/>
  <c r="AB33" i="190"/>
  <c r="AB32" i="190"/>
  <c r="AB31" i="190"/>
  <c r="A31" i="190"/>
  <c r="AB30" i="190"/>
  <c r="AB29" i="190"/>
  <c r="AB28" i="190"/>
  <c r="AB27" i="190"/>
  <c r="AB26" i="190"/>
  <c r="AB25" i="190"/>
  <c r="AB24" i="190"/>
  <c r="AB23" i="190"/>
  <c r="AB22" i="190"/>
  <c r="AB21" i="190"/>
  <c r="AB20" i="190"/>
  <c r="AB19" i="190"/>
  <c r="AB18" i="190"/>
  <c r="G18" i="190"/>
  <c r="A18" i="190"/>
  <c r="AB17" i="190"/>
  <c r="AB16" i="190"/>
  <c r="AB15" i="190"/>
  <c r="D15" i="190"/>
  <c r="D14" i="190"/>
  <c r="O13" i="190"/>
  <c r="D13" i="190"/>
  <c r="O12" i="190"/>
  <c r="D12" i="190"/>
  <c r="O11" i="190"/>
  <c r="O10" i="190"/>
  <c r="D10" i="190"/>
  <c r="O9" i="190"/>
  <c r="D9" i="190"/>
  <c r="O8" i="190"/>
  <c r="D8" i="190"/>
  <c r="A7" i="190"/>
  <c r="A4" i="190"/>
  <c r="AB2" i="190"/>
  <c r="Y1" i="190"/>
  <c r="AD128" i="189"/>
  <c r="AB128" i="189"/>
  <c r="AD127" i="189"/>
  <c r="AB127" i="189"/>
  <c r="AD125" i="189"/>
  <c r="AB125" i="189"/>
  <c r="AD124" i="189"/>
  <c r="AB124" i="189"/>
  <c r="AB122" i="189"/>
  <c r="AB121" i="189"/>
  <c r="AB120" i="189"/>
  <c r="AB118" i="189"/>
  <c r="AF115" i="189"/>
  <c r="AD115" i="189"/>
  <c r="AB115" i="189"/>
  <c r="AF114" i="189"/>
  <c r="AD114" i="189"/>
  <c r="AB114" i="189"/>
  <c r="AD111" i="189"/>
  <c r="AB111" i="189"/>
  <c r="AD110" i="189"/>
  <c r="AB110" i="189"/>
  <c r="AD109" i="189"/>
  <c r="AB109" i="189"/>
  <c r="AD108" i="189"/>
  <c r="AB108" i="189"/>
  <c r="AD105" i="189"/>
  <c r="AB105" i="189"/>
  <c r="AD104" i="189"/>
  <c r="AB104" i="189"/>
  <c r="O90" i="189"/>
  <c r="N90" i="189"/>
  <c r="M90" i="189"/>
  <c r="L90" i="189"/>
  <c r="K90" i="189"/>
  <c r="AF9" i="189"/>
  <c r="G90" i="189"/>
  <c r="F90" i="189"/>
  <c r="AD9" i="189"/>
  <c r="E90" i="189"/>
  <c r="D90" i="189"/>
  <c r="AB9" i="189"/>
  <c r="C90" i="189"/>
  <c r="O89" i="189"/>
  <c r="N89" i="189"/>
  <c r="M89" i="189"/>
  <c r="L89" i="189"/>
  <c r="K89" i="189"/>
  <c r="AF8" i="189"/>
  <c r="G89" i="189"/>
  <c r="F89" i="189"/>
  <c r="AD8" i="189"/>
  <c r="E89" i="189"/>
  <c r="D89" i="189"/>
  <c r="AB8" i="189"/>
  <c r="C89" i="189"/>
  <c r="AF38" i="189"/>
  <c r="AD38" i="189"/>
  <c r="AB38" i="189"/>
  <c r="AF37" i="189"/>
  <c r="AD37" i="189"/>
  <c r="AB37" i="189"/>
  <c r="O88" i="189"/>
  <c r="N88" i="189"/>
  <c r="M88" i="189"/>
  <c r="L88" i="189"/>
  <c r="J88" i="189"/>
  <c r="AF7" i="189"/>
  <c r="G88" i="189"/>
  <c r="F88" i="189"/>
  <c r="AD7" i="189"/>
  <c r="E88" i="189"/>
  <c r="D88" i="189"/>
  <c r="AB7" i="189"/>
  <c r="C88" i="189"/>
  <c r="O87" i="189"/>
  <c r="N87" i="189"/>
  <c r="M87" i="189"/>
  <c r="L87" i="189"/>
  <c r="J87" i="189"/>
  <c r="AF6" i="189"/>
  <c r="G87" i="189"/>
  <c r="F87" i="189"/>
  <c r="AD6" i="189"/>
  <c r="E87" i="189"/>
  <c r="D87" i="189"/>
  <c r="AB6" i="189"/>
  <c r="C87" i="189"/>
  <c r="O86" i="189"/>
  <c r="N86" i="189"/>
  <c r="M86" i="189"/>
  <c r="L86" i="189"/>
  <c r="J86" i="189"/>
  <c r="AF5" i="189"/>
  <c r="G86" i="189"/>
  <c r="F86" i="189"/>
  <c r="AD5" i="189"/>
  <c r="E86" i="189"/>
  <c r="D86" i="189"/>
  <c r="AB5" i="189"/>
  <c r="C86" i="189"/>
  <c r="O85" i="189"/>
  <c r="N85" i="189"/>
  <c r="M85" i="189"/>
  <c r="L85" i="189"/>
  <c r="J85" i="189"/>
  <c r="AF4" i="189"/>
  <c r="G85" i="189"/>
  <c r="F85" i="189"/>
  <c r="AD4" i="189"/>
  <c r="E85" i="189"/>
  <c r="D85" i="189"/>
  <c r="AB4" i="189"/>
  <c r="C85" i="189"/>
  <c r="J82" i="189"/>
  <c r="S1" i="189"/>
  <c r="C82" i="189"/>
  <c r="A64" i="189"/>
  <c r="A49" i="189"/>
  <c r="AD42" i="189"/>
  <c r="AD41" i="189"/>
  <c r="AB34" i="189"/>
  <c r="AB33" i="189"/>
  <c r="AB32" i="189"/>
  <c r="AB31" i="189"/>
  <c r="A31" i="189"/>
  <c r="AB30" i="189"/>
  <c r="AB29" i="189"/>
  <c r="AB28" i="189"/>
  <c r="AB27" i="189"/>
  <c r="AB26" i="189"/>
  <c r="AB25" i="189"/>
  <c r="AB24" i="189"/>
  <c r="AB23" i="189"/>
  <c r="AB22" i="189"/>
  <c r="AB21" i="189"/>
  <c r="AB20" i="189"/>
  <c r="AB19" i="189"/>
  <c r="AB18" i="189"/>
  <c r="G18" i="189"/>
  <c r="A18" i="189"/>
  <c r="AB17" i="189"/>
  <c r="AB16" i="189"/>
  <c r="AB15" i="189"/>
  <c r="D15" i="189"/>
  <c r="D14" i="189"/>
  <c r="O13" i="189"/>
  <c r="D13" i="189"/>
  <c r="O12" i="189"/>
  <c r="D12" i="189"/>
  <c r="O11" i="189"/>
  <c r="O10" i="189"/>
  <c r="D10" i="189"/>
  <c r="O9" i="189"/>
  <c r="D9" i="189"/>
  <c r="O8" i="189"/>
  <c r="D8" i="189"/>
  <c r="A7" i="189"/>
  <c r="A4" i="189"/>
  <c r="AB2" i="189"/>
  <c r="Y1" i="189"/>
  <c r="AD128" i="188"/>
  <c r="AB128" i="188"/>
  <c r="AD127" i="188"/>
  <c r="AB127" i="188"/>
  <c r="AD125" i="188"/>
  <c r="AB125" i="188"/>
  <c r="AD124" i="188"/>
  <c r="AB124" i="188"/>
  <c r="AB122" i="188"/>
  <c r="AB121" i="188"/>
  <c r="AB120" i="188"/>
  <c r="AB118" i="188"/>
  <c r="AF115" i="188"/>
  <c r="AD115" i="188"/>
  <c r="AB115" i="188"/>
  <c r="AF114" i="188"/>
  <c r="AD114" i="188"/>
  <c r="AB114" i="188"/>
  <c r="AD111" i="188"/>
  <c r="AB111" i="188"/>
  <c r="AD110" i="188"/>
  <c r="AB110" i="188"/>
  <c r="AD109" i="188"/>
  <c r="AB109" i="188"/>
  <c r="AD108" i="188"/>
  <c r="AB108" i="188"/>
  <c r="AD105" i="188"/>
  <c r="AB105" i="188"/>
  <c r="AD104" i="188"/>
  <c r="AB104" i="188"/>
  <c r="O90" i="188"/>
  <c r="N90" i="188"/>
  <c r="M90" i="188"/>
  <c r="L90" i="188"/>
  <c r="K90" i="188"/>
  <c r="AF9" i="188"/>
  <c r="G90" i="188"/>
  <c r="F90" i="188"/>
  <c r="AD9" i="188"/>
  <c r="E90" i="188"/>
  <c r="D90" i="188"/>
  <c r="AB9" i="188"/>
  <c r="C90" i="188"/>
  <c r="O89" i="188"/>
  <c r="N89" i="188"/>
  <c r="M89" i="188"/>
  <c r="L89" i="188"/>
  <c r="K89" i="188"/>
  <c r="AF8" i="188"/>
  <c r="G89" i="188"/>
  <c r="F89" i="188"/>
  <c r="AD8" i="188"/>
  <c r="E89" i="188"/>
  <c r="D89" i="188"/>
  <c r="AB8" i="188"/>
  <c r="C89" i="188"/>
  <c r="AF38" i="188"/>
  <c r="AD38" i="188"/>
  <c r="AB38" i="188"/>
  <c r="AF37" i="188"/>
  <c r="AD37" i="188"/>
  <c r="AB37" i="188"/>
  <c r="O88" i="188"/>
  <c r="N88" i="188"/>
  <c r="M88" i="188"/>
  <c r="L88" i="188"/>
  <c r="J88" i="188"/>
  <c r="AF7" i="188"/>
  <c r="G88" i="188"/>
  <c r="F88" i="188"/>
  <c r="AD7" i="188"/>
  <c r="E88" i="188"/>
  <c r="D88" i="188"/>
  <c r="AB7" i="188"/>
  <c r="C88" i="188"/>
  <c r="O87" i="188"/>
  <c r="N87" i="188"/>
  <c r="M87" i="188"/>
  <c r="L87" i="188"/>
  <c r="J87" i="188"/>
  <c r="AF6" i="188"/>
  <c r="G87" i="188"/>
  <c r="F87" i="188"/>
  <c r="AD6" i="188"/>
  <c r="E87" i="188"/>
  <c r="D87" i="188"/>
  <c r="AB6" i="188"/>
  <c r="C87" i="188"/>
  <c r="O86" i="188"/>
  <c r="N86" i="188"/>
  <c r="M86" i="188"/>
  <c r="L86" i="188"/>
  <c r="J86" i="188"/>
  <c r="AF5" i="188"/>
  <c r="G86" i="188"/>
  <c r="F86" i="188"/>
  <c r="AD5" i="188"/>
  <c r="E86" i="188"/>
  <c r="D86" i="188"/>
  <c r="AB5" i="188"/>
  <c r="C86" i="188"/>
  <c r="O85" i="188"/>
  <c r="N85" i="188"/>
  <c r="M85" i="188"/>
  <c r="L85" i="188"/>
  <c r="J85" i="188"/>
  <c r="AF4" i="188"/>
  <c r="G85" i="188"/>
  <c r="F85" i="188"/>
  <c r="AD4" i="188"/>
  <c r="E85" i="188"/>
  <c r="D85" i="188"/>
  <c r="AB4" i="188"/>
  <c r="C85" i="188"/>
  <c r="J82" i="188"/>
  <c r="S1" i="188"/>
  <c r="C82" i="188"/>
  <c r="A64" i="188"/>
  <c r="A49" i="188"/>
  <c r="AD42" i="188"/>
  <c r="AD41" i="188"/>
  <c r="AB34" i="188"/>
  <c r="AB33" i="188"/>
  <c r="AB32" i="188"/>
  <c r="AB31" i="188"/>
  <c r="A31" i="188"/>
  <c r="AB30" i="188"/>
  <c r="AB29" i="188"/>
  <c r="AB28" i="188"/>
  <c r="AB27" i="188"/>
  <c r="AB26" i="188"/>
  <c r="AB25" i="188"/>
  <c r="AB24" i="188"/>
  <c r="AB23" i="188"/>
  <c r="AB22" i="188"/>
  <c r="AB21" i="188"/>
  <c r="AB20" i="188"/>
  <c r="AB19" i="188"/>
  <c r="AB18" i="188"/>
  <c r="G18" i="188"/>
  <c r="A18" i="188"/>
  <c r="AB17" i="188"/>
  <c r="AB16" i="188"/>
  <c r="AB15" i="188"/>
  <c r="D15" i="188"/>
  <c r="D14" i="188"/>
  <c r="O13" i="188"/>
  <c r="D13" i="188"/>
  <c r="O12" i="188"/>
  <c r="D12" i="188"/>
  <c r="O11" i="188"/>
  <c r="O10" i="188"/>
  <c r="D10" i="188"/>
  <c r="O9" i="188"/>
  <c r="D9" i="188"/>
  <c r="O8" i="188"/>
  <c r="D8" i="188"/>
  <c r="A7" i="188"/>
  <c r="A4" i="188"/>
  <c r="AB2" i="188"/>
  <c r="Y1" i="188"/>
  <c r="AD128" i="187"/>
  <c r="AB128" i="187"/>
  <c r="AD127" i="187"/>
  <c r="AB127" i="187"/>
  <c r="AD125" i="187"/>
  <c r="AB125" i="187"/>
  <c r="AD124" i="187"/>
  <c r="AB124" i="187"/>
  <c r="AB122" i="187"/>
  <c r="AB121" i="187"/>
  <c r="AB120" i="187"/>
  <c r="AB118" i="187"/>
  <c r="AF115" i="187"/>
  <c r="AD115" i="187"/>
  <c r="AB115" i="187"/>
  <c r="AF114" i="187"/>
  <c r="AD114" i="187"/>
  <c r="AB114" i="187"/>
  <c r="AD111" i="187"/>
  <c r="AB111" i="187"/>
  <c r="AD110" i="187"/>
  <c r="AB110" i="187"/>
  <c r="AD109" i="187"/>
  <c r="AB109" i="187"/>
  <c r="AD108" i="187"/>
  <c r="AB108" i="187"/>
  <c r="AD105" i="187"/>
  <c r="AB105" i="187"/>
  <c r="AD104" i="187"/>
  <c r="AB104" i="187"/>
  <c r="O90" i="187"/>
  <c r="N90" i="187"/>
  <c r="M90" i="187"/>
  <c r="L90" i="187"/>
  <c r="K90" i="187"/>
  <c r="AF9" i="187"/>
  <c r="G90" i="187"/>
  <c r="F90" i="187"/>
  <c r="AD9" i="187"/>
  <c r="E90" i="187"/>
  <c r="D90" i="187"/>
  <c r="AB9" i="187"/>
  <c r="C90" i="187"/>
  <c r="O89" i="187"/>
  <c r="N89" i="187"/>
  <c r="M89" i="187"/>
  <c r="L89" i="187"/>
  <c r="K89" i="187"/>
  <c r="AF8" i="187"/>
  <c r="G89" i="187"/>
  <c r="F89" i="187"/>
  <c r="AD8" i="187"/>
  <c r="E89" i="187"/>
  <c r="D89" i="187"/>
  <c r="AB8" i="187"/>
  <c r="C89" i="187"/>
  <c r="AF38" i="187"/>
  <c r="AD38" i="187"/>
  <c r="AB38" i="187"/>
  <c r="AF37" i="187"/>
  <c r="AD37" i="187"/>
  <c r="AB37" i="187"/>
  <c r="O88" i="187"/>
  <c r="N88" i="187"/>
  <c r="M88" i="187"/>
  <c r="L88" i="187"/>
  <c r="J88" i="187"/>
  <c r="AF7" i="187"/>
  <c r="G88" i="187"/>
  <c r="F88" i="187"/>
  <c r="AD7" i="187"/>
  <c r="E88" i="187"/>
  <c r="D88" i="187"/>
  <c r="AB7" i="187"/>
  <c r="C88" i="187"/>
  <c r="O87" i="187"/>
  <c r="N87" i="187"/>
  <c r="M87" i="187"/>
  <c r="L87" i="187"/>
  <c r="J87" i="187"/>
  <c r="AF6" i="187"/>
  <c r="G87" i="187"/>
  <c r="F87" i="187"/>
  <c r="AD6" i="187"/>
  <c r="E87" i="187"/>
  <c r="D87" i="187"/>
  <c r="AB6" i="187"/>
  <c r="C87" i="187"/>
  <c r="O86" i="187"/>
  <c r="N86" i="187"/>
  <c r="M86" i="187"/>
  <c r="L86" i="187"/>
  <c r="J86" i="187"/>
  <c r="AF5" i="187"/>
  <c r="G86" i="187"/>
  <c r="F86" i="187"/>
  <c r="AD5" i="187"/>
  <c r="E86" i="187"/>
  <c r="D86" i="187"/>
  <c r="AB5" i="187"/>
  <c r="C86" i="187"/>
  <c r="O85" i="187"/>
  <c r="N85" i="187"/>
  <c r="M85" i="187"/>
  <c r="L85" i="187"/>
  <c r="J85" i="187"/>
  <c r="AF4" i="187"/>
  <c r="G85" i="187"/>
  <c r="F85" i="187"/>
  <c r="AD4" i="187"/>
  <c r="E85" i="187"/>
  <c r="D85" i="187"/>
  <c r="AB4" i="187"/>
  <c r="C85" i="187"/>
  <c r="J82" i="187"/>
  <c r="S1" i="187"/>
  <c r="C82" i="187"/>
  <c r="A64" i="187"/>
  <c r="A49" i="187"/>
  <c r="AD42" i="187"/>
  <c r="AD41" i="187"/>
  <c r="AB34" i="187"/>
  <c r="AB33" i="187"/>
  <c r="AB32" i="187"/>
  <c r="AB31" i="187"/>
  <c r="A31" i="187"/>
  <c r="AB30" i="187"/>
  <c r="AB29" i="187"/>
  <c r="AB28" i="187"/>
  <c r="AB27" i="187"/>
  <c r="AB26" i="187"/>
  <c r="AB25" i="187"/>
  <c r="AB24" i="187"/>
  <c r="AB23" i="187"/>
  <c r="AB22" i="187"/>
  <c r="AB21" i="187"/>
  <c r="AB20" i="187"/>
  <c r="AB19" i="187"/>
  <c r="AB18" i="187"/>
  <c r="G18" i="187"/>
  <c r="A18" i="187"/>
  <c r="AB17" i="187"/>
  <c r="AB16" i="187"/>
  <c r="AB15" i="187"/>
  <c r="D15" i="187"/>
  <c r="D14" i="187"/>
  <c r="O13" i="187"/>
  <c r="D13" i="187"/>
  <c r="O12" i="187"/>
  <c r="D12" i="187"/>
  <c r="O11" i="187"/>
  <c r="O10" i="187"/>
  <c r="D10" i="187"/>
  <c r="O9" i="187"/>
  <c r="D9" i="187"/>
  <c r="O8" i="187"/>
  <c r="D8" i="187"/>
  <c r="A7" i="187"/>
  <c r="A4" i="187"/>
  <c r="AB2" i="187"/>
  <c r="Y1" i="187"/>
  <c r="AD128" i="186"/>
  <c r="AB128" i="186"/>
  <c r="AD127" i="186"/>
  <c r="AB127" i="186"/>
  <c r="AD125" i="186"/>
  <c r="AB125" i="186"/>
  <c r="AD124" i="186"/>
  <c r="AB124" i="186"/>
  <c r="AB122" i="186"/>
  <c r="AB121" i="186"/>
  <c r="AB120" i="186"/>
  <c r="AB118" i="186"/>
  <c r="AF115" i="186"/>
  <c r="AD115" i="186"/>
  <c r="AB115" i="186"/>
  <c r="AF114" i="186"/>
  <c r="AD114" i="186"/>
  <c r="AB114" i="186"/>
  <c r="AD111" i="186"/>
  <c r="AB111" i="186"/>
  <c r="AD110" i="186"/>
  <c r="AB110" i="186"/>
  <c r="AD109" i="186"/>
  <c r="AB109" i="186"/>
  <c r="AD108" i="186"/>
  <c r="AB108" i="186"/>
  <c r="AD105" i="186"/>
  <c r="AB105" i="186"/>
  <c r="AD104" i="186"/>
  <c r="AB104" i="186"/>
  <c r="O90" i="186"/>
  <c r="N90" i="186"/>
  <c r="M90" i="186"/>
  <c r="L90" i="186"/>
  <c r="K90" i="186"/>
  <c r="AF9" i="186"/>
  <c r="G90" i="186"/>
  <c r="F90" i="186"/>
  <c r="AD9" i="186"/>
  <c r="E90" i="186"/>
  <c r="D90" i="186"/>
  <c r="AB9" i="186"/>
  <c r="C90" i="186"/>
  <c r="O89" i="186"/>
  <c r="N89" i="186"/>
  <c r="M89" i="186"/>
  <c r="L89" i="186"/>
  <c r="K89" i="186"/>
  <c r="AF8" i="186"/>
  <c r="G89" i="186"/>
  <c r="F89" i="186"/>
  <c r="AD8" i="186"/>
  <c r="E89" i="186"/>
  <c r="D89" i="186"/>
  <c r="AB8" i="186"/>
  <c r="C89" i="186"/>
  <c r="AF38" i="186"/>
  <c r="AD38" i="186"/>
  <c r="AB38" i="186"/>
  <c r="AF37" i="186"/>
  <c r="AD37" i="186"/>
  <c r="AB37" i="186"/>
  <c r="O88" i="186"/>
  <c r="N88" i="186"/>
  <c r="M88" i="186"/>
  <c r="L88" i="186"/>
  <c r="J88" i="186"/>
  <c r="AF7" i="186"/>
  <c r="G88" i="186"/>
  <c r="F88" i="186"/>
  <c r="AD7" i="186"/>
  <c r="E88" i="186"/>
  <c r="D88" i="186"/>
  <c r="AB7" i="186"/>
  <c r="C88" i="186"/>
  <c r="O87" i="186"/>
  <c r="N87" i="186"/>
  <c r="M87" i="186"/>
  <c r="L87" i="186"/>
  <c r="J87" i="186"/>
  <c r="AF6" i="186"/>
  <c r="G87" i="186"/>
  <c r="F87" i="186"/>
  <c r="AD6" i="186"/>
  <c r="E87" i="186"/>
  <c r="D87" i="186"/>
  <c r="AB6" i="186"/>
  <c r="C87" i="186"/>
  <c r="O86" i="186"/>
  <c r="N86" i="186"/>
  <c r="M86" i="186"/>
  <c r="L86" i="186"/>
  <c r="J86" i="186"/>
  <c r="AF5" i="186"/>
  <c r="G86" i="186"/>
  <c r="F86" i="186"/>
  <c r="AD5" i="186"/>
  <c r="E86" i="186"/>
  <c r="D86" i="186"/>
  <c r="AB5" i="186"/>
  <c r="C86" i="186"/>
  <c r="O85" i="186"/>
  <c r="N85" i="186"/>
  <c r="M85" i="186"/>
  <c r="L85" i="186"/>
  <c r="J85" i="186"/>
  <c r="AF4" i="186"/>
  <c r="G85" i="186"/>
  <c r="F85" i="186"/>
  <c r="AD4" i="186"/>
  <c r="E85" i="186"/>
  <c r="D85" i="186"/>
  <c r="AB4" i="186"/>
  <c r="C85" i="186"/>
  <c r="J82" i="186"/>
  <c r="S1" i="186"/>
  <c r="C82" i="186"/>
  <c r="A64" i="186"/>
  <c r="A49" i="186"/>
  <c r="AD42" i="186"/>
  <c r="AD41" i="186"/>
  <c r="AB34" i="186"/>
  <c r="AB33" i="186"/>
  <c r="AB32" i="186"/>
  <c r="AB31" i="186"/>
  <c r="A31" i="186"/>
  <c r="AB30" i="186"/>
  <c r="AB29" i="186"/>
  <c r="AB28" i="186"/>
  <c r="AB27" i="186"/>
  <c r="AB26" i="186"/>
  <c r="AB25" i="186"/>
  <c r="AB24" i="186"/>
  <c r="AB23" i="186"/>
  <c r="AB22" i="186"/>
  <c r="AB21" i="186"/>
  <c r="AB20" i="186"/>
  <c r="AB19" i="186"/>
  <c r="AB18" i="186"/>
  <c r="G18" i="186"/>
  <c r="A18" i="186"/>
  <c r="AB17" i="186"/>
  <c r="AB16" i="186"/>
  <c r="AB15" i="186"/>
  <c r="D15" i="186"/>
  <c r="D14" i="186"/>
  <c r="O13" i="186"/>
  <c r="D13" i="186"/>
  <c r="O12" i="186"/>
  <c r="D12" i="186"/>
  <c r="O11" i="186"/>
  <c r="O10" i="186"/>
  <c r="D10" i="186"/>
  <c r="O9" i="186"/>
  <c r="D9" i="186"/>
  <c r="O8" i="186"/>
  <c r="D8" i="186"/>
  <c r="A7" i="186"/>
  <c r="A4" i="186"/>
  <c r="AB2" i="186"/>
  <c r="Y1" i="186"/>
  <c r="AD128" i="185"/>
  <c r="AB128" i="185"/>
  <c r="AD127" i="185"/>
  <c r="AB127" i="185"/>
  <c r="AD125" i="185"/>
  <c r="AB125" i="185"/>
  <c r="AD124" i="185"/>
  <c r="AB124" i="185"/>
  <c r="AB122" i="185"/>
  <c r="AB121" i="185"/>
  <c r="AB120" i="185"/>
  <c r="AB118" i="185"/>
  <c r="AF115" i="185"/>
  <c r="AD115" i="185"/>
  <c r="AB115" i="185"/>
  <c r="AF114" i="185"/>
  <c r="AD114" i="185"/>
  <c r="AB114" i="185"/>
  <c r="AD111" i="185"/>
  <c r="AB111" i="185"/>
  <c r="AD110" i="185"/>
  <c r="AB110" i="185"/>
  <c r="AD109" i="185"/>
  <c r="AB109" i="185"/>
  <c r="AD108" i="185"/>
  <c r="AB108" i="185"/>
  <c r="AD105" i="185"/>
  <c r="AB105" i="185"/>
  <c r="AD104" i="185"/>
  <c r="AB104" i="185"/>
  <c r="O90" i="185"/>
  <c r="N90" i="185"/>
  <c r="M90" i="185"/>
  <c r="L90" i="185"/>
  <c r="K90" i="185"/>
  <c r="AF9" i="185"/>
  <c r="G90" i="185"/>
  <c r="F90" i="185"/>
  <c r="AD9" i="185"/>
  <c r="E90" i="185"/>
  <c r="D90" i="185"/>
  <c r="AB9" i="185"/>
  <c r="C90" i="185"/>
  <c r="O89" i="185"/>
  <c r="N89" i="185"/>
  <c r="M89" i="185"/>
  <c r="L89" i="185"/>
  <c r="K89" i="185"/>
  <c r="AF8" i="185"/>
  <c r="G89" i="185"/>
  <c r="F89" i="185"/>
  <c r="AD8" i="185"/>
  <c r="E89" i="185"/>
  <c r="D89" i="185"/>
  <c r="AB8" i="185"/>
  <c r="C89" i="185"/>
  <c r="AF38" i="185"/>
  <c r="AD38" i="185"/>
  <c r="AB38" i="185"/>
  <c r="AF37" i="185"/>
  <c r="AD37" i="185"/>
  <c r="AB37" i="185"/>
  <c r="O88" i="185"/>
  <c r="N88" i="185"/>
  <c r="M88" i="185"/>
  <c r="L88" i="185"/>
  <c r="J88" i="185"/>
  <c r="AF7" i="185"/>
  <c r="G88" i="185"/>
  <c r="F88" i="185"/>
  <c r="AD7" i="185"/>
  <c r="E88" i="185"/>
  <c r="D88" i="185"/>
  <c r="AB7" i="185"/>
  <c r="C88" i="185"/>
  <c r="O87" i="185"/>
  <c r="N87" i="185"/>
  <c r="M87" i="185"/>
  <c r="L87" i="185"/>
  <c r="J87" i="185"/>
  <c r="AF6" i="185"/>
  <c r="G87" i="185"/>
  <c r="F87" i="185"/>
  <c r="AD6" i="185"/>
  <c r="E87" i="185"/>
  <c r="D87" i="185"/>
  <c r="AB6" i="185"/>
  <c r="C87" i="185"/>
  <c r="O86" i="185"/>
  <c r="N86" i="185"/>
  <c r="M86" i="185"/>
  <c r="L86" i="185"/>
  <c r="J86" i="185"/>
  <c r="AF5" i="185"/>
  <c r="G86" i="185"/>
  <c r="F86" i="185"/>
  <c r="AD5" i="185"/>
  <c r="E86" i="185"/>
  <c r="D86" i="185"/>
  <c r="AB5" i="185"/>
  <c r="C86" i="185"/>
  <c r="O85" i="185"/>
  <c r="N85" i="185"/>
  <c r="M85" i="185"/>
  <c r="L85" i="185"/>
  <c r="J85" i="185"/>
  <c r="AF4" i="185"/>
  <c r="G85" i="185"/>
  <c r="F85" i="185"/>
  <c r="AD4" i="185"/>
  <c r="E85" i="185"/>
  <c r="D85" i="185"/>
  <c r="AB4" i="185"/>
  <c r="C85" i="185"/>
  <c r="J82" i="185"/>
  <c r="S1" i="185"/>
  <c r="C82" i="185"/>
  <c r="A64" i="185"/>
  <c r="A49" i="185"/>
  <c r="AD42" i="185"/>
  <c r="AD41" i="185"/>
  <c r="AB34" i="185"/>
  <c r="AB33" i="185"/>
  <c r="AB32" i="185"/>
  <c r="AB31" i="185"/>
  <c r="A31" i="185"/>
  <c r="AB30" i="185"/>
  <c r="AB29" i="185"/>
  <c r="AB28" i="185"/>
  <c r="AB27" i="185"/>
  <c r="AB26" i="185"/>
  <c r="AB25" i="185"/>
  <c r="AB24" i="185"/>
  <c r="AB23" i="185"/>
  <c r="AB22" i="185"/>
  <c r="AB21" i="185"/>
  <c r="AB20" i="185"/>
  <c r="AB19" i="185"/>
  <c r="AB18" i="185"/>
  <c r="G18" i="185"/>
  <c r="A18" i="185"/>
  <c r="AB17" i="185"/>
  <c r="AB16" i="185"/>
  <c r="AB15" i="185"/>
  <c r="D15" i="185"/>
  <c r="D14" i="185"/>
  <c r="O13" i="185"/>
  <c r="D13" i="185"/>
  <c r="O12" i="185"/>
  <c r="D12" i="185"/>
  <c r="O11" i="185"/>
  <c r="O10" i="185"/>
  <c r="D10" i="185"/>
  <c r="O9" i="185"/>
  <c r="D9" i="185"/>
  <c r="O8" i="185"/>
  <c r="D8" i="185"/>
  <c r="A7" i="185"/>
  <c r="A4" i="185"/>
  <c r="AB2" i="185"/>
  <c r="Y1" i="185"/>
  <c r="AD128" i="184"/>
  <c r="AB128" i="184"/>
  <c r="AD127" i="184"/>
  <c r="AB127" i="184"/>
  <c r="AD125" i="184"/>
  <c r="AB125" i="184"/>
  <c r="AD124" i="184"/>
  <c r="AB124" i="184"/>
  <c r="AB122" i="184"/>
  <c r="AB121" i="184"/>
  <c r="AB120" i="184"/>
  <c r="AB118" i="184"/>
  <c r="AF115" i="184"/>
  <c r="AD115" i="184"/>
  <c r="AB115" i="184"/>
  <c r="AF114" i="184"/>
  <c r="AD114" i="184"/>
  <c r="AB114" i="184"/>
  <c r="AD111" i="184"/>
  <c r="AB111" i="184"/>
  <c r="AD110" i="184"/>
  <c r="AB110" i="184"/>
  <c r="AD109" i="184"/>
  <c r="AB109" i="184"/>
  <c r="AD108" i="184"/>
  <c r="AB108" i="184"/>
  <c r="AD105" i="184"/>
  <c r="AB105" i="184"/>
  <c r="AD104" i="184"/>
  <c r="AB104" i="184"/>
  <c r="O90" i="184"/>
  <c r="N90" i="184"/>
  <c r="M90" i="184"/>
  <c r="L90" i="184"/>
  <c r="K90" i="184"/>
  <c r="AF9" i="184"/>
  <c r="G90" i="184"/>
  <c r="F90" i="184"/>
  <c r="AD9" i="184"/>
  <c r="E90" i="184"/>
  <c r="D90" i="184"/>
  <c r="AB9" i="184"/>
  <c r="C90" i="184"/>
  <c r="O89" i="184"/>
  <c r="N89" i="184"/>
  <c r="M89" i="184"/>
  <c r="L89" i="184"/>
  <c r="K89" i="184"/>
  <c r="AF8" i="184"/>
  <c r="G89" i="184"/>
  <c r="F89" i="184"/>
  <c r="AD8" i="184"/>
  <c r="E89" i="184"/>
  <c r="D89" i="184"/>
  <c r="AB8" i="184"/>
  <c r="C89" i="184"/>
  <c r="AF38" i="184"/>
  <c r="AD38" i="184"/>
  <c r="AB38" i="184"/>
  <c r="AF37" i="184"/>
  <c r="AD37" i="184"/>
  <c r="AB37" i="184"/>
  <c r="O88" i="184"/>
  <c r="N88" i="184"/>
  <c r="M88" i="184"/>
  <c r="L88" i="184"/>
  <c r="J88" i="184"/>
  <c r="AF7" i="184"/>
  <c r="G88" i="184"/>
  <c r="F88" i="184"/>
  <c r="AD7" i="184"/>
  <c r="E88" i="184"/>
  <c r="D88" i="184"/>
  <c r="AB7" i="184"/>
  <c r="C88" i="184"/>
  <c r="O87" i="184"/>
  <c r="N87" i="184"/>
  <c r="M87" i="184"/>
  <c r="L87" i="184"/>
  <c r="J87" i="184"/>
  <c r="AF6" i="184"/>
  <c r="G87" i="184"/>
  <c r="F87" i="184"/>
  <c r="AD6" i="184"/>
  <c r="E87" i="184"/>
  <c r="D87" i="184"/>
  <c r="AB6" i="184"/>
  <c r="C87" i="184"/>
  <c r="O86" i="184"/>
  <c r="N86" i="184"/>
  <c r="M86" i="184"/>
  <c r="L86" i="184"/>
  <c r="J86" i="184"/>
  <c r="AF5" i="184"/>
  <c r="G86" i="184"/>
  <c r="F86" i="184"/>
  <c r="AD5" i="184"/>
  <c r="E86" i="184"/>
  <c r="D86" i="184"/>
  <c r="AB5" i="184"/>
  <c r="C86" i="184"/>
  <c r="O85" i="184"/>
  <c r="N85" i="184"/>
  <c r="M85" i="184"/>
  <c r="L85" i="184"/>
  <c r="J85" i="184"/>
  <c r="AF4" i="184"/>
  <c r="G85" i="184"/>
  <c r="F85" i="184"/>
  <c r="AD4" i="184"/>
  <c r="E85" i="184"/>
  <c r="D85" i="184"/>
  <c r="AB4" i="184"/>
  <c r="C85" i="184"/>
  <c r="J82" i="184"/>
  <c r="S1" i="184"/>
  <c r="C82" i="184"/>
  <c r="A64" i="184"/>
  <c r="A49" i="184"/>
  <c r="AD42" i="184"/>
  <c r="AD41" i="184"/>
  <c r="AB34" i="184"/>
  <c r="AB33" i="184"/>
  <c r="AB32" i="184"/>
  <c r="AB31" i="184"/>
  <c r="A31" i="184"/>
  <c r="AB30" i="184"/>
  <c r="AB29" i="184"/>
  <c r="AB28" i="184"/>
  <c r="AB27" i="184"/>
  <c r="AB26" i="184"/>
  <c r="AB25" i="184"/>
  <c r="AB24" i="184"/>
  <c r="AB23" i="184"/>
  <c r="AB22" i="184"/>
  <c r="AB21" i="184"/>
  <c r="AB20" i="184"/>
  <c r="AB19" i="184"/>
  <c r="AB18" i="184"/>
  <c r="G18" i="184"/>
  <c r="A18" i="184"/>
  <c r="AB17" i="184"/>
  <c r="AB16" i="184"/>
  <c r="AB15" i="184"/>
  <c r="D15" i="184"/>
  <c r="D14" i="184"/>
  <c r="O13" i="184"/>
  <c r="D13" i="184"/>
  <c r="O12" i="184"/>
  <c r="D12" i="184"/>
  <c r="O11" i="184"/>
  <c r="O10" i="184"/>
  <c r="D10" i="184"/>
  <c r="O9" i="184"/>
  <c r="D9" i="184"/>
  <c r="O8" i="184"/>
  <c r="D8" i="184"/>
  <c r="A7" i="184"/>
  <c r="A4" i="184"/>
  <c r="AB2" i="184"/>
  <c r="Y1" i="184"/>
  <c r="AD128" i="183"/>
  <c r="AB128" i="183"/>
  <c r="AD127" i="183"/>
  <c r="AB127" i="183"/>
  <c r="AD125" i="183"/>
  <c r="AB125" i="183"/>
  <c r="AD124" i="183"/>
  <c r="AB124" i="183"/>
  <c r="AB122" i="183"/>
  <c r="AB121" i="183"/>
  <c r="AB120" i="183"/>
  <c r="AB118" i="183"/>
  <c r="AF115" i="183"/>
  <c r="AD115" i="183"/>
  <c r="AB115" i="183"/>
  <c r="AF114" i="183"/>
  <c r="AD114" i="183"/>
  <c r="AB114" i="183"/>
  <c r="AD111" i="183"/>
  <c r="AB111" i="183"/>
  <c r="AD110" i="183"/>
  <c r="AB110" i="183"/>
  <c r="AD109" i="183"/>
  <c r="AB109" i="183"/>
  <c r="AD108" i="183"/>
  <c r="AB108" i="183"/>
  <c r="AD105" i="183"/>
  <c r="AB105" i="183"/>
  <c r="AD104" i="183"/>
  <c r="AB104" i="183"/>
  <c r="O90" i="183"/>
  <c r="N90" i="183"/>
  <c r="M90" i="183"/>
  <c r="L90" i="183"/>
  <c r="K90" i="183"/>
  <c r="AF9" i="183"/>
  <c r="G90" i="183"/>
  <c r="F90" i="183"/>
  <c r="AD9" i="183"/>
  <c r="E90" i="183"/>
  <c r="D90" i="183"/>
  <c r="AB9" i="183"/>
  <c r="C90" i="183"/>
  <c r="O89" i="183"/>
  <c r="N89" i="183"/>
  <c r="M89" i="183"/>
  <c r="L89" i="183"/>
  <c r="K89" i="183"/>
  <c r="AF8" i="183"/>
  <c r="G89" i="183"/>
  <c r="F89" i="183"/>
  <c r="AD8" i="183"/>
  <c r="E89" i="183"/>
  <c r="D89" i="183"/>
  <c r="AB8" i="183"/>
  <c r="C89" i="183"/>
  <c r="AF38" i="183"/>
  <c r="AD38" i="183"/>
  <c r="AB38" i="183"/>
  <c r="AF37" i="183"/>
  <c r="AD37" i="183"/>
  <c r="AB37" i="183"/>
  <c r="O88" i="183"/>
  <c r="N88" i="183"/>
  <c r="M88" i="183"/>
  <c r="L88" i="183"/>
  <c r="J88" i="183"/>
  <c r="AF7" i="183"/>
  <c r="G88" i="183"/>
  <c r="F88" i="183"/>
  <c r="AD7" i="183"/>
  <c r="E88" i="183"/>
  <c r="D88" i="183"/>
  <c r="AB7" i="183"/>
  <c r="C88" i="183"/>
  <c r="O87" i="183"/>
  <c r="N87" i="183"/>
  <c r="M87" i="183"/>
  <c r="L87" i="183"/>
  <c r="J87" i="183"/>
  <c r="AF6" i="183"/>
  <c r="G87" i="183"/>
  <c r="F87" i="183"/>
  <c r="AD6" i="183"/>
  <c r="E87" i="183"/>
  <c r="D87" i="183"/>
  <c r="AB6" i="183"/>
  <c r="C87" i="183"/>
  <c r="O86" i="183"/>
  <c r="N86" i="183"/>
  <c r="M86" i="183"/>
  <c r="L86" i="183"/>
  <c r="J86" i="183"/>
  <c r="AF5" i="183"/>
  <c r="G86" i="183"/>
  <c r="F86" i="183"/>
  <c r="AD5" i="183"/>
  <c r="E86" i="183"/>
  <c r="D86" i="183"/>
  <c r="AB5" i="183"/>
  <c r="C86" i="183"/>
  <c r="O85" i="183"/>
  <c r="N85" i="183"/>
  <c r="M85" i="183"/>
  <c r="L85" i="183"/>
  <c r="J85" i="183"/>
  <c r="AF4" i="183"/>
  <c r="G85" i="183"/>
  <c r="F85" i="183"/>
  <c r="AD4" i="183"/>
  <c r="E85" i="183"/>
  <c r="D85" i="183"/>
  <c r="AB4" i="183"/>
  <c r="C85" i="183"/>
  <c r="J82" i="183"/>
  <c r="S1" i="183"/>
  <c r="C82" i="183"/>
  <c r="A64" i="183"/>
  <c r="A49" i="183"/>
  <c r="AD42" i="183"/>
  <c r="AD41" i="183"/>
  <c r="AB34" i="183"/>
  <c r="AB33" i="183"/>
  <c r="AB32" i="183"/>
  <c r="AB31" i="183"/>
  <c r="A31" i="183"/>
  <c r="AB30" i="183"/>
  <c r="AB29" i="183"/>
  <c r="AB28" i="183"/>
  <c r="AB27" i="183"/>
  <c r="AB26" i="183"/>
  <c r="AB25" i="183"/>
  <c r="AB24" i="183"/>
  <c r="AB23" i="183"/>
  <c r="AB22" i="183"/>
  <c r="AB21" i="183"/>
  <c r="AB20" i="183"/>
  <c r="AB19" i="183"/>
  <c r="AB18" i="183"/>
  <c r="G18" i="183"/>
  <c r="A18" i="183"/>
  <c r="AB17" i="183"/>
  <c r="AB16" i="183"/>
  <c r="AB15" i="183"/>
  <c r="D15" i="183"/>
  <c r="D14" i="183"/>
  <c r="O13" i="183"/>
  <c r="D13" i="183"/>
  <c r="O12" i="183"/>
  <c r="D12" i="183"/>
  <c r="O11" i="183"/>
  <c r="O10" i="183"/>
  <c r="D10" i="183"/>
  <c r="O9" i="183"/>
  <c r="D9" i="183"/>
  <c r="O8" i="183"/>
  <c r="D8" i="183"/>
  <c r="A7" i="183"/>
  <c r="A4" i="183"/>
  <c r="AB2" i="183"/>
  <c r="Y1" i="183"/>
  <c r="AD128" i="182"/>
  <c r="AB128" i="182"/>
  <c r="AD127" i="182"/>
  <c r="AB127" i="182"/>
  <c r="AD125" i="182"/>
  <c r="AB125" i="182"/>
  <c r="AD124" i="182"/>
  <c r="AB124" i="182"/>
  <c r="AB122" i="182"/>
  <c r="AB121" i="182"/>
  <c r="AB120" i="182"/>
  <c r="AB118" i="182"/>
  <c r="AF115" i="182"/>
  <c r="AD115" i="182"/>
  <c r="AB115" i="182"/>
  <c r="AF114" i="182"/>
  <c r="AD114" i="182"/>
  <c r="AB114" i="182"/>
  <c r="AD111" i="182"/>
  <c r="AB111" i="182"/>
  <c r="AD110" i="182"/>
  <c r="AB110" i="182"/>
  <c r="AD109" i="182"/>
  <c r="AB109" i="182"/>
  <c r="AD108" i="182"/>
  <c r="AB108" i="182"/>
  <c r="AD105" i="182"/>
  <c r="AB105" i="182"/>
  <c r="AD104" i="182"/>
  <c r="AB104" i="182"/>
  <c r="O90" i="182"/>
  <c r="N90" i="182"/>
  <c r="M90" i="182"/>
  <c r="L90" i="182"/>
  <c r="K90" i="182"/>
  <c r="AF9" i="182"/>
  <c r="G90" i="182"/>
  <c r="F90" i="182"/>
  <c r="AD9" i="182"/>
  <c r="E90" i="182"/>
  <c r="D90" i="182"/>
  <c r="AB9" i="182"/>
  <c r="C90" i="182"/>
  <c r="O89" i="182"/>
  <c r="N89" i="182"/>
  <c r="M89" i="182"/>
  <c r="L89" i="182"/>
  <c r="K89" i="182"/>
  <c r="AF8" i="182"/>
  <c r="G89" i="182"/>
  <c r="F89" i="182"/>
  <c r="AD8" i="182"/>
  <c r="E89" i="182"/>
  <c r="D89" i="182"/>
  <c r="AB8" i="182"/>
  <c r="C89" i="182"/>
  <c r="AF38" i="182"/>
  <c r="AD38" i="182"/>
  <c r="AB38" i="182"/>
  <c r="AF37" i="182"/>
  <c r="AD37" i="182"/>
  <c r="AB37" i="182"/>
  <c r="O88" i="182"/>
  <c r="N88" i="182"/>
  <c r="M88" i="182"/>
  <c r="L88" i="182"/>
  <c r="J88" i="182"/>
  <c r="AF7" i="182"/>
  <c r="G88" i="182"/>
  <c r="F88" i="182"/>
  <c r="AD7" i="182"/>
  <c r="E88" i="182"/>
  <c r="D88" i="182"/>
  <c r="AB7" i="182"/>
  <c r="C88" i="182"/>
  <c r="O87" i="182"/>
  <c r="N87" i="182"/>
  <c r="M87" i="182"/>
  <c r="L87" i="182"/>
  <c r="J87" i="182"/>
  <c r="AF6" i="182"/>
  <c r="G87" i="182"/>
  <c r="F87" i="182"/>
  <c r="AD6" i="182"/>
  <c r="E87" i="182"/>
  <c r="D87" i="182"/>
  <c r="AB6" i="182"/>
  <c r="C87" i="182"/>
  <c r="O86" i="182"/>
  <c r="N86" i="182"/>
  <c r="M86" i="182"/>
  <c r="L86" i="182"/>
  <c r="J86" i="182"/>
  <c r="AF5" i="182"/>
  <c r="G86" i="182"/>
  <c r="F86" i="182"/>
  <c r="AD5" i="182"/>
  <c r="E86" i="182"/>
  <c r="D86" i="182"/>
  <c r="AB5" i="182"/>
  <c r="C86" i="182"/>
  <c r="O85" i="182"/>
  <c r="N85" i="182"/>
  <c r="M85" i="182"/>
  <c r="L85" i="182"/>
  <c r="J85" i="182"/>
  <c r="AF4" i="182"/>
  <c r="G85" i="182"/>
  <c r="F85" i="182"/>
  <c r="AD4" i="182"/>
  <c r="E85" i="182"/>
  <c r="D85" i="182"/>
  <c r="AB4" i="182"/>
  <c r="C85" i="182"/>
  <c r="J82" i="182"/>
  <c r="S1" i="182"/>
  <c r="C82" i="182"/>
  <c r="A64" i="182"/>
  <c r="A49" i="182"/>
  <c r="AD42" i="182"/>
  <c r="AD41" i="182"/>
  <c r="AB34" i="182"/>
  <c r="AB33" i="182"/>
  <c r="AB32" i="182"/>
  <c r="AB31" i="182"/>
  <c r="A31" i="182"/>
  <c r="AB30" i="182"/>
  <c r="AB29" i="182"/>
  <c r="AB28" i="182"/>
  <c r="AB27" i="182"/>
  <c r="AB26" i="182"/>
  <c r="AB25" i="182"/>
  <c r="AB24" i="182"/>
  <c r="AB23" i="182"/>
  <c r="AB22" i="182"/>
  <c r="AB21" i="182"/>
  <c r="AB20" i="182"/>
  <c r="AB19" i="182"/>
  <c r="AB18" i="182"/>
  <c r="G18" i="182"/>
  <c r="A18" i="182"/>
  <c r="AB17" i="182"/>
  <c r="AB16" i="182"/>
  <c r="AB15" i="182"/>
  <c r="D15" i="182"/>
  <c r="D14" i="182"/>
  <c r="O13" i="182"/>
  <c r="D13" i="182"/>
  <c r="O12" i="182"/>
  <c r="D12" i="182"/>
  <c r="O11" i="182"/>
  <c r="O10" i="182"/>
  <c r="D10" i="182"/>
  <c r="O9" i="182"/>
  <c r="D9" i="182"/>
  <c r="O8" i="182"/>
  <c r="D8" i="182"/>
  <c r="A7" i="182"/>
  <c r="A4" i="182"/>
  <c r="AB2" i="182"/>
  <c r="Y1" i="182"/>
  <c r="AD128" i="181"/>
  <c r="AB128" i="181"/>
  <c r="AD127" i="181"/>
  <c r="AB127" i="181"/>
  <c r="AD125" i="181"/>
  <c r="AB125" i="181"/>
  <c r="AD124" i="181"/>
  <c r="AB124" i="181"/>
  <c r="AB122" i="181"/>
  <c r="AB121" i="181"/>
  <c r="AB120" i="181"/>
  <c r="AB118" i="181"/>
  <c r="AF115" i="181"/>
  <c r="AD115" i="181"/>
  <c r="AB115" i="181"/>
  <c r="AF114" i="181"/>
  <c r="AD114" i="181"/>
  <c r="AB114" i="181"/>
  <c r="AD111" i="181"/>
  <c r="AB111" i="181"/>
  <c r="AD110" i="181"/>
  <c r="AB110" i="181"/>
  <c r="AD109" i="181"/>
  <c r="AB109" i="181"/>
  <c r="AD108" i="181"/>
  <c r="AB108" i="181"/>
  <c r="AD105" i="181"/>
  <c r="AB105" i="181"/>
  <c r="AD104" i="181"/>
  <c r="AB104" i="181"/>
  <c r="O90" i="181"/>
  <c r="N90" i="181"/>
  <c r="M90" i="181"/>
  <c r="L90" i="181"/>
  <c r="K90" i="181"/>
  <c r="AF9" i="181"/>
  <c r="G90" i="181"/>
  <c r="F90" i="181"/>
  <c r="AD9" i="181"/>
  <c r="E90" i="181"/>
  <c r="D90" i="181"/>
  <c r="AB9" i="181"/>
  <c r="C90" i="181"/>
  <c r="O89" i="181"/>
  <c r="N89" i="181"/>
  <c r="M89" i="181"/>
  <c r="L89" i="181"/>
  <c r="K89" i="181"/>
  <c r="AF8" i="181"/>
  <c r="G89" i="181"/>
  <c r="F89" i="181"/>
  <c r="AD8" i="181"/>
  <c r="E89" i="181"/>
  <c r="D89" i="181"/>
  <c r="AB8" i="181"/>
  <c r="C89" i="181"/>
  <c r="AF38" i="181"/>
  <c r="AD38" i="181"/>
  <c r="AB38" i="181"/>
  <c r="AF37" i="181"/>
  <c r="AD37" i="181"/>
  <c r="AB37" i="181"/>
  <c r="O88" i="181"/>
  <c r="N88" i="181"/>
  <c r="M88" i="181"/>
  <c r="L88" i="181"/>
  <c r="J88" i="181"/>
  <c r="AF7" i="181"/>
  <c r="G88" i="181"/>
  <c r="F88" i="181"/>
  <c r="AD7" i="181"/>
  <c r="E88" i="181"/>
  <c r="D88" i="181"/>
  <c r="AB7" i="181"/>
  <c r="C88" i="181"/>
  <c r="O87" i="181"/>
  <c r="N87" i="181"/>
  <c r="M87" i="181"/>
  <c r="L87" i="181"/>
  <c r="J87" i="181"/>
  <c r="AF6" i="181"/>
  <c r="G87" i="181"/>
  <c r="F87" i="181"/>
  <c r="AD6" i="181"/>
  <c r="E87" i="181"/>
  <c r="D87" i="181"/>
  <c r="AB6" i="181"/>
  <c r="C87" i="181"/>
  <c r="O86" i="181"/>
  <c r="N86" i="181"/>
  <c r="M86" i="181"/>
  <c r="L86" i="181"/>
  <c r="J86" i="181"/>
  <c r="AF5" i="181"/>
  <c r="G86" i="181"/>
  <c r="F86" i="181"/>
  <c r="AD5" i="181"/>
  <c r="E86" i="181"/>
  <c r="D86" i="181"/>
  <c r="AB5" i="181"/>
  <c r="C86" i="181"/>
  <c r="O85" i="181"/>
  <c r="N85" i="181"/>
  <c r="M85" i="181"/>
  <c r="L85" i="181"/>
  <c r="J85" i="181"/>
  <c r="AF4" i="181"/>
  <c r="G85" i="181"/>
  <c r="F85" i="181"/>
  <c r="AD4" i="181"/>
  <c r="E85" i="181"/>
  <c r="D85" i="181"/>
  <c r="AB4" i="181"/>
  <c r="C85" i="181"/>
  <c r="J82" i="181"/>
  <c r="S1" i="181"/>
  <c r="C82" i="181"/>
  <c r="A64" i="181"/>
  <c r="A49" i="181"/>
  <c r="AD42" i="181"/>
  <c r="AD41" i="181"/>
  <c r="AB34" i="181"/>
  <c r="AB33" i="181"/>
  <c r="AB32" i="181"/>
  <c r="AB31" i="181"/>
  <c r="A31" i="181"/>
  <c r="AB30" i="181"/>
  <c r="AB29" i="181"/>
  <c r="AB28" i="181"/>
  <c r="AB27" i="181"/>
  <c r="AB26" i="181"/>
  <c r="AB25" i="181"/>
  <c r="AB24" i="181"/>
  <c r="AB23" i="181"/>
  <c r="AB22" i="181"/>
  <c r="AB21" i="181"/>
  <c r="AB20" i="181"/>
  <c r="AB19" i="181"/>
  <c r="AB18" i="181"/>
  <c r="G18" i="181"/>
  <c r="A18" i="181"/>
  <c r="AB17" i="181"/>
  <c r="AB16" i="181"/>
  <c r="AB15" i="181"/>
  <c r="D15" i="181"/>
  <c r="D14" i="181"/>
  <c r="O13" i="181"/>
  <c r="D13" i="181"/>
  <c r="O12" i="181"/>
  <c r="D12" i="181"/>
  <c r="O11" i="181"/>
  <c r="O10" i="181"/>
  <c r="D10" i="181"/>
  <c r="O9" i="181"/>
  <c r="D9" i="181"/>
  <c r="O8" i="181"/>
  <c r="D8" i="181"/>
  <c r="A7" i="181"/>
  <c r="A4" i="181"/>
  <c r="AB2" i="181"/>
  <c r="Y1" i="181"/>
  <c r="AD128" i="180"/>
  <c r="AB128" i="180"/>
  <c r="AD127" i="180"/>
  <c r="AB127" i="180"/>
  <c r="AD125" i="180"/>
  <c r="AB125" i="180"/>
  <c r="AD124" i="180"/>
  <c r="AB124" i="180"/>
  <c r="AB122" i="180"/>
  <c r="AB121" i="180"/>
  <c r="AB120" i="180"/>
  <c r="AB118" i="180"/>
  <c r="AF115" i="180"/>
  <c r="AD115" i="180"/>
  <c r="AB115" i="180"/>
  <c r="AF114" i="180"/>
  <c r="AD114" i="180"/>
  <c r="AB114" i="180"/>
  <c r="AD111" i="180"/>
  <c r="AB111" i="180"/>
  <c r="AD110" i="180"/>
  <c r="AB110" i="180"/>
  <c r="AD109" i="180"/>
  <c r="AB109" i="180"/>
  <c r="AD108" i="180"/>
  <c r="AB108" i="180"/>
  <c r="AD105" i="180"/>
  <c r="AB105" i="180"/>
  <c r="AD104" i="180"/>
  <c r="AB104" i="180"/>
  <c r="O90" i="180"/>
  <c r="N90" i="180"/>
  <c r="M90" i="180"/>
  <c r="L90" i="180"/>
  <c r="K90" i="180"/>
  <c r="AF9" i="180"/>
  <c r="G90" i="180"/>
  <c r="F90" i="180"/>
  <c r="AD9" i="180"/>
  <c r="E90" i="180"/>
  <c r="D90" i="180"/>
  <c r="AB9" i="180"/>
  <c r="C90" i="180"/>
  <c r="O89" i="180"/>
  <c r="N89" i="180"/>
  <c r="M89" i="180"/>
  <c r="L89" i="180"/>
  <c r="K89" i="180"/>
  <c r="AF8" i="180"/>
  <c r="G89" i="180"/>
  <c r="F89" i="180"/>
  <c r="AD8" i="180"/>
  <c r="E89" i="180"/>
  <c r="D89" i="180"/>
  <c r="AB8" i="180"/>
  <c r="C89" i="180"/>
  <c r="AF38" i="180"/>
  <c r="AD38" i="180"/>
  <c r="AB38" i="180"/>
  <c r="AF37" i="180"/>
  <c r="AD37" i="180"/>
  <c r="AB37" i="180"/>
  <c r="O88" i="180"/>
  <c r="N88" i="180"/>
  <c r="M88" i="180"/>
  <c r="L88" i="180"/>
  <c r="J88" i="180"/>
  <c r="AF7" i="180"/>
  <c r="G88" i="180"/>
  <c r="F88" i="180"/>
  <c r="AD7" i="180"/>
  <c r="E88" i="180"/>
  <c r="D88" i="180"/>
  <c r="AB7" i="180"/>
  <c r="C88" i="180"/>
  <c r="O87" i="180"/>
  <c r="N87" i="180"/>
  <c r="M87" i="180"/>
  <c r="L87" i="180"/>
  <c r="J87" i="180"/>
  <c r="AF6" i="180"/>
  <c r="G87" i="180"/>
  <c r="F87" i="180"/>
  <c r="AD6" i="180"/>
  <c r="E87" i="180"/>
  <c r="D87" i="180"/>
  <c r="AB6" i="180"/>
  <c r="C87" i="180"/>
  <c r="O86" i="180"/>
  <c r="N86" i="180"/>
  <c r="M86" i="180"/>
  <c r="L86" i="180"/>
  <c r="J86" i="180"/>
  <c r="AF5" i="180"/>
  <c r="G86" i="180"/>
  <c r="F86" i="180"/>
  <c r="AD5" i="180"/>
  <c r="E86" i="180"/>
  <c r="D86" i="180"/>
  <c r="AB5" i="180"/>
  <c r="C86" i="180"/>
  <c r="O85" i="180"/>
  <c r="N85" i="180"/>
  <c r="M85" i="180"/>
  <c r="L85" i="180"/>
  <c r="J85" i="180"/>
  <c r="AF4" i="180"/>
  <c r="G85" i="180"/>
  <c r="F85" i="180"/>
  <c r="AD4" i="180"/>
  <c r="E85" i="180"/>
  <c r="D85" i="180"/>
  <c r="AB4" i="180"/>
  <c r="C85" i="180"/>
  <c r="J82" i="180"/>
  <c r="S1" i="180"/>
  <c r="C82" i="180"/>
  <c r="A64" i="180"/>
  <c r="A49" i="180"/>
  <c r="AD42" i="180"/>
  <c r="AD41" i="180"/>
  <c r="AB34" i="180"/>
  <c r="AB33" i="180"/>
  <c r="AB32" i="180"/>
  <c r="AB31" i="180"/>
  <c r="A31" i="180"/>
  <c r="AB30" i="180"/>
  <c r="AB29" i="180"/>
  <c r="AB28" i="180"/>
  <c r="AB27" i="180"/>
  <c r="AB26" i="180"/>
  <c r="AB25" i="180"/>
  <c r="AB24" i="180"/>
  <c r="AB23" i="180"/>
  <c r="AB22" i="180"/>
  <c r="AB21" i="180"/>
  <c r="AB20" i="180"/>
  <c r="AB19" i="180"/>
  <c r="AB18" i="180"/>
  <c r="G18" i="180"/>
  <c r="A18" i="180"/>
  <c r="AB17" i="180"/>
  <c r="AB16" i="180"/>
  <c r="AB15" i="180"/>
  <c r="D15" i="180"/>
  <c r="D14" i="180"/>
  <c r="O13" i="180"/>
  <c r="D13" i="180"/>
  <c r="O12" i="180"/>
  <c r="D12" i="180"/>
  <c r="O11" i="180"/>
  <c r="O10" i="180"/>
  <c r="D10" i="180"/>
  <c r="O9" i="180"/>
  <c r="D9" i="180"/>
  <c r="O8" i="180"/>
  <c r="D8" i="180"/>
  <c r="A7" i="180"/>
  <c r="A4" i="180"/>
  <c r="AB2" i="180"/>
  <c r="Y1" i="180"/>
  <c r="AD128" i="179"/>
  <c r="AB128" i="179"/>
  <c r="AD127" i="179"/>
  <c r="AB127" i="179"/>
  <c r="AD125" i="179"/>
  <c r="AB125" i="179"/>
  <c r="AD124" i="179"/>
  <c r="AB124" i="179"/>
  <c r="AB122" i="179"/>
  <c r="AB121" i="179"/>
  <c r="AB120" i="179"/>
  <c r="AB118" i="179"/>
  <c r="AF115" i="179"/>
  <c r="AD115" i="179"/>
  <c r="AB115" i="179"/>
  <c r="AF114" i="179"/>
  <c r="AD114" i="179"/>
  <c r="AB114" i="179"/>
  <c r="AD111" i="179"/>
  <c r="AB111" i="179"/>
  <c r="AD110" i="179"/>
  <c r="AB110" i="179"/>
  <c r="AD109" i="179"/>
  <c r="AB109" i="179"/>
  <c r="AD108" i="179"/>
  <c r="AB108" i="179"/>
  <c r="AD105" i="179"/>
  <c r="AB105" i="179"/>
  <c r="AD104" i="179"/>
  <c r="AB104" i="179"/>
  <c r="O90" i="179"/>
  <c r="N90" i="179"/>
  <c r="M90" i="179"/>
  <c r="L90" i="179"/>
  <c r="K90" i="179"/>
  <c r="AF9" i="179"/>
  <c r="G90" i="179"/>
  <c r="F90" i="179"/>
  <c r="AD9" i="179"/>
  <c r="E90" i="179"/>
  <c r="D90" i="179"/>
  <c r="AB9" i="179"/>
  <c r="C90" i="179"/>
  <c r="O89" i="179"/>
  <c r="N89" i="179"/>
  <c r="M89" i="179"/>
  <c r="L89" i="179"/>
  <c r="K89" i="179"/>
  <c r="AF8" i="179"/>
  <c r="G89" i="179"/>
  <c r="F89" i="179"/>
  <c r="AD8" i="179"/>
  <c r="E89" i="179"/>
  <c r="D89" i="179"/>
  <c r="AB8" i="179"/>
  <c r="C89" i="179"/>
  <c r="AF38" i="179"/>
  <c r="AD38" i="179"/>
  <c r="AB38" i="179"/>
  <c r="AF37" i="179"/>
  <c r="AD37" i="179"/>
  <c r="AB37" i="179"/>
  <c r="O88" i="179"/>
  <c r="N88" i="179"/>
  <c r="M88" i="179"/>
  <c r="L88" i="179"/>
  <c r="J88" i="179"/>
  <c r="AF7" i="179"/>
  <c r="G88" i="179"/>
  <c r="F88" i="179"/>
  <c r="AD7" i="179"/>
  <c r="E88" i="179"/>
  <c r="D88" i="179"/>
  <c r="AB7" i="179"/>
  <c r="C88" i="179"/>
  <c r="O87" i="179"/>
  <c r="N87" i="179"/>
  <c r="M87" i="179"/>
  <c r="L87" i="179"/>
  <c r="J87" i="179"/>
  <c r="AF6" i="179"/>
  <c r="G87" i="179"/>
  <c r="F87" i="179"/>
  <c r="AD6" i="179"/>
  <c r="E87" i="179"/>
  <c r="D87" i="179"/>
  <c r="AB6" i="179"/>
  <c r="C87" i="179"/>
  <c r="O86" i="179"/>
  <c r="N86" i="179"/>
  <c r="M86" i="179"/>
  <c r="L86" i="179"/>
  <c r="J86" i="179"/>
  <c r="AF5" i="179"/>
  <c r="G86" i="179"/>
  <c r="F86" i="179"/>
  <c r="AD5" i="179"/>
  <c r="E86" i="179"/>
  <c r="D86" i="179"/>
  <c r="AB5" i="179"/>
  <c r="C86" i="179"/>
  <c r="O85" i="179"/>
  <c r="N85" i="179"/>
  <c r="M85" i="179"/>
  <c r="L85" i="179"/>
  <c r="J85" i="179"/>
  <c r="AF4" i="179"/>
  <c r="G85" i="179"/>
  <c r="F85" i="179"/>
  <c r="AD4" i="179"/>
  <c r="E85" i="179"/>
  <c r="D85" i="179"/>
  <c r="AB4" i="179"/>
  <c r="C85" i="179"/>
  <c r="J82" i="179"/>
  <c r="S1" i="179"/>
  <c r="C82" i="179"/>
  <c r="A64" i="179"/>
  <c r="A49" i="179"/>
  <c r="AD42" i="179"/>
  <c r="AD41" i="179"/>
  <c r="AB34" i="179"/>
  <c r="AB33" i="179"/>
  <c r="AB32" i="179"/>
  <c r="AB31" i="179"/>
  <c r="A31" i="179"/>
  <c r="AB30" i="179"/>
  <c r="AB29" i="179"/>
  <c r="AB28" i="179"/>
  <c r="AB27" i="179"/>
  <c r="AB26" i="179"/>
  <c r="AB25" i="179"/>
  <c r="AB24" i="179"/>
  <c r="AB23" i="179"/>
  <c r="AB22" i="179"/>
  <c r="AB21" i="179"/>
  <c r="AB20" i="179"/>
  <c r="AB19" i="179"/>
  <c r="AB18" i="179"/>
  <c r="G18" i="179"/>
  <c r="A18" i="179"/>
  <c r="AB17" i="179"/>
  <c r="AB16" i="179"/>
  <c r="AB15" i="179"/>
  <c r="D15" i="179"/>
  <c r="D14" i="179"/>
  <c r="O13" i="179"/>
  <c r="D13" i="179"/>
  <c r="O12" i="179"/>
  <c r="D12" i="179"/>
  <c r="O11" i="179"/>
  <c r="O10" i="179"/>
  <c r="D10" i="179"/>
  <c r="O9" i="179"/>
  <c r="D9" i="179"/>
  <c r="O8" i="179"/>
  <c r="D8" i="179"/>
  <c r="A7" i="179"/>
  <c r="A4" i="179"/>
  <c r="AB2" i="179"/>
  <c r="Y1" i="179"/>
  <c r="AD128" i="178"/>
  <c r="AB128" i="178"/>
  <c r="AD127" i="178"/>
  <c r="AB127" i="178"/>
  <c r="AD125" i="178"/>
  <c r="AB125" i="178"/>
  <c r="AD124" i="178"/>
  <c r="AB124" i="178"/>
  <c r="AB122" i="178"/>
  <c r="AB121" i="178"/>
  <c r="AB120" i="178"/>
  <c r="AB118" i="178"/>
  <c r="AF115" i="178"/>
  <c r="AD115" i="178"/>
  <c r="AB115" i="178"/>
  <c r="AF114" i="178"/>
  <c r="AD114" i="178"/>
  <c r="AB114" i="178"/>
  <c r="AD111" i="178"/>
  <c r="AB111" i="178"/>
  <c r="AD110" i="178"/>
  <c r="AB110" i="178"/>
  <c r="AD109" i="178"/>
  <c r="AB109" i="178"/>
  <c r="AD108" i="178"/>
  <c r="AB108" i="178"/>
  <c r="AD105" i="178"/>
  <c r="AB105" i="178"/>
  <c r="AD104" i="178"/>
  <c r="AB104" i="178"/>
  <c r="O90" i="178"/>
  <c r="N90" i="178"/>
  <c r="M90" i="178"/>
  <c r="L90" i="178"/>
  <c r="K90" i="178"/>
  <c r="AF9" i="178"/>
  <c r="G90" i="178"/>
  <c r="F90" i="178"/>
  <c r="AD9" i="178"/>
  <c r="E90" i="178"/>
  <c r="D90" i="178"/>
  <c r="AB9" i="178"/>
  <c r="C90" i="178"/>
  <c r="O89" i="178"/>
  <c r="N89" i="178"/>
  <c r="M89" i="178"/>
  <c r="L89" i="178"/>
  <c r="K89" i="178"/>
  <c r="AF8" i="178"/>
  <c r="G89" i="178"/>
  <c r="F89" i="178"/>
  <c r="AD8" i="178"/>
  <c r="E89" i="178"/>
  <c r="D89" i="178"/>
  <c r="AB8" i="178"/>
  <c r="C89" i="178"/>
  <c r="AF38" i="178"/>
  <c r="AD38" i="178"/>
  <c r="AB38" i="178"/>
  <c r="AF37" i="178"/>
  <c r="AD37" i="178"/>
  <c r="AB37" i="178"/>
  <c r="O88" i="178"/>
  <c r="N88" i="178"/>
  <c r="M88" i="178"/>
  <c r="L88" i="178"/>
  <c r="J88" i="178"/>
  <c r="AF7" i="178"/>
  <c r="G88" i="178"/>
  <c r="F88" i="178"/>
  <c r="AD7" i="178"/>
  <c r="E88" i="178"/>
  <c r="D88" i="178"/>
  <c r="AB7" i="178"/>
  <c r="C88" i="178"/>
  <c r="O87" i="178"/>
  <c r="N87" i="178"/>
  <c r="M87" i="178"/>
  <c r="L87" i="178"/>
  <c r="J87" i="178"/>
  <c r="AF6" i="178"/>
  <c r="G87" i="178"/>
  <c r="F87" i="178"/>
  <c r="AD6" i="178"/>
  <c r="E87" i="178"/>
  <c r="D87" i="178"/>
  <c r="AB6" i="178"/>
  <c r="C87" i="178"/>
  <c r="O86" i="178"/>
  <c r="N86" i="178"/>
  <c r="M86" i="178"/>
  <c r="L86" i="178"/>
  <c r="J86" i="178"/>
  <c r="AF5" i="178"/>
  <c r="G86" i="178"/>
  <c r="F86" i="178"/>
  <c r="AD5" i="178"/>
  <c r="E86" i="178"/>
  <c r="D86" i="178"/>
  <c r="AB5" i="178"/>
  <c r="C86" i="178"/>
  <c r="O85" i="178"/>
  <c r="N85" i="178"/>
  <c r="M85" i="178"/>
  <c r="L85" i="178"/>
  <c r="J85" i="178"/>
  <c r="AF4" i="178"/>
  <c r="G85" i="178"/>
  <c r="F85" i="178"/>
  <c r="AD4" i="178"/>
  <c r="E85" i="178"/>
  <c r="D85" i="178"/>
  <c r="AB4" i="178"/>
  <c r="C85" i="178"/>
  <c r="J82" i="178"/>
  <c r="S1" i="178"/>
  <c r="C82" i="178"/>
  <c r="A64" i="178"/>
  <c r="A49" i="178"/>
  <c r="AD42" i="178"/>
  <c r="AD41" i="178"/>
  <c r="AB34" i="178"/>
  <c r="AB33" i="178"/>
  <c r="AB32" i="178"/>
  <c r="AB31" i="178"/>
  <c r="A31" i="178"/>
  <c r="AB30" i="178"/>
  <c r="AB29" i="178"/>
  <c r="AB28" i="178"/>
  <c r="AB27" i="178"/>
  <c r="AB26" i="178"/>
  <c r="AB25" i="178"/>
  <c r="AB24" i="178"/>
  <c r="AB23" i="178"/>
  <c r="AB22" i="178"/>
  <c r="AB21" i="178"/>
  <c r="AB20" i="178"/>
  <c r="AB19" i="178"/>
  <c r="AB18" i="178"/>
  <c r="G18" i="178"/>
  <c r="A18" i="178"/>
  <c r="AB17" i="178"/>
  <c r="AB16" i="178"/>
  <c r="AB15" i="178"/>
  <c r="D15" i="178"/>
  <c r="D14" i="178"/>
  <c r="O13" i="178"/>
  <c r="D13" i="178"/>
  <c r="O12" i="178"/>
  <c r="D12" i="178"/>
  <c r="O11" i="178"/>
  <c r="O10" i="178"/>
  <c r="D10" i="178"/>
  <c r="O9" i="178"/>
  <c r="D9" i="178"/>
  <c r="O8" i="178"/>
  <c r="D8" i="178"/>
  <c r="A7" i="178"/>
  <c r="A4" i="178"/>
  <c r="AB2" i="178"/>
  <c r="Y1" i="178"/>
  <c r="J52" i="177"/>
  <c r="J51" i="177"/>
  <c r="J50" i="177"/>
  <c r="J49" i="177"/>
  <c r="J47" i="177"/>
  <c r="J46" i="177"/>
  <c r="J45" i="177"/>
  <c r="J44" i="177"/>
  <c r="J39" i="177"/>
  <c r="J34" i="177"/>
  <c r="J33" i="177"/>
  <c r="J32" i="177"/>
  <c r="J31" i="177"/>
  <c r="J30" i="177"/>
  <c r="J29" i="177"/>
  <c r="J28" i="177"/>
  <c r="J27" i="177"/>
  <c r="J26" i="177"/>
  <c r="J25" i="177"/>
  <c r="J24" i="177"/>
  <c r="J23" i="177"/>
  <c r="J22" i="177"/>
  <c r="J21" i="177"/>
  <c r="J20" i="177"/>
  <c r="J19" i="177"/>
  <c r="J18" i="177"/>
  <c r="J17" i="177"/>
  <c r="J16" i="177"/>
  <c r="J15" i="177"/>
  <c r="J2" i="177"/>
  <c r="G1" i="177"/>
</calcChain>
</file>

<file path=xl/sharedStrings.xml><?xml version="1.0" encoding="utf-8"?>
<sst xmlns="http://schemas.openxmlformats.org/spreadsheetml/2006/main" count="15379" uniqueCount="291">
  <si>
    <t>Change in</t>
  </si>
  <si>
    <t>Number</t>
  </si>
  <si>
    <t>last year</t>
  </si>
  <si>
    <t>Jobs</t>
  </si>
  <si>
    <t>Held by men</t>
  </si>
  <si>
    <t>Held by women</t>
  </si>
  <si>
    <t>Employed persons</t>
  </si>
  <si>
    <t>Total employment income</t>
  </si>
  <si>
    <t>Number of jobs and employed persons in</t>
  </si>
  <si>
    <t>Median employee income per job in</t>
  </si>
  <si>
    <t>Single job holders</t>
  </si>
  <si>
    <t>Multiple job holders</t>
  </si>
  <si>
    <t>OMUEs</t>
  </si>
  <si>
    <t>Number of jobs</t>
  </si>
  <si>
    <t>Type of organisation</t>
  </si>
  <si>
    <t>Private sector entities</t>
  </si>
  <si>
    <t>Incorporated</t>
  </si>
  <si>
    <t>Unincorporated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</si>
  <si>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</si>
  <si>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</si>
  <si>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</si>
  <si>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</si>
  <si>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</si>
  <si>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</si>
  <si>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Spotlight</t>
  </si>
  <si>
    <t>Formatted</t>
  </si>
  <si>
    <t>1 year mv</t>
  </si>
  <si>
    <t>5 year mv</t>
  </si>
  <si>
    <t>Total jobs</t>
  </si>
  <si>
    <t>Duration adjusted median income</t>
  </si>
  <si>
    <t>Employee jobs</t>
  </si>
  <si>
    <t>OMUE jobs</t>
  </si>
  <si>
    <t>Jobs per industry</t>
  </si>
  <si>
    <t>Distribution</t>
  </si>
  <si>
    <t>Total job holders</t>
  </si>
  <si>
    <t>Jobs by age/sex</t>
  </si>
  <si>
    <t>Male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</si>
  <si>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</si>
  <si>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</si>
  <si>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</si>
  <si>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</si>
  <si>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</si>
  <si>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</si>
  <si>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</si>
  <si>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</si>
  <si>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</si>
  <si>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</si>
  <si>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</si>
  <si>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</si>
  <si>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</si>
  <si>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</si>
  <si>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</si>
  <si>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</si>
  <si>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</si>
  <si>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Total</t>
  </si>
  <si>
    <t>Female</t>
  </si>
  <si>
    <t>Employed persons by occupation</t>
  </si>
  <si>
    <t>Managers</t>
  </si>
  <si>
    <t>Professionals</t>
  </si>
  <si>
    <t>Labourers</t>
  </si>
  <si>
    <t>2015-16</t>
  </si>
  <si>
    <t>2012-13</t>
  </si>
  <si>
    <t>2013-14</t>
  </si>
  <si>
    <t>2014-15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</si>
  <si>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</si>
  <si>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</si>
  <si>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</si>
  <si>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</si>
  <si>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</si>
  <si>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</si>
  <si>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</si>
  <si>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</si>
  <si>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</si>
  <si>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</si>
  <si>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</si>
  <si>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</si>
  <si>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</si>
  <si>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</si>
  <si>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</si>
  <si>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</si>
  <si>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</si>
  <si>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</si>
  <si>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</si>
  <si>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Total all services</t>
  </si>
  <si>
    <t xml:space="preserve">            Australian Bureau of Statistics</t>
  </si>
  <si>
    <t>Males</t>
  </si>
  <si>
    <t>Females</t>
  </si>
  <si>
    <t>Employed Persons</t>
  </si>
  <si>
    <t>Duration adjusted median income (jobs)</t>
  </si>
  <si>
    <t>%</t>
  </si>
  <si>
    <t>Employees</t>
  </si>
  <si>
    <t>Owner Managers of Unincorporated Enterprises</t>
  </si>
  <si>
    <t>Persons</t>
  </si>
  <si>
    <t>Multi jobs male</t>
  </si>
  <si>
    <t>Multi jobs female</t>
  </si>
  <si>
    <t>2016-17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</si>
  <si>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</si>
  <si>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</si>
  <si>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</si>
  <si>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</si>
  <si>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Further information about these and related statistics is available from the ABS website www.abs.gov.au, or contact the National Information and Referral Service on 1300 135 070.</t>
  </si>
  <si>
    <t>Average age of employed persons</t>
  </si>
  <si>
    <t>2011-12</t>
  </si>
  <si>
    <t>Yrs</t>
  </si>
  <si>
    <t>Median income per job</t>
  </si>
  <si>
    <t>Persons average age</t>
  </si>
  <si>
    <t>Persons employees</t>
  </si>
  <si>
    <t>Persons OMUEs</t>
  </si>
  <si>
    <t>Persons both employees and OMUEs</t>
  </si>
  <si>
    <t>Employees plus both emp/OMUE</t>
  </si>
  <si>
    <t>OMUEs plus both emp/OMUE</t>
  </si>
  <si>
    <t>Employed persons male</t>
  </si>
  <si>
    <t>Employed persons female</t>
  </si>
  <si>
    <t>Single job</t>
  </si>
  <si>
    <t>Multi job</t>
  </si>
  <si>
    <t>Aurukun</t>
  </si>
  <si>
    <t>Balonne</t>
  </si>
  <si>
    <t>Banana</t>
  </si>
  <si>
    <t>Barcaldine</t>
  </si>
  <si>
    <t>Barcoo</t>
  </si>
  <si>
    <t>Blackall-Tambo</t>
  </si>
  <si>
    <t>Boulia</t>
  </si>
  <si>
    <t>Brisbane</t>
  </si>
  <si>
    <t>Bulloo</t>
  </si>
  <si>
    <t>Bundaberg</t>
  </si>
  <si>
    <t>9.10</t>
  </si>
  <si>
    <t>Burdekin</t>
  </si>
  <si>
    <t>Burke</t>
  </si>
  <si>
    <t>Cairns</t>
  </si>
  <si>
    <t>Carpentaria</t>
  </si>
  <si>
    <t>Cassowary Coast</t>
  </si>
  <si>
    <t>Central Highlands</t>
  </si>
  <si>
    <t>Charters Towers</t>
  </si>
  <si>
    <t>Cherbourg</t>
  </si>
  <si>
    <t>Cloncurry</t>
  </si>
  <si>
    <t>Cook</t>
  </si>
  <si>
    <t>9.20</t>
  </si>
  <si>
    <t>Croydon</t>
  </si>
  <si>
    <t>Diamantina</t>
  </si>
  <si>
    <t>Doomadgee</t>
  </si>
  <si>
    <t>Douglas</t>
  </si>
  <si>
    <t>Etheridge</t>
  </si>
  <si>
    <t>Flinders</t>
  </si>
  <si>
    <t>Fraser Coast</t>
  </si>
  <si>
    <t>Gladstone</t>
  </si>
  <si>
    <t>Gold Coast</t>
  </si>
  <si>
    <t>Goondiwindi</t>
  </si>
  <si>
    <t>9.30</t>
  </si>
  <si>
    <t>Gympie</t>
  </si>
  <si>
    <t>Hinchinbrook</t>
  </si>
  <si>
    <t>Hope Vale</t>
  </si>
  <si>
    <t>Ipswich</t>
  </si>
  <si>
    <t>Isaac</t>
  </si>
  <si>
    <t>Kowanyama</t>
  </si>
  <si>
    <t>Livingstone</t>
  </si>
  <si>
    <t>Lockhart River</t>
  </si>
  <si>
    <t>Lockyer Valley</t>
  </si>
  <si>
    <t>Logan</t>
  </si>
  <si>
    <t>9.40</t>
  </si>
  <si>
    <t>Longreach</t>
  </si>
  <si>
    <t>Mackay</t>
  </si>
  <si>
    <t>McKinlay</t>
  </si>
  <si>
    <t>Mapoon</t>
  </si>
  <si>
    <t>Maranoa</t>
  </si>
  <si>
    <t>Mareeba</t>
  </si>
  <si>
    <t>Moreton Bay</t>
  </si>
  <si>
    <t>Mornington</t>
  </si>
  <si>
    <t>Mount Isa</t>
  </si>
  <si>
    <t>Murweh</t>
  </si>
  <si>
    <t>9.50</t>
  </si>
  <si>
    <t>Napranum</t>
  </si>
  <si>
    <t>Noosa</t>
  </si>
  <si>
    <t>North Burnett</t>
  </si>
  <si>
    <t>Northern Peninsula Area</t>
  </si>
  <si>
    <t>Palm Island</t>
  </si>
  <si>
    <t>Paroo</t>
  </si>
  <si>
    <t>Pormpuraaw</t>
  </si>
  <si>
    <t>Quilpie</t>
  </si>
  <si>
    <t>Redland</t>
  </si>
  <si>
    <t>Richmond</t>
  </si>
  <si>
    <t>9.60</t>
  </si>
  <si>
    <t>Rockhampton</t>
  </si>
  <si>
    <t>Scenic Rim</t>
  </si>
  <si>
    <t>Somerset</t>
  </si>
  <si>
    <t>South Burnett</t>
  </si>
  <si>
    <t>Southern Downs</t>
  </si>
  <si>
    <t>Sunshine Coast</t>
  </si>
  <si>
    <t>Tablelands</t>
  </si>
  <si>
    <t>Toowoomba</t>
  </si>
  <si>
    <t>Torres</t>
  </si>
  <si>
    <t>Torres Strait Island</t>
  </si>
  <si>
    <t>9.70</t>
  </si>
  <si>
    <t>Townsville</t>
  </si>
  <si>
    <t>Weipa</t>
  </si>
  <si>
    <t>Western Downs</t>
  </si>
  <si>
    <t>Whitsunday</t>
  </si>
  <si>
    <t>Winton</t>
  </si>
  <si>
    <t>Woorabinda</t>
  </si>
  <si>
    <t>Wujal Wujal</t>
  </si>
  <si>
    <t>Yarrabah</t>
  </si>
  <si>
    <t>7 year mv</t>
  </si>
  <si>
    <t>1 Year mv</t>
  </si>
  <si>
    <t>7 Year mv</t>
  </si>
  <si>
    <t>2017-18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</si>
  <si>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</si>
  <si>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</si>
  <si>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</si>
  <si>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</si>
  <si>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</si>
  <si>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© Commonwealth of Australia 2021</t>
  </si>
  <si>
    <t>Change</t>
  </si>
  <si>
    <t>since 2011-12</t>
  </si>
  <si>
    <t>9.1</t>
  </si>
  <si>
    <t>9.2</t>
  </si>
  <si>
    <t>9.3</t>
  </si>
  <si>
    <t>9.4</t>
  </si>
  <si>
    <t>9.5</t>
  </si>
  <si>
    <t>9.6</t>
  </si>
  <si>
    <t>9.7</t>
  </si>
  <si>
    <t>9.8</t>
  </si>
  <si>
    <t>9.9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</si>
  <si>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</si>
  <si>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</si>
  <si>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</si>
  <si>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</si>
  <si>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</si>
  <si>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</si>
  <si>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</si>
  <si>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</si>
  <si>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</si>
  <si>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9.21</t>
  </si>
  <si>
    <t>9.22</t>
  </si>
  <si>
    <t>9.23</t>
  </si>
  <si>
    <t>9.24</t>
  </si>
  <si>
    <t>9.25</t>
  </si>
  <si>
    <t>9.26</t>
  </si>
  <si>
    <t>9.27</t>
  </si>
  <si>
    <t>9.28</t>
  </si>
  <si>
    <t>9.29</t>
  </si>
  <si>
    <t>9.31</t>
  </si>
  <si>
    <t>9.32</t>
  </si>
  <si>
    <t>9.33</t>
  </si>
  <si>
    <t>9.34</t>
  </si>
  <si>
    <t>9.35</t>
  </si>
  <si>
    <t>9.36</t>
  </si>
  <si>
    <t>9.37</t>
  </si>
  <si>
    <t>9.38</t>
  </si>
  <si>
    <t>9.39</t>
  </si>
  <si>
    <t>9.41</t>
  </si>
  <si>
    <t>9.42</t>
  </si>
  <si>
    <t>9.43</t>
  </si>
  <si>
    <t>9.44</t>
  </si>
  <si>
    <t>9.45</t>
  </si>
  <si>
    <t>9.46</t>
  </si>
  <si>
    <t>9.47</t>
  </si>
  <si>
    <t>9.48</t>
  </si>
  <si>
    <t>9.49</t>
  </si>
  <si>
    <t>9.51</t>
  </si>
  <si>
    <t>9.52</t>
  </si>
  <si>
    <t>9.53</t>
  </si>
  <si>
    <t>9.54</t>
  </si>
  <si>
    <t>9.55</t>
  </si>
  <si>
    <t>9.56</t>
  </si>
  <si>
    <t>9.57</t>
  </si>
  <si>
    <t>9.58</t>
  </si>
  <si>
    <t>9.59</t>
  </si>
  <si>
    <t>9.61</t>
  </si>
  <si>
    <t>9.62</t>
  </si>
  <si>
    <t>9.63</t>
  </si>
  <si>
    <t>9.64</t>
  </si>
  <si>
    <t>9.65</t>
  </si>
  <si>
    <t>9.66</t>
  </si>
  <si>
    <t>9.67</t>
  </si>
  <si>
    <t>9.68</t>
  </si>
  <si>
    <t>9.69</t>
  </si>
  <si>
    <t>9.71</t>
  </si>
  <si>
    <t>9.72</t>
  </si>
  <si>
    <t>9.73</t>
  </si>
  <si>
    <t>9.74</t>
  </si>
  <si>
    <t>9.75</t>
  </si>
  <si>
    <t>9.76</t>
  </si>
  <si>
    <t>9.77</t>
  </si>
  <si>
    <t>9.78</t>
  </si>
  <si>
    <t>Queensland</t>
  </si>
  <si>
    <t>* Totals may differ from the sum of their components due to perturbation</t>
  </si>
  <si>
    <t>Released at 11.30am (Canberra time) 26 February 2021</t>
  </si>
  <si>
    <t>* Data in some LGAs are supressed due to small counts.</t>
  </si>
  <si>
    <t>and data which could not be classified to component characteristics.</t>
  </si>
  <si>
    <t>na</t>
  </si>
  <si>
    <t>na      Not available</t>
  </si>
  <si>
    <t>Jobs in Australia: Table 9. Queensland Spotlights by Local Government Areas 2017-18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</si>
</sst>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sz val="8"/>
      <color rgb="FF6E6E73"/>
      <name val="Segoe UI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7" fillId="0" borderId="11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</cellStyleXfs>
  <cellXfs count="159">
    <xf numFmtId="0" fontId="0" fillId="0" borderId="0" xfId="0"/>
    <xf numFmtId="0" fontId="0" fillId="0" borderId="0" xfId="0" applyFill="1"/>
    <xf numFmtId="0" fontId="4" fillId="0" borderId="0" xfId="3" applyFont="1" applyBorder="1" applyAlignment="1">
      <alignment vertical="center"/>
    </xf>
    <xf numFmtId="0" fontId="5" fillId="0" borderId="0" xfId="0" applyFont="1" applyFill="1"/>
    <xf numFmtId="0" fontId="5" fillId="0" borderId="0" xfId="0" applyFont="1" applyFill="1" applyAlignment="1">
      <alignment horizontal="right"/>
    </xf>
    <xf numFmtId="0" fontId="7" fillId="0" borderId="0" xfId="0" applyFont="1"/>
    <xf numFmtId="0" fontId="8" fillId="3" borderId="0" xfId="3" applyFont="1" applyFill="1" applyAlignment="1">
      <alignment vertical="center"/>
    </xf>
    <xf numFmtId="0" fontId="0" fillId="0" borderId="0" xfId="0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7" fillId="0" borderId="0" xfId="0" applyFont="1" applyFill="1"/>
    <xf numFmtId="3" fontId="5" fillId="0" borderId="0" xfId="0" applyNumberFormat="1" applyFont="1" applyFill="1" applyAlignment="1">
      <alignment horizontal="right"/>
    </xf>
    <xf numFmtId="0" fontId="12" fillId="0" borderId="0" xfId="3" applyFont="1" applyFill="1"/>
    <xf numFmtId="0" fontId="12" fillId="0" borderId="0" xfId="3" applyFont="1" applyBorder="1" applyAlignment="1">
      <alignment horizontal="left"/>
    </xf>
    <xf numFmtId="0" fontId="13" fillId="0" borderId="0" xfId="3" applyFont="1"/>
    <xf numFmtId="0" fontId="14" fillId="0" borderId="0" xfId="0" applyFont="1"/>
    <xf numFmtId="0" fontId="3" fillId="0" borderId="10" xfId="3" applyBorder="1" applyAlignment="1" applyProtection="1">
      <alignment wrapText="1"/>
      <protection locked="0"/>
    </xf>
    <xf numFmtId="0" fontId="3" fillId="0" borderId="10" xfId="3" applyBorder="1" applyAlignment="1">
      <alignment wrapText="1"/>
    </xf>
    <xf numFmtId="0" fontId="12" fillId="0" borderId="0" xfId="5" applyFont="1" applyAlignment="1" applyProtection="1"/>
    <xf numFmtId="0" fontId="10" fillId="0" borderId="0" xfId="5" applyAlignment="1" applyProtection="1"/>
    <xf numFmtId="0" fontId="3" fillId="0" borderId="0" xfId="3" applyFont="1" applyBorder="1" applyAlignment="1">
      <alignment horizontal="left"/>
    </xf>
    <xf numFmtId="0" fontId="12" fillId="0" borderId="0" xfId="3" applyFont="1"/>
    <xf numFmtId="0" fontId="3" fillId="0" borderId="0" xfId="3"/>
    <xf numFmtId="0" fontId="10" fillId="0" borderId="0" xfId="5" applyAlignment="1" applyProtection="1">
      <alignment horizontal="right"/>
    </xf>
    <xf numFmtId="0" fontId="16" fillId="0" borderId="0" xfId="5" applyFont="1" applyFill="1" applyAlignment="1" applyProtection="1">
      <alignment horizontal="left" wrapText="1"/>
    </xf>
    <xf numFmtId="0" fontId="17" fillId="0" borderId="0" xfId="0" applyFont="1" applyFill="1" applyAlignment="1"/>
    <xf numFmtId="0" fontId="17" fillId="0" borderId="0" xfId="0" applyFont="1" applyAlignment="1"/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9" fillId="0" borderId="0" xfId="3" applyFont="1" applyFill="1" applyProtection="1">
      <protection locked="0" hidden="1"/>
    </xf>
    <xf numFmtId="0" fontId="0" fillId="0" borderId="0" xfId="0" applyFill="1" applyProtection="1">
      <protection locked="0" hidden="1"/>
    </xf>
    <xf numFmtId="0" fontId="4" fillId="0" borderId="0" xfId="3" applyFont="1" applyBorder="1" applyAlignment="1" applyProtection="1">
      <alignment vertical="center"/>
      <protection locked="0" hidden="1"/>
    </xf>
    <xf numFmtId="0" fontId="27" fillId="0" borderId="11" xfId="6" applyAlignment="1">
      <alignment horizontal="right"/>
    </xf>
    <xf numFmtId="0" fontId="27" fillId="0" borderId="11" xfId="6" applyFill="1" applyAlignment="1">
      <alignment horizontal="right"/>
    </xf>
    <xf numFmtId="0" fontId="6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7" fillId="0" borderId="0" xfId="7"/>
    <xf numFmtId="0" fontId="0" fillId="0" borderId="0" xfId="0" applyAlignment="1">
      <alignment horizontal="right"/>
    </xf>
    <xf numFmtId="2" fontId="0" fillId="0" borderId="0" xfId="1" applyNumberFormat="1" applyFont="1"/>
    <xf numFmtId="0" fontId="0" fillId="0" borderId="0" xfId="0" applyFont="1" applyFill="1" applyAlignment="1" applyProtection="1">
      <alignment horizontal="left"/>
      <protection locked="0" hidden="1"/>
    </xf>
    <xf numFmtId="0" fontId="27" fillId="0" borderId="0" xfId="7" applyAlignment="1">
      <alignment horizontal="left" indent="1"/>
    </xf>
    <xf numFmtId="0" fontId="0" fillId="0" borderId="0" xfId="0" applyFont="1" applyFill="1" applyAlignment="1" applyProtection="1">
      <alignment horizontal="left" vertical="center" indent="1"/>
      <protection locked="0" hidden="1"/>
    </xf>
    <xf numFmtId="0" fontId="17" fillId="0" borderId="0" xfId="0" applyFont="1" applyFill="1" applyProtection="1">
      <protection locked="0" hidden="1"/>
    </xf>
    <xf numFmtId="0" fontId="22" fillId="0" borderId="2" xfId="0" applyFont="1" applyFill="1" applyBorder="1" applyAlignment="1" applyProtection="1">
      <alignment vertical="center"/>
      <protection locked="0" hidden="1"/>
    </xf>
    <xf numFmtId="0" fontId="16" fillId="0" borderId="3" xfId="0" applyFont="1" applyFill="1" applyBorder="1" applyProtection="1">
      <protection locked="0" hidden="1"/>
    </xf>
    <xf numFmtId="0" fontId="23" fillId="0" borderId="3" xfId="0" applyFont="1" applyBorder="1" applyProtection="1">
      <protection locked="0" hidden="1"/>
    </xf>
    <xf numFmtId="3" fontId="22" fillId="0" borderId="3" xfId="0" applyNumberFormat="1" applyFont="1" applyFill="1" applyBorder="1" applyAlignment="1" applyProtection="1">
      <alignment horizontal="right"/>
      <protection locked="0" hidden="1"/>
    </xf>
    <xf numFmtId="0" fontId="16" fillId="0" borderId="4" xfId="0" applyFont="1" applyFill="1" applyBorder="1" applyAlignment="1" applyProtection="1">
      <alignment horizontal="right"/>
      <protection locked="0" hidden="1"/>
    </xf>
    <xf numFmtId="0" fontId="16" fillId="0" borderId="3" xfId="0" applyFont="1" applyFill="1" applyBorder="1" applyAlignment="1" applyProtection="1">
      <alignment vertical="center"/>
      <protection locked="0" hidden="1"/>
    </xf>
    <xf numFmtId="0" fontId="16" fillId="0" borderId="3" xfId="0" applyFont="1" applyFill="1" applyBorder="1" applyAlignment="1" applyProtection="1">
      <alignment horizontal="center" vertical="center"/>
      <protection locked="0" hidden="1"/>
    </xf>
    <xf numFmtId="0" fontId="22" fillId="0" borderId="3" xfId="0" applyFont="1" applyFill="1" applyBorder="1" applyAlignment="1" applyProtection="1">
      <alignment horizontal="right"/>
      <protection locked="0" hidden="1"/>
    </xf>
    <xf numFmtId="0" fontId="23" fillId="0" borderId="5" xfId="0" applyFont="1" applyBorder="1" applyAlignment="1" applyProtection="1">
      <alignment horizontal="left" indent="1"/>
      <protection locked="0" hidden="1"/>
    </xf>
    <xf numFmtId="0" fontId="16" fillId="0" borderId="0" xfId="0" applyFont="1" applyFill="1" applyBorder="1" applyProtection="1">
      <protection locked="0" hidden="1"/>
    </xf>
    <xf numFmtId="0" fontId="23" fillId="0" borderId="0" xfId="0" applyFont="1" applyBorder="1" applyProtection="1">
      <protection locked="0" hidden="1"/>
    </xf>
    <xf numFmtId="165" fontId="16" fillId="0" borderId="0" xfId="0" applyNumberFormat="1" applyFont="1" applyFill="1" applyBorder="1" applyAlignment="1" applyProtection="1">
      <alignment horizontal="right"/>
      <protection locked="0" hidden="1"/>
    </xf>
    <xf numFmtId="0" fontId="16" fillId="0" borderId="6" xfId="0" applyFont="1" applyFill="1" applyBorder="1" applyAlignment="1" applyProtection="1">
      <alignment horizontal="center"/>
      <protection locked="0" hidden="1"/>
    </xf>
    <xf numFmtId="0" fontId="16" fillId="0" borderId="5" xfId="0" applyFont="1" applyFill="1" applyBorder="1" applyAlignment="1" applyProtection="1">
      <alignment horizontal="left" indent="2"/>
      <protection locked="0" hidden="1"/>
    </xf>
    <xf numFmtId="0" fontId="16" fillId="0" borderId="0" xfId="0" applyFont="1" applyFill="1" applyBorder="1" applyAlignment="1" applyProtection="1">
      <alignment horizontal="center"/>
      <protection locked="0" hidden="1"/>
    </xf>
    <xf numFmtId="0" fontId="17" fillId="0" borderId="5" xfId="0" applyFont="1" applyBorder="1" applyProtection="1">
      <protection locked="0" hidden="1"/>
    </xf>
    <xf numFmtId="0" fontId="16" fillId="0" borderId="0" xfId="0" applyFont="1" applyFill="1" applyBorder="1" applyAlignment="1" applyProtection="1">
      <alignment horizontal="right"/>
      <protection locked="0" hidden="1"/>
    </xf>
    <xf numFmtId="0" fontId="16" fillId="0" borderId="5" xfId="0" applyFont="1" applyFill="1" applyBorder="1" applyAlignment="1" applyProtection="1">
      <alignment horizontal="left" vertical="center" indent="1"/>
      <protection locked="0" hidden="1"/>
    </xf>
    <xf numFmtId="0" fontId="23" fillId="0" borderId="0" xfId="0" applyFont="1" applyBorder="1" applyAlignment="1" applyProtection="1">
      <alignment horizontal="left" indent="1"/>
      <protection locked="0" hidden="1"/>
    </xf>
    <xf numFmtId="0" fontId="16" fillId="0" borderId="0" xfId="0" applyFont="1" applyBorder="1" applyAlignment="1" applyProtection="1">
      <alignment horizontal="left" indent="1"/>
      <protection locked="0" hidden="1"/>
    </xf>
    <xf numFmtId="0" fontId="16" fillId="0" borderId="0" xfId="0" applyFont="1" applyBorder="1" applyProtection="1">
      <protection locked="0" hidden="1"/>
    </xf>
    <xf numFmtId="3" fontId="0" fillId="0" borderId="0" xfId="0" applyNumberFormat="1"/>
    <xf numFmtId="0" fontId="16" fillId="0" borderId="0" xfId="0" applyFont="1" applyFill="1" applyBorder="1" applyAlignment="1" applyProtection="1">
      <alignment vertical="center" wrapText="1"/>
      <protection locked="0" hidden="1"/>
    </xf>
    <xf numFmtId="0" fontId="16" fillId="0" borderId="0" xfId="0" applyFont="1" applyBorder="1" applyAlignment="1" applyProtection="1">
      <alignment horizontal="right"/>
      <protection locked="0" hidden="1"/>
    </xf>
    <xf numFmtId="0" fontId="16" fillId="0" borderId="5" xfId="0" applyFont="1" applyBorder="1" applyAlignment="1" applyProtection="1">
      <alignment horizontal="left" indent="1"/>
      <protection locked="0" hidden="1"/>
    </xf>
    <xf numFmtId="0" fontId="23" fillId="0" borderId="0" xfId="0" applyFont="1" applyBorder="1" applyAlignment="1" applyProtection="1">
      <alignment horizontal="right"/>
      <protection locked="0" hidden="1"/>
    </xf>
    <xf numFmtId="0" fontId="27" fillId="0" borderId="11" xfId="6"/>
    <xf numFmtId="0" fontId="27" fillId="0" borderId="11" xfId="6" applyFont="1" applyAlignment="1">
      <alignment horizontal="right"/>
    </xf>
    <xf numFmtId="0" fontId="23" fillId="0" borderId="7" xfId="0" applyFont="1" applyFill="1" applyBorder="1" applyAlignment="1" applyProtection="1">
      <alignment horizontal="left" indent="1"/>
      <protection locked="0" hidden="1"/>
    </xf>
    <xf numFmtId="0" fontId="23" fillId="0" borderId="8" xfId="0" applyFont="1" applyBorder="1" applyProtection="1">
      <protection locked="0" hidden="1"/>
    </xf>
    <xf numFmtId="165" fontId="16" fillId="0" borderId="8" xfId="0" applyNumberFormat="1" applyFont="1" applyFill="1" applyBorder="1" applyAlignment="1" applyProtection="1">
      <alignment horizontal="right"/>
      <protection locked="0" hidden="1"/>
    </xf>
    <xf numFmtId="0" fontId="16" fillId="0" borderId="9" xfId="0" applyFont="1" applyFill="1" applyBorder="1" applyAlignment="1" applyProtection="1">
      <alignment horizontal="center"/>
      <protection locked="0" hidden="1"/>
    </xf>
    <xf numFmtId="0" fontId="16" fillId="0" borderId="7" xfId="0" applyFont="1" applyFill="1" applyBorder="1" applyAlignment="1" applyProtection="1">
      <alignment horizontal="left" vertical="center" indent="1"/>
      <protection locked="0" hidden="1"/>
    </xf>
    <xf numFmtId="0" fontId="23" fillId="0" borderId="8" xfId="0" applyFont="1" applyBorder="1" applyAlignment="1" applyProtection="1">
      <alignment horizontal="right"/>
      <protection locked="0" hidden="1"/>
    </xf>
    <xf numFmtId="0" fontId="23" fillId="0" borderId="9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left" indent="1"/>
    </xf>
    <xf numFmtId="4" fontId="0" fillId="0" borderId="0" xfId="0" applyNumberFormat="1"/>
    <xf numFmtId="164" fontId="0" fillId="0" borderId="0" xfId="1" applyNumberFormat="1" applyFont="1"/>
    <xf numFmtId="0" fontId="17" fillId="0" borderId="0" xfId="0" applyFont="1" applyFill="1" applyAlignment="1" applyProtection="1">
      <protection locked="0" hidden="1"/>
    </xf>
    <xf numFmtId="0" fontId="28" fillId="0" borderId="12" xfId="8" applyAlignment="1">
      <alignment horizontal="left" indent="1"/>
    </xf>
    <xf numFmtId="4" fontId="28" fillId="0" borderId="12" xfId="8" applyNumberFormat="1"/>
    <xf numFmtId="3" fontId="28" fillId="0" borderId="12" xfId="8" applyNumberFormat="1"/>
    <xf numFmtId="9" fontId="28" fillId="0" borderId="12" xfId="8" applyNumberFormat="1"/>
    <xf numFmtId="2" fontId="0" fillId="0" borderId="0" xfId="0" applyNumberFormat="1"/>
    <xf numFmtId="9" fontId="27" fillId="0" borderId="11" xfId="6" applyNumberFormat="1" applyAlignment="1">
      <alignment horizontal="right"/>
    </xf>
    <xf numFmtId="0" fontId="17" fillId="0" borderId="0" xfId="0" applyFont="1" applyAlignment="1" applyProtection="1">
      <protection locked="0" hidden="1"/>
    </xf>
    <xf numFmtId="0" fontId="27" fillId="0" borderId="11" xfId="6" applyAlignment="1">
      <alignment horizontal="left"/>
    </xf>
    <xf numFmtId="0" fontId="0" fillId="0" borderId="0" xfId="0" applyAlignment="1"/>
    <xf numFmtId="0" fontId="18" fillId="2" borderId="0" xfId="0" applyFont="1" applyFill="1" applyProtection="1">
      <protection locked="0" hidden="1"/>
    </xf>
    <xf numFmtId="0" fontId="19" fillId="2" borderId="0" xfId="0" applyFont="1" applyFill="1" applyProtection="1">
      <protection locked="0" hidden="1"/>
    </xf>
    <xf numFmtId="0" fontId="18" fillId="2" borderId="0" xfId="0" applyFont="1" applyFill="1" applyAlignment="1" applyProtection="1">
      <alignment horizontal="right"/>
      <protection locked="0" hidden="1"/>
    </xf>
    <xf numFmtId="0" fontId="18" fillId="0" borderId="0" xfId="0" applyFont="1" applyFill="1" applyProtection="1">
      <protection locked="0" hidden="1"/>
    </xf>
    <xf numFmtId="164" fontId="18" fillId="0" borderId="0" xfId="0" applyNumberFormat="1" applyFont="1" applyFill="1" applyAlignment="1" applyProtection="1">
      <alignment horizontal="right"/>
      <protection locked="0" hidden="1"/>
    </xf>
    <xf numFmtId="9" fontId="18" fillId="0" borderId="0" xfId="0" applyNumberFormat="1" applyFont="1" applyFill="1" applyAlignment="1" applyProtection="1">
      <alignment horizontal="center"/>
      <protection locked="0" hidden="1"/>
    </xf>
    <xf numFmtId="0" fontId="18" fillId="0" borderId="0" xfId="0" applyFont="1" applyFill="1" applyAlignment="1" applyProtection="1">
      <alignment horizontal="left" indent="1"/>
      <protection locked="0" hidden="1"/>
    </xf>
    <xf numFmtId="0" fontId="2" fillId="4" borderId="1" xfId="2" applyFill="1"/>
    <xf numFmtId="0" fontId="2" fillId="4" borderId="1" xfId="2" applyFill="1" applyAlignment="1">
      <alignment horizontal="center"/>
    </xf>
    <xf numFmtId="0" fontId="2" fillId="4" borderId="1" xfId="2" applyFill="1" applyAlignment="1">
      <alignment horizontal="right"/>
    </xf>
    <xf numFmtId="9" fontId="0" fillId="0" borderId="0" xfId="1" applyFont="1"/>
    <xf numFmtId="0" fontId="0" fillId="0" borderId="0" xfId="0" applyAlignment="1">
      <alignment horizontal="left" indent="2"/>
    </xf>
    <xf numFmtId="0" fontId="10" fillId="0" borderId="0" xfId="5" quotePrefix="1" applyAlignment="1" applyProtection="1">
      <alignment horizontal="right"/>
    </xf>
    <xf numFmtId="0" fontId="0" fillId="0" borderId="0" xfId="0"/>
    <xf numFmtId="0" fontId="11" fillId="0" borderId="0" xfId="5" applyFont="1" applyAlignment="1" applyProtection="1"/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18" fillId="0" borderId="0" xfId="0" applyFont="1" applyFill="1" applyAlignment="1" applyProtection="1">
      <alignment horizontal="right"/>
      <protection locked="0" hidden="1"/>
    </xf>
    <xf numFmtId="0" fontId="24" fillId="0" borderId="0" xfId="0" applyFont="1" applyAlignment="1">
      <alignment horizontal="left" vertical="center" indent="1"/>
    </xf>
    <xf numFmtId="0" fontId="29" fillId="0" borderId="0" xfId="6" applyFont="1" applyFill="1" applyBorder="1"/>
    <xf numFmtId="0" fontId="32" fillId="0" borderId="0" xfId="3" applyFont="1" applyFill="1" applyBorder="1" applyAlignment="1" applyProtection="1">
      <alignment vertical="center"/>
      <protection locked="0" hidden="1"/>
    </xf>
    <xf numFmtId="0" fontId="31" fillId="0" borderId="0" xfId="2" applyFont="1" applyFill="1" applyBorder="1" applyProtection="1">
      <protection hidden="1"/>
    </xf>
    <xf numFmtId="0" fontId="31" fillId="0" borderId="0" xfId="2" applyFont="1" applyFill="1" applyBorder="1" applyAlignment="1" applyProtection="1">
      <alignment horizontal="center"/>
      <protection hidden="1"/>
    </xf>
    <xf numFmtId="0" fontId="30" fillId="0" borderId="0" xfId="0" applyFont="1" applyFill="1" applyBorder="1"/>
    <xf numFmtId="0" fontId="31" fillId="0" borderId="0" xfId="2" applyFont="1" applyFill="1" applyBorder="1" applyAlignment="1"/>
    <xf numFmtId="0" fontId="31" fillId="0" borderId="0" xfId="2" applyFont="1" applyFill="1" applyBorder="1" applyAlignment="1" applyProtection="1">
      <alignment horizontal="right"/>
      <protection hidden="1"/>
    </xf>
    <xf numFmtId="0" fontId="30" fillId="0" borderId="0" xfId="0" applyFont="1" applyFill="1" applyBorder="1" applyAlignment="1">
      <alignment horizontal="center"/>
    </xf>
    <xf numFmtId="0" fontId="29" fillId="0" borderId="0" xfId="6" applyFont="1" applyFill="1" applyBorder="1" applyAlignment="1">
      <alignment horizontal="right"/>
    </xf>
    <xf numFmtId="0" fontId="29" fillId="0" borderId="0" xfId="7" applyFont="1" applyFill="1" applyBorder="1"/>
    <xf numFmtId="3" fontId="30" fillId="0" borderId="0" xfId="0" applyNumberFormat="1" applyFont="1" applyFill="1" applyBorder="1" applyProtection="1">
      <protection hidden="1"/>
    </xf>
    <xf numFmtId="0" fontId="30" fillId="0" borderId="0" xfId="0" applyFont="1" applyFill="1" applyBorder="1" applyAlignment="1">
      <alignment horizontal="right"/>
    </xf>
    <xf numFmtId="2" fontId="30" fillId="0" borderId="0" xfId="1" applyNumberFormat="1" applyFont="1" applyFill="1" applyBorder="1"/>
    <xf numFmtId="0" fontId="29" fillId="0" borderId="0" xfId="7" applyFont="1" applyFill="1" applyBorder="1" applyAlignment="1">
      <alignment horizontal="left" indent="1"/>
    </xf>
    <xf numFmtId="3" fontId="30" fillId="0" borderId="0" xfId="0" applyNumberFormat="1" applyFont="1" applyFill="1" applyBorder="1"/>
    <xf numFmtId="0" fontId="29" fillId="0" borderId="0" xfId="6" applyFont="1" applyFill="1" applyBorder="1" applyAlignment="1">
      <alignment horizontal="center"/>
    </xf>
    <xf numFmtId="0" fontId="30" fillId="0" borderId="0" xfId="0" applyFont="1" applyFill="1" applyBorder="1" applyAlignment="1">
      <alignment horizontal="left" indent="1"/>
    </xf>
    <xf numFmtId="4" fontId="30" fillId="0" borderId="0" xfId="0" applyNumberFormat="1" applyFont="1" applyFill="1" applyBorder="1"/>
    <xf numFmtId="164" fontId="30" fillId="0" borderId="0" xfId="1" applyNumberFormat="1" applyFont="1" applyFill="1" applyBorder="1"/>
    <xf numFmtId="0" fontId="29" fillId="0" borderId="0" xfId="8" applyFont="1" applyFill="1" applyBorder="1" applyAlignment="1">
      <alignment horizontal="left" indent="1"/>
    </xf>
    <xf numFmtId="4" fontId="29" fillId="0" borderId="0" xfId="8" applyNumberFormat="1" applyFont="1" applyFill="1" applyBorder="1"/>
    <xf numFmtId="3" fontId="29" fillId="0" borderId="0" xfId="8" applyNumberFormat="1" applyFont="1" applyFill="1" applyBorder="1"/>
    <xf numFmtId="0" fontId="29" fillId="0" borderId="0" xfId="8" applyFont="1" applyFill="1" applyBorder="1"/>
    <xf numFmtId="9" fontId="29" fillId="0" borderId="0" xfId="8" applyNumberFormat="1" applyFont="1" applyFill="1" applyBorder="1"/>
    <xf numFmtId="2" fontId="30" fillId="0" borderId="0" xfId="0" applyNumberFormat="1" applyFont="1" applyFill="1" applyBorder="1"/>
    <xf numFmtId="0" fontId="29" fillId="0" borderId="0" xfId="6" applyFont="1" applyFill="1" applyBorder="1" applyAlignment="1"/>
    <xf numFmtId="9" fontId="29" fillId="0" borderId="0" xfId="6" applyNumberFormat="1" applyFont="1" applyFill="1" applyBorder="1" applyAlignment="1">
      <alignment horizontal="right"/>
    </xf>
    <xf numFmtId="0" fontId="29" fillId="0" borderId="0" xfId="7" applyFont="1" applyFill="1" applyBorder="1" applyAlignment="1">
      <alignment horizontal="right"/>
    </xf>
    <xf numFmtId="165" fontId="30" fillId="0" borderId="0" xfId="0" applyNumberFormat="1" applyFont="1" applyFill="1" applyBorder="1"/>
    <xf numFmtId="0" fontId="29" fillId="0" borderId="0" xfId="6" applyFont="1" applyFill="1" applyBorder="1" applyAlignment="1">
      <alignment horizontal="left"/>
    </xf>
    <xf numFmtId="0" fontId="30" fillId="0" borderId="0" xfId="0" applyFont="1" applyFill="1" applyBorder="1" applyAlignment="1"/>
    <xf numFmtId="0" fontId="29" fillId="0" borderId="0" xfId="7" applyFont="1" applyFill="1" applyBorder="1" applyAlignment="1">
      <alignment horizontal="left"/>
    </xf>
    <xf numFmtId="165" fontId="30" fillId="0" borderId="0" xfId="1" applyNumberFormat="1" applyFont="1" applyFill="1" applyBorder="1"/>
    <xf numFmtId="166" fontId="30" fillId="0" borderId="0" xfId="0" applyNumberFormat="1" applyFont="1" applyFill="1" applyBorder="1"/>
    <xf numFmtId="0" fontId="18" fillId="0" borderId="0" xfId="0" applyFont="1" applyAlignment="1" applyProtection="1">
      <alignment horizontal="right"/>
      <protection locked="0" hidden="1"/>
    </xf>
    <xf numFmtId="0" fontId="18" fillId="0" borderId="0" xfId="0" applyFont="1" applyFill="1" applyAlignment="1" applyProtection="1">
      <alignment horizontal="right"/>
      <protection locked="0" hidden="1"/>
    </xf>
    <xf numFmtId="0" fontId="33" fillId="0" borderId="0" xfId="0" applyFont="1" applyFill="1" applyBorder="1"/>
    <xf numFmtId="0" fontId="8" fillId="3" borderId="0" xfId="3" applyFont="1" applyFill="1" applyAlignment="1">
      <alignment horizontal="left" vertical="center"/>
    </xf>
    <xf numFmtId="0" fontId="16" fillId="0" borderId="0" xfId="3" applyFont="1" applyAlignment="1">
      <alignment vertical="center" wrapText="1"/>
    </xf>
    <xf numFmtId="0" fontId="11" fillId="0" borderId="0" xfId="5" applyFont="1" applyAlignment="1" applyProtection="1"/>
    <xf numFmtId="0" fontId="18" fillId="0" borderId="0" xfId="0" applyFont="1" applyFill="1" applyAlignment="1" applyProtection="1">
      <alignment horizontal="right"/>
      <protection locked="0" hidden="1"/>
    </xf>
    <xf numFmtId="0" fontId="31" fillId="0" borderId="0" xfId="2" applyFont="1" applyFill="1" applyBorder="1" applyAlignment="1">
      <alignment horizontal="center"/>
    </xf>
    <xf numFmtId="0" fontId="16" fillId="0" borderId="5" xfId="0" applyFont="1" applyFill="1" applyBorder="1" applyAlignment="1" applyProtection="1">
      <alignment horizontal="left" vertical="center" wrapText="1" indent="1"/>
      <protection locked="0" hidden="1"/>
    </xf>
    <xf numFmtId="0" fontId="16" fillId="0" borderId="0" xfId="0" applyFont="1" applyFill="1" applyBorder="1" applyAlignment="1" applyProtection="1">
      <alignment horizontal="left" vertical="center" wrapText="1" indent="1"/>
      <protection locked="0" hidden="1"/>
    </xf>
    <xf numFmtId="0" fontId="20" fillId="2" borderId="0" xfId="0" applyFont="1" applyFill="1" applyAlignment="1" applyProtection="1">
      <alignment horizontal="center" vertical="top" wrapText="1"/>
      <protection locked="0" hidden="1"/>
    </xf>
    <xf numFmtId="0" fontId="20" fillId="2" borderId="0" xfId="0" applyFont="1" applyFill="1" applyAlignment="1" applyProtection="1">
      <alignment horizontal="center" vertical="top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2" fillId="0" borderId="1" xfId="2" applyAlignment="1">
      <alignment horizontal="center"/>
    </xf>
  </cellXfs>
  <cellStyles count="9">
    <cellStyle name="Heading 2" xfId="2" builtinId="17"/>
    <cellStyle name="Heading 3" xfId="6" builtinId="18"/>
    <cellStyle name="Heading 4" xfId="7" builtinId="19"/>
    <cellStyle name="Hyperlink" xfId="5" builtinId="8"/>
    <cellStyle name="Normal" xfId="0" builtinId="0"/>
    <cellStyle name="Normal 2" xfId="3" xr:uid="{00000000-0005-0000-0000-000005000000}"/>
    <cellStyle name="Normal 4" xfId="4" xr:uid="{00000000-0005-0000-0000-000006000000}"/>
    <cellStyle name="Percent" xfId="1" builtinId="5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7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7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7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7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7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7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9.1'!$U$4:$Y$4</c:f>
              <c:numCache>
                <c:formatCode>#,##0</c:formatCode>
                <c:ptCount val="5"/>
                <c:pt idx="0">
                  <c:v>368</c:v>
                </c:pt>
                <c:pt idx="1">
                  <c:v>363</c:v>
                </c:pt>
                <c:pt idx="2">
                  <c:v>448</c:v>
                </c:pt>
                <c:pt idx="3">
                  <c:v>362</c:v>
                </c:pt>
                <c:pt idx="4">
                  <c:v>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C8-469D-8920-5072463332DA}"/>
            </c:ext>
          </c:extLst>
        </c:ser>
        <c:ser>
          <c:idx val="1"/>
          <c:order val="1"/>
          <c:tx>
            <c:strRef>
              <c:f>'Table 9.1'!$S$7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9.1'!$U$7:$Y$7</c:f>
              <c:numCache>
                <c:formatCode>#,##0</c:formatCode>
                <c:ptCount val="5"/>
                <c:pt idx="0">
                  <c:v>254</c:v>
                </c:pt>
                <c:pt idx="1">
                  <c:v>280</c:v>
                </c:pt>
                <c:pt idx="2">
                  <c:v>322</c:v>
                </c:pt>
                <c:pt idx="3">
                  <c:v>251</c:v>
                </c:pt>
                <c:pt idx="4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C8-469D-8920-5072463332DA}"/>
            </c:ext>
          </c:extLst>
        </c:ser>
        <c:ser>
          <c:idx val="2"/>
          <c:order val="2"/>
          <c:tx>
            <c:strRef>
              <c:f>'Table 9.1'!$S$11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9.1'!$U$11:$Y$11</c:f>
              <c:numCache>
                <c:formatCode>#,##0</c:formatCode>
                <c:ptCount val="5"/>
                <c:pt idx="0">
                  <c:v>365</c:v>
                </c:pt>
                <c:pt idx="1">
                  <c:v>360</c:v>
                </c:pt>
                <c:pt idx="2">
                  <c:v>446</c:v>
                </c:pt>
                <c:pt idx="3">
                  <c:v>353</c:v>
                </c:pt>
                <c:pt idx="4">
                  <c:v>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C8-469D-8920-5072463332DA}"/>
            </c:ext>
          </c:extLst>
        </c:ser>
        <c:ser>
          <c:idx val="3"/>
          <c:order val="3"/>
          <c:tx>
            <c:strRef>
              <c:f>'Table 9.1'!$S$12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9.1'!$U$12:$Y$12</c:f>
              <c:numCache>
                <c:formatCode>#,##0</c:formatCode>
                <c:ptCount val="5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C8-469D-8920-507246333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9.1'!$T$8:$Z$8</c:f>
              <c:numCache>
                <c:formatCode>#,##0</c:formatCode>
                <c:ptCount val="7"/>
                <c:pt idx="0">
                  <c:v>18271</c:v>
                </c:pt>
                <c:pt idx="1">
                  <c:v>18340</c:v>
                </c:pt>
                <c:pt idx="2">
                  <c:v>20356.75</c:v>
                </c:pt>
                <c:pt idx="3">
                  <c:v>27812.07</c:v>
                </c:pt>
                <c:pt idx="4">
                  <c:v>28765.119999999999</c:v>
                </c:pt>
                <c:pt idx="5">
                  <c:v>26033</c:v>
                </c:pt>
                <c:pt idx="6">
                  <c:v>22048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E4-4924-A808-99F80C53AA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E4-4924-A808-99F80C53A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9.10'!$T$8:$Z$8</c:f>
              <c:numCache>
                <c:formatCode>#,##0</c:formatCode>
                <c:ptCount val="7"/>
                <c:pt idx="0">
                  <c:v>30524.2</c:v>
                </c:pt>
                <c:pt idx="1">
                  <c:v>31714.14</c:v>
                </c:pt>
                <c:pt idx="2">
                  <c:v>33316</c:v>
                </c:pt>
                <c:pt idx="3">
                  <c:v>33688.76</c:v>
                </c:pt>
                <c:pt idx="4">
                  <c:v>34482</c:v>
                </c:pt>
                <c:pt idx="5">
                  <c:v>35174</c:v>
                </c:pt>
                <c:pt idx="6">
                  <c:v>36253.54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1D-4470-9DB6-45A04B7E32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1D-4470-9DB6-45A04B7E3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9.11'!$U$4:$Y$4</c:f>
              <c:numCache>
                <c:formatCode>#,##0</c:formatCode>
                <c:ptCount val="5"/>
                <c:pt idx="0">
                  <c:v>15555</c:v>
                </c:pt>
                <c:pt idx="1">
                  <c:v>15534</c:v>
                </c:pt>
                <c:pt idx="2">
                  <c:v>15496</c:v>
                </c:pt>
                <c:pt idx="3">
                  <c:v>15071</c:v>
                </c:pt>
                <c:pt idx="4">
                  <c:v>15762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EE-4E5D-9E77-6BA836F153AC}"/>
            </c:ext>
          </c:extLst>
        </c:ser>
        <c:ser>
          <c:idx val="1"/>
          <c:order val="1"/>
          <c:tx>
            <c:strRef>
              <c:f>'Table 9.11'!$S$7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9.11'!$U$7:$Y$7</c:f>
              <c:numCache>
                <c:formatCode>#,##0</c:formatCode>
                <c:ptCount val="5"/>
                <c:pt idx="0">
                  <c:v>9798</c:v>
                </c:pt>
                <c:pt idx="1">
                  <c:v>9728</c:v>
                </c:pt>
                <c:pt idx="2">
                  <c:v>9659</c:v>
                </c:pt>
                <c:pt idx="3">
                  <c:v>9445</c:v>
                </c:pt>
                <c:pt idx="4">
                  <c:v>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EE-4E5D-9E77-6BA836F153AC}"/>
            </c:ext>
          </c:extLst>
        </c:ser>
        <c:ser>
          <c:idx val="2"/>
          <c:order val="2"/>
          <c:tx>
            <c:strRef>
              <c:f>'Table 9.11'!$S$11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9.11'!$U$11:$Y$11</c:f>
              <c:numCache>
                <c:formatCode>#,##0</c:formatCode>
                <c:ptCount val="5"/>
                <c:pt idx="0">
                  <c:v>13453</c:v>
                </c:pt>
                <c:pt idx="1">
                  <c:v>13526</c:v>
                </c:pt>
                <c:pt idx="2">
                  <c:v>13505</c:v>
                </c:pt>
                <c:pt idx="3">
                  <c:v>13108</c:v>
                </c:pt>
                <c:pt idx="4">
                  <c:v>13613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EE-4E5D-9E77-6BA836F153AC}"/>
            </c:ext>
          </c:extLst>
        </c:ser>
        <c:ser>
          <c:idx val="3"/>
          <c:order val="3"/>
          <c:tx>
            <c:strRef>
              <c:f>'Table 9.11'!$S$12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9.11'!$U$12:$Y$12</c:f>
              <c:numCache>
                <c:formatCode>#,##0</c:formatCode>
                <c:ptCount val="5"/>
                <c:pt idx="0">
                  <c:v>2105</c:v>
                </c:pt>
                <c:pt idx="1">
                  <c:v>2007</c:v>
                </c:pt>
                <c:pt idx="2">
                  <c:v>1994</c:v>
                </c:pt>
                <c:pt idx="3">
                  <c:v>1964</c:v>
                </c:pt>
                <c:pt idx="4">
                  <c:v>2149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EE-4E5D-9E77-6BA836F15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9.11'!$AB$15:$AB$33</c:f>
              <c:numCache>
                <c:formatCode>0.0%</c:formatCode>
                <c:ptCount val="19"/>
                <c:pt idx="0">
                  <c:v>0.18061471163807988</c:v>
                </c:pt>
                <c:pt idx="1">
                  <c:v>1.2835271094739266E-2</c:v>
                </c:pt>
                <c:pt idx="2">
                  <c:v>9.9171175319442847E-2</c:v>
                </c:pt>
                <c:pt idx="3">
                  <c:v>8.978934039369172E-3</c:v>
                </c:pt>
                <c:pt idx="4">
                  <c:v>4.7369632784620697E-2</c:v>
                </c:pt>
                <c:pt idx="5">
                  <c:v>1.4043973753885115E-2</c:v>
                </c:pt>
                <c:pt idx="6">
                  <c:v>6.8723379762864051E-2</c:v>
                </c:pt>
                <c:pt idx="7">
                  <c:v>9.0307355819039939E-2</c:v>
                </c:pt>
                <c:pt idx="8">
                  <c:v>2.8490848394152182E-2</c:v>
                </c:pt>
                <c:pt idx="9">
                  <c:v>1.1511453896627143E-3</c:v>
                </c:pt>
                <c:pt idx="10">
                  <c:v>1.7727639000805803E-2</c:v>
                </c:pt>
                <c:pt idx="11">
                  <c:v>2.4174053182917002E-2</c:v>
                </c:pt>
                <c:pt idx="12">
                  <c:v>4.1844134914239668E-2</c:v>
                </c:pt>
                <c:pt idx="13">
                  <c:v>6.8378036145965229E-2</c:v>
                </c:pt>
                <c:pt idx="14">
                  <c:v>3.292275814435363E-2</c:v>
                </c:pt>
                <c:pt idx="15">
                  <c:v>4.8117877287901463E-2</c:v>
                </c:pt>
                <c:pt idx="16">
                  <c:v>6.6766432600437436E-2</c:v>
                </c:pt>
                <c:pt idx="17">
                  <c:v>4.5470242891677221E-3</c:v>
                </c:pt>
                <c:pt idx="18">
                  <c:v>3.2059399102106596E-2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6-42F9-9917-5446E04870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6-42F9-9917-5446E0487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9.11'!$Y$44:$Y$60</c:f>
              <c:numCache>
                <c:formatCode>#,##0</c:formatCode>
                <c:ptCount val="17"/>
                <c:pt idx="0">
                  <c:v>20</c:v>
                </c:pt>
                <c:pt idx="1">
                  <c:v>197</c:v>
                </c:pt>
                <c:pt idx="2">
                  <c:v>670</c:v>
                </c:pt>
                <c:pt idx="3">
                  <c:v>1114</c:v>
                </c:pt>
                <c:pt idx="4">
                  <c:v>1291</c:v>
                </c:pt>
                <c:pt idx="5">
                  <c:v>721</c:v>
                </c:pt>
                <c:pt idx="6">
                  <c:v>580</c:v>
                </c:pt>
                <c:pt idx="7">
                  <c:v>619</c:v>
                </c:pt>
                <c:pt idx="8">
                  <c:v>727</c:v>
                </c:pt>
                <c:pt idx="9">
                  <c:v>718</c:v>
                </c:pt>
                <c:pt idx="10">
                  <c:v>661</c:v>
                </c:pt>
                <c:pt idx="11">
                  <c:v>546</c:v>
                </c:pt>
                <c:pt idx="12">
                  <c:v>290</c:v>
                </c:pt>
                <c:pt idx="13">
                  <c:v>138</c:v>
                </c:pt>
                <c:pt idx="14">
                  <c:v>69</c:v>
                </c:pt>
                <c:pt idx="15">
                  <c:v>38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5-4E40-ACA1-15F24B3209D1}"/>
            </c:ext>
          </c:extLst>
        </c:ser>
        <c:ser>
          <c:idx val="1"/>
          <c:order val="1"/>
          <c:tx>
            <c:strRef>
              <c:f>'Table 9.11'!$S$62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9.11'!$Y$63:$Y$79</c:f>
              <c:numCache>
                <c:formatCode>#,##0</c:formatCode>
                <c:ptCount val="17"/>
                <c:pt idx="0">
                  <c:v>33</c:v>
                </c:pt>
                <c:pt idx="1">
                  <c:v>221</c:v>
                </c:pt>
                <c:pt idx="2">
                  <c:v>662</c:v>
                </c:pt>
                <c:pt idx="3">
                  <c:v>979</c:v>
                </c:pt>
                <c:pt idx="4">
                  <c:v>1089</c:v>
                </c:pt>
                <c:pt idx="5">
                  <c:v>617</c:v>
                </c:pt>
                <c:pt idx="6">
                  <c:v>495</c:v>
                </c:pt>
                <c:pt idx="7">
                  <c:v>545</c:v>
                </c:pt>
                <c:pt idx="8">
                  <c:v>709</c:v>
                </c:pt>
                <c:pt idx="9">
                  <c:v>585</c:v>
                </c:pt>
                <c:pt idx="10">
                  <c:v>600</c:v>
                </c:pt>
                <c:pt idx="11">
                  <c:v>417</c:v>
                </c:pt>
                <c:pt idx="12">
                  <c:v>195</c:v>
                </c:pt>
                <c:pt idx="13">
                  <c:v>105</c:v>
                </c:pt>
                <c:pt idx="14">
                  <c:v>51</c:v>
                </c:pt>
                <c:pt idx="15">
                  <c:v>24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F5-4E40-ACA1-15F24B320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9.11'!$Y$83:$Y$90</c:f>
              <c:numCache>
                <c:formatCode>#,##0</c:formatCode>
                <c:ptCount val="8"/>
                <c:pt idx="0">
                  <c:v>426</c:v>
                </c:pt>
                <c:pt idx="1">
                  <c:v>243</c:v>
                </c:pt>
                <c:pt idx="2">
                  <c:v>1034</c:v>
                </c:pt>
                <c:pt idx="3">
                  <c:v>152</c:v>
                </c:pt>
                <c:pt idx="4">
                  <c:v>118</c:v>
                </c:pt>
                <c:pt idx="5">
                  <c:v>167</c:v>
                </c:pt>
                <c:pt idx="6">
                  <c:v>665</c:v>
                </c:pt>
                <c:pt idx="7">
                  <c:v>1092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28-490A-94F6-ED8E0B74D089}"/>
            </c:ext>
          </c:extLst>
        </c:ser>
        <c:ser>
          <c:idx val="1"/>
          <c:order val="1"/>
          <c:tx>
            <c:strRef>
              <c:f>'Table 9.11'!$S$92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9.11'!$Y$93:$Y$100</c:f>
              <c:numCache>
                <c:formatCode>#,##0</c:formatCode>
                <c:ptCount val="8"/>
                <c:pt idx="0">
                  <c:v>225</c:v>
                </c:pt>
                <c:pt idx="1">
                  <c:v>619</c:v>
                </c:pt>
                <c:pt idx="2">
                  <c:v>131</c:v>
                </c:pt>
                <c:pt idx="3">
                  <c:v>579</c:v>
                </c:pt>
                <c:pt idx="4">
                  <c:v>780</c:v>
                </c:pt>
                <c:pt idx="5">
                  <c:v>455</c:v>
                </c:pt>
                <c:pt idx="6">
                  <c:v>50</c:v>
                </c:pt>
                <c:pt idx="7">
                  <c:v>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28-490A-94F6-ED8E0B74D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9.11'!$U$8:$Y$8</c:f>
              <c:numCache>
                <c:formatCode>#,##0</c:formatCode>
                <c:ptCount val="5"/>
                <c:pt idx="0">
                  <c:v>28259.34</c:v>
                </c:pt>
                <c:pt idx="1">
                  <c:v>27644.44</c:v>
                </c:pt>
                <c:pt idx="2">
                  <c:v>30104</c:v>
                </c:pt>
                <c:pt idx="3">
                  <c:v>30147.42</c:v>
                </c:pt>
                <c:pt idx="4">
                  <c:v>31642.07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F8-4BDF-B59C-5141822F73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F8-4BDF-B59C-5141822F7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9.11'!$T$4:$Z$4</c:f>
              <c:numCache>
                <c:formatCode>#,##0</c:formatCode>
                <c:ptCount val="7"/>
                <c:pt idx="0">
                  <c:v>15502</c:v>
                </c:pt>
                <c:pt idx="1">
                  <c:v>15555</c:v>
                </c:pt>
                <c:pt idx="2">
                  <c:v>15534</c:v>
                </c:pt>
                <c:pt idx="3">
                  <c:v>15496</c:v>
                </c:pt>
                <c:pt idx="4">
                  <c:v>15071</c:v>
                </c:pt>
                <c:pt idx="5">
                  <c:v>15762</c:v>
                </c:pt>
                <c:pt idx="6">
                  <c:v>17374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BD-4845-BCD2-ACF648FEE928}"/>
            </c:ext>
          </c:extLst>
        </c:ser>
        <c:ser>
          <c:idx val="1"/>
          <c:order val="1"/>
          <c:tx>
            <c:strRef>
              <c:f>'Table 9.11'!$S$7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9.11'!$T$7:$Z$7</c:f>
              <c:numCache>
                <c:formatCode>#,##0</c:formatCode>
                <c:ptCount val="7"/>
                <c:pt idx="0">
                  <c:v>9609</c:v>
                </c:pt>
                <c:pt idx="1">
                  <c:v>9798</c:v>
                </c:pt>
                <c:pt idx="2">
                  <c:v>9728</c:v>
                </c:pt>
                <c:pt idx="3">
                  <c:v>9659</c:v>
                </c:pt>
                <c:pt idx="4">
                  <c:v>9445</c:v>
                </c:pt>
                <c:pt idx="5">
                  <c:v>9928</c:v>
                </c:pt>
                <c:pt idx="6">
                  <c:v>10835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BD-4845-BCD2-ACF648FEE928}"/>
            </c:ext>
          </c:extLst>
        </c:ser>
        <c:ser>
          <c:idx val="2"/>
          <c:order val="2"/>
          <c:tx>
            <c:strRef>
              <c:f>'Table 9.11'!$S$11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9.11'!$T$11:$Z$11</c:f>
              <c:numCache>
                <c:formatCode>#,##0</c:formatCode>
                <c:ptCount val="7"/>
                <c:pt idx="0">
                  <c:v>13411</c:v>
                </c:pt>
                <c:pt idx="1">
                  <c:v>13453</c:v>
                </c:pt>
                <c:pt idx="2">
                  <c:v>13526</c:v>
                </c:pt>
                <c:pt idx="3">
                  <c:v>13505</c:v>
                </c:pt>
                <c:pt idx="4">
                  <c:v>13108</c:v>
                </c:pt>
                <c:pt idx="5">
                  <c:v>13613</c:v>
                </c:pt>
                <c:pt idx="6">
                  <c:v>15003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BD-4845-BCD2-ACF648FEE928}"/>
            </c:ext>
          </c:extLst>
        </c:ser>
        <c:ser>
          <c:idx val="3"/>
          <c:order val="3"/>
          <c:tx>
            <c:strRef>
              <c:f>'Table 9.11'!$S$12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9.11'!$T$12:$Z$12</c:f>
              <c:numCache>
                <c:formatCode>#,##0</c:formatCode>
                <c:ptCount val="7"/>
                <c:pt idx="0">
                  <c:v>2088</c:v>
                </c:pt>
                <c:pt idx="1">
                  <c:v>2105</c:v>
                </c:pt>
                <c:pt idx="2">
                  <c:v>2007</c:v>
                </c:pt>
                <c:pt idx="3">
                  <c:v>1994</c:v>
                </c:pt>
                <c:pt idx="4">
                  <c:v>1964</c:v>
                </c:pt>
                <c:pt idx="5">
                  <c:v>2149</c:v>
                </c:pt>
                <c:pt idx="6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D-4845-BCD2-ACF648FEE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9.11'!$AB$15:$AB$33</c:f>
              <c:numCache>
                <c:formatCode>0.0%</c:formatCode>
                <c:ptCount val="19"/>
                <c:pt idx="0">
                  <c:v>0.18061471163807988</c:v>
                </c:pt>
                <c:pt idx="1">
                  <c:v>1.2835271094739266E-2</c:v>
                </c:pt>
                <c:pt idx="2">
                  <c:v>9.9171175319442847E-2</c:v>
                </c:pt>
                <c:pt idx="3">
                  <c:v>8.978934039369172E-3</c:v>
                </c:pt>
                <c:pt idx="4">
                  <c:v>4.7369632784620697E-2</c:v>
                </c:pt>
                <c:pt idx="5">
                  <c:v>1.4043973753885115E-2</c:v>
                </c:pt>
                <c:pt idx="6">
                  <c:v>6.8723379762864051E-2</c:v>
                </c:pt>
                <c:pt idx="7">
                  <c:v>9.0307355819039939E-2</c:v>
                </c:pt>
                <c:pt idx="8">
                  <c:v>2.8490848394152182E-2</c:v>
                </c:pt>
                <c:pt idx="9">
                  <c:v>1.1511453896627143E-3</c:v>
                </c:pt>
                <c:pt idx="10">
                  <c:v>1.7727639000805803E-2</c:v>
                </c:pt>
                <c:pt idx="11">
                  <c:v>2.4174053182917002E-2</c:v>
                </c:pt>
                <c:pt idx="12">
                  <c:v>4.1844134914239668E-2</c:v>
                </c:pt>
                <c:pt idx="13">
                  <c:v>6.8378036145965229E-2</c:v>
                </c:pt>
                <c:pt idx="14">
                  <c:v>3.292275814435363E-2</c:v>
                </c:pt>
                <c:pt idx="15">
                  <c:v>4.8117877287901463E-2</c:v>
                </c:pt>
                <c:pt idx="16">
                  <c:v>6.6766432600437436E-2</c:v>
                </c:pt>
                <c:pt idx="17">
                  <c:v>4.5470242891677221E-3</c:v>
                </c:pt>
                <c:pt idx="18">
                  <c:v>3.2059399102106596E-2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A-4839-8C22-CA52871D41C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A-4839-8C22-CA52871D4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9.11'!$Z$44:$Z$60</c:f>
              <c:numCache>
                <c:formatCode>#,##0</c:formatCode>
                <c:ptCount val="17"/>
                <c:pt idx="0">
                  <c:v>20</c:v>
                </c:pt>
                <c:pt idx="1">
                  <c:v>236</c:v>
                </c:pt>
                <c:pt idx="2">
                  <c:v>827</c:v>
                </c:pt>
                <c:pt idx="3">
                  <c:v>1265</c:v>
                </c:pt>
                <c:pt idx="4">
                  <c:v>1343</c:v>
                </c:pt>
                <c:pt idx="5">
                  <c:v>749</c:v>
                </c:pt>
                <c:pt idx="6">
                  <c:v>605</c:v>
                </c:pt>
                <c:pt idx="7">
                  <c:v>717</c:v>
                </c:pt>
                <c:pt idx="8">
                  <c:v>776</c:v>
                </c:pt>
                <c:pt idx="9">
                  <c:v>744</c:v>
                </c:pt>
                <c:pt idx="10">
                  <c:v>784</c:v>
                </c:pt>
                <c:pt idx="11">
                  <c:v>600</c:v>
                </c:pt>
                <c:pt idx="12">
                  <c:v>350</c:v>
                </c:pt>
                <c:pt idx="13">
                  <c:v>149</c:v>
                </c:pt>
                <c:pt idx="14">
                  <c:v>96</c:v>
                </c:pt>
                <c:pt idx="15">
                  <c:v>48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C-48C2-BE17-492F1A573AC4}"/>
            </c:ext>
          </c:extLst>
        </c:ser>
        <c:ser>
          <c:idx val="1"/>
          <c:order val="1"/>
          <c:tx>
            <c:strRef>
              <c:f>'Table 9.11'!$S$62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9.11'!$Z$63:$Z$79</c:f>
              <c:numCache>
                <c:formatCode>#,##0</c:formatCode>
                <c:ptCount val="17"/>
                <c:pt idx="0">
                  <c:v>33</c:v>
                </c:pt>
                <c:pt idx="1">
                  <c:v>244</c:v>
                </c:pt>
                <c:pt idx="2">
                  <c:v>738</c:v>
                </c:pt>
                <c:pt idx="3">
                  <c:v>1244</c:v>
                </c:pt>
                <c:pt idx="4">
                  <c:v>1084</c:v>
                </c:pt>
                <c:pt idx="5">
                  <c:v>650</c:v>
                </c:pt>
                <c:pt idx="6">
                  <c:v>476</c:v>
                </c:pt>
                <c:pt idx="7">
                  <c:v>547</c:v>
                </c:pt>
                <c:pt idx="8">
                  <c:v>739</c:v>
                </c:pt>
                <c:pt idx="9">
                  <c:v>651</c:v>
                </c:pt>
                <c:pt idx="10">
                  <c:v>652</c:v>
                </c:pt>
                <c:pt idx="11">
                  <c:v>448</c:v>
                </c:pt>
                <c:pt idx="12">
                  <c:v>221</c:v>
                </c:pt>
                <c:pt idx="13">
                  <c:v>137</c:v>
                </c:pt>
                <c:pt idx="14">
                  <c:v>61</c:v>
                </c:pt>
                <c:pt idx="15">
                  <c:v>37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2C-48C2-BE17-492F1A573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9.11'!$Z$83:$Z$90</c:f>
              <c:numCache>
                <c:formatCode>#,##0</c:formatCode>
                <c:ptCount val="8"/>
                <c:pt idx="0">
                  <c:v>468</c:v>
                </c:pt>
                <c:pt idx="1">
                  <c:v>262</c:v>
                </c:pt>
                <c:pt idx="2">
                  <c:v>1117</c:v>
                </c:pt>
                <c:pt idx="3">
                  <c:v>171</c:v>
                </c:pt>
                <c:pt idx="4">
                  <c:v>108</c:v>
                </c:pt>
                <c:pt idx="5">
                  <c:v>179</c:v>
                </c:pt>
                <c:pt idx="6">
                  <c:v>710</c:v>
                </c:pt>
                <c:pt idx="7">
                  <c:v>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736-B472-591CAECF1962}"/>
            </c:ext>
          </c:extLst>
        </c:ser>
        <c:ser>
          <c:idx val="1"/>
          <c:order val="1"/>
          <c:tx>
            <c:strRef>
              <c:f>'Table 9.11'!$S$92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9.11'!$Z$93:$Z$100</c:f>
              <c:numCache>
                <c:formatCode>#,##0</c:formatCode>
                <c:ptCount val="8"/>
                <c:pt idx="0">
                  <c:v>227</c:v>
                </c:pt>
                <c:pt idx="1">
                  <c:v>650</c:v>
                </c:pt>
                <c:pt idx="2">
                  <c:v>141</c:v>
                </c:pt>
                <c:pt idx="3">
                  <c:v>631</c:v>
                </c:pt>
                <c:pt idx="4">
                  <c:v>807</c:v>
                </c:pt>
                <c:pt idx="5">
                  <c:v>473</c:v>
                </c:pt>
                <c:pt idx="6">
                  <c:v>63</c:v>
                </c:pt>
                <c:pt idx="7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736-B472-591CAECF1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9.2'!$U$4:$Y$4</c:f>
              <c:numCache>
                <c:formatCode>#,##0</c:formatCode>
                <c:ptCount val="5"/>
                <c:pt idx="0">
                  <c:v>3845</c:v>
                </c:pt>
                <c:pt idx="1">
                  <c:v>3804</c:v>
                </c:pt>
                <c:pt idx="2">
                  <c:v>3532</c:v>
                </c:pt>
                <c:pt idx="3">
                  <c:v>3395</c:v>
                </c:pt>
                <c:pt idx="4">
                  <c:v>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F5-4744-A954-0EDB136CA0BA}"/>
            </c:ext>
          </c:extLst>
        </c:ser>
        <c:ser>
          <c:idx val="1"/>
          <c:order val="1"/>
          <c:tx>
            <c:strRef>
              <c:f>'Table 9.2'!$S$7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9.2'!$U$7:$Y$7</c:f>
              <c:numCache>
                <c:formatCode>#,##0</c:formatCode>
                <c:ptCount val="5"/>
                <c:pt idx="0">
                  <c:v>2470</c:v>
                </c:pt>
                <c:pt idx="1">
                  <c:v>2413</c:v>
                </c:pt>
                <c:pt idx="2">
                  <c:v>2305</c:v>
                </c:pt>
                <c:pt idx="3">
                  <c:v>2208</c:v>
                </c:pt>
                <c:pt idx="4">
                  <c:v>2308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F5-4744-A954-0EDB136CA0BA}"/>
            </c:ext>
          </c:extLst>
        </c:ser>
        <c:ser>
          <c:idx val="2"/>
          <c:order val="2"/>
          <c:tx>
            <c:strRef>
              <c:f>'Table 9.2'!$S$11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9.2'!$U$11:$Y$11</c:f>
              <c:numCache>
                <c:formatCode>#,##0</c:formatCode>
                <c:ptCount val="5"/>
                <c:pt idx="0">
                  <c:v>3221</c:v>
                </c:pt>
                <c:pt idx="1">
                  <c:v>3189</c:v>
                </c:pt>
                <c:pt idx="2">
                  <c:v>2929</c:v>
                </c:pt>
                <c:pt idx="3">
                  <c:v>2822</c:v>
                </c:pt>
                <c:pt idx="4">
                  <c:v>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F5-4744-A954-0EDB136CA0BA}"/>
            </c:ext>
          </c:extLst>
        </c:ser>
        <c:ser>
          <c:idx val="3"/>
          <c:order val="3"/>
          <c:tx>
            <c:strRef>
              <c:f>'Table 9.2'!$S$12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9.2'!$U$12:$Y$12</c:f>
              <c:numCache>
                <c:formatCode>#,##0</c:formatCode>
                <c:ptCount val="5"/>
                <c:pt idx="0">
                  <c:v>625</c:v>
                </c:pt>
                <c:pt idx="1">
                  <c:v>620</c:v>
                </c:pt>
                <c:pt idx="2">
                  <c:v>597</c:v>
                </c:pt>
                <c:pt idx="3">
                  <c:v>565</c:v>
                </c:pt>
                <c:pt idx="4">
                  <c:v>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F5-4744-A954-0EDB136CA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9.11'!$T$8:$Z$8</c:f>
              <c:numCache>
                <c:formatCode>#,##0</c:formatCode>
                <c:ptCount val="7"/>
                <c:pt idx="0">
                  <c:v>28543</c:v>
                </c:pt>
                <c:pt idx="1">
                  <c:v>28259.34</c:v>
                </c:pt>
                <c:pt idx="2">
                  <c:v>27644.44</c:v>
                </c:pt>
                <c:pt idx="3">
                  <c:v>30104</c:v>
                </c:pt>
                <c:pt idx="4">
                  <c:v>30147.42</c:v>
                </c:pt>
                <c:pt idx="5">
                  <c:v>31642.07</c:v>
                </c:pt>
                <c:pt idx="6">
                  <c:v>35231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22-4785-81AF-99FDA91FAC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22-4785-81AF-99FDA91FA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9.12'!$U$4:$Y$4</c:f>
              <c:numCache>
                <c:formatCode>#,##0</c:formatCode>
                <c:ptCount val="5"/>
                <c:pt idx="0">
                  <c:v>90</c:v>
                </c:pt>
                <c:pt idx="1">
                  <c:v>96</c:v>
                </c:pt>
                <c:pt idx="2">
                  <c:v>90</c:v>
                </c:pt>
                <c:pt idx="3">
                  <c:v>62</c:v>
                </c:pt>
                <c:pt idx="4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2-458D-BDEC-13772F8CCBBA}"/>
            </c:ext>
          </c:extLst>
        </c:ser>
        <c:ser>
          <c:idx val="1"/>
          <c:order val="1"/>
          <c:tx>
            <c:strRef>
              <c:f>'Table 9.12'!$S$7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9.12'!$U$7:$Y$7</c:f>
              <c:numCache>
                <c:formatCode>#,##0</c:formatCode>
                <c:ptCount val="5"/>
                <c:pt idx="0">
                  <c:v>51</c:v>
                </c:pt>
                <c:pt idx="1">
                  <c:v>58</c:v>
                </c:pt>
                <c:pt idx="2">
                  <c:v>54</c:v>
                </c:pt>
                <c:pt idx="3">
                  <c:v>38</c:v>
                </c:pt>
                <c:pt idx="4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2-458D-BDEC-13772F8CCBBA}"/>
            </c:ext>
          </c:extLst>
        </c:ser>
        <c:ser>
          <c:idx val="2"/>
          <c:order val="2"/>
          <c:tx>
            <c:strRef>
              <c:f>'Table 9.12'!$S$11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9.12'!$U$11:$Y$11</c:f>
              <c:numCache>
                <c:formatCode>#,##0</c:formatCode>
                <c:ptCount val="5"/>
                <c:pt idx="0">
                  <c:v>81</c:v>
                </c:pt>
                <c:pt idx="1">
                  <c:v>84</c:v>
                </c:pt>
                <c:pt idx="2">
                  <c:v>77</c:v>
                </c:pt>
                <c:pt idx="3">
                  <c:v>58</c:v>
                </c:pt>
                <c:pt idx="4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D2-458D-BDEC-13772F8CCBBA}"/>
            </c:ext>
          </c:extLst>
        </c:ser>
        <c:ser>
          <c:idx val="3"/>
          <c:order val="3"/>
          <c:tx>
            <c:strRef>
              <c:f>'Table 9.12'!$S$12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9.12'!$U$12:$Y$12</c:f>
              <c:numCache>
                <c:formatCode>#,##0</c:formatCode>
                <c:ptCount val="5"/>
                <c:pt idx="0">
                  <c:v>5</c:v>
                </c:pt>
                <c:pt idx="1">
                  <c:v>9</c:v>
                </c:pt>
                <c:pt idx="2">
                  <c:v>8</c:v>
                </c:pt>
                <c:pt idx="3">
                  <c:v>7</c:v>
                </c:pt>
                <c:pt idx="4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D2-458D-BDEC-13772F8CC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9.12'!$AB$15:$AB$33</c:f>
              <c:numCache>
                <c:formatCode>0.0%</c:formatCode>
                <c:ptCount val="19"/>
                <c:pt idx="0">
                  <c:v>0.12131147540983607</c:v>
                </c:pt>
                <c:pt idx="1">
                  <c:v>3.2786885245901641E-2</c:v>
                </c:pt>
                <c:pt idx="2">
                  <c:v>3.2786885245901639E-3</c:v>
                </c:pt>
                <c:pt idx="3">
                  <c:v>0</c:v>
                </c:pt>
                <c:pt idx="4">
                  <c:v>2.6229508196721311E-2</c:v>
                </c:pt>
                <c:pt idx="5">
                  <c:v>0</c:v>
                </c:pt>
                <c:pt idx="6">
                  <c:v>5.5737704918032788E-2</c:v>
                </c:pt>
                <c:pt idx="7">
                  <c:v>5.5737704918032788E-2</c:v>
                </c:pt>
                <c:pt idx="8">
                  <c:v>0.10491803278688525</c:v>
                </c:pt>
                <c:pt idx="9">
                  <c:v>0</c:v>
                </c:pt>
                <c:pt idx="10">
                  <c:v>1.3114754098360656E-2</c:v>
                </c:pt>
                <c:pt idx="11">
                  <c:v>0</c:v>
                </c:pt>
                <c:pt idx="12">
                  <c:v>9.8360655737704927E-3</c:v>
                </c:pt>
                <c:pt idx="13">
                  <c:v>6.5573770491803282E-2</c:v>
                </c:pt>
                <c:pt idx="14">
                  <c:v>0.15737704918032788</c:v>
                </c:pt>
                <c:pt idx="15">
                  <c:v>6.5573770491803282E-2</c:v>
                </c:pt>
                <c:pt idx="16">
                  <c:v>3.9344262295081971E-2</c:v>
                </c:pt>
                <c:pt idx="17">
                  <c:v>0</c:v>
                </c:pt>
                <c:pt idx="18">
                  <c:v>0.13770491803278689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8-4F77-B508-29817D449FB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48-4F77-B508-29817D449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</c:v>
                </c:pt>
                <c:pt idx="4">
                  <c:v>9</c:v>
                </c:pt>
                <c:pt idx="5">
                  <c:v>7</c:v>
                </c:pt>
                <c:pt idx="6">
                  <c:v>14</c:v>
                </c:pt>
                <c:pt idx="7">
                  <c:v>5</c:v>
                </c:pt>
                <c:pt idx="8">
                  <c:v>9</c:v>
                </c:pt>
                <c:pt idx="9">
                  <c:v>7</c:v>
                </c:pt>
                <c:pt idx="10">
                  <c:v>0</c:v>
                </c:pt>
                <c:pt idx="11">
                  <c:v>9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F-4B9C-876F-6187660EF2ED}"/>
            </c:ext>
          </c:extLst>
        </c:ser>
        <c:ser>
          <c:idx val="1"/>
          <c:order val="1"/>
          <c:tx>
            <c:strRef>
              <c:f>'Table 9.12'!$S$62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10</c:v>
                </c:pt>
                <c:pt idx="7">
                  <c:v>4</c:v>
                </c:pt>
                <c:pt idx="8">
                  <c:v>11</c:v>
                </c:pt>
                <c:pt idx="9">
                  <c:v>5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F-4B9C-876F-6187660EF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9.12'!$Y$83:$Y$90</c:f>
              <c:numCache>
                <c:formatCode>#,##0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9-46EF-928E-CB2889825612}"/>
            </c:ext>
          </c:extLst>
        </c:ser>
        <c:ser>
          <c:idx val="1"/>
          <c:order val="1"/>
          <c:tx>
            <c:strRef>
              <c:f>'Table 9.12'!$S$92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9.12'!$Y$93:$Y$100</c:f>
              <c:numCache>
                <c:formatCode>#,##0</c:formatCode>
                <c:ptCount val="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11</c:v>
                </c:pt>
                <c:pt idx="5">
                  <c:v>0</c:v>
                </c:pt>
                <c:pt idx="6">
                  <c:v>3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09-46EF-928E-CB2889825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9.12'!$U$8:$Y$8</c:f>
              <c:numCache>
                <c:formatCode>#,##0</c:formatCode>
                <c:ptCount val="5"/>
                <c:pt idx="0">
                  <c:v>37937.120000000003</c:v>
                </c:pt>
                <c:pt idx="1">
                  <c:v>33046</c:v>
                </c:pt>
                <c:pt idx="2">
                  <c:v>32798.589999999997</c:v>
                </c:pt>
                <c:pt idx="3">
                  <c:v>31619.61</c:v>
                </c:pt>
                <c:pt idx="4">
                  <c:v>38910.26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79-481A-945D-E3B5EEBCF7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79-481A-945D-E3B5EEBCF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9.12'!$T$4:$Z$4</c:f>
              <c:numCache>
                <c:formatCode>#,##0</c:formatCode>
                <c:ptCount val="7"/>
                <c:pt idx="0">
                  <c:v>100</c:v>
                </c:pt>
                <c:pt idx="1">
                  <c:v>90</c:v>
                </c:pt>
                <c:pt idx="2">
                  <c:v>96</c:v>
                </c:pt>
                <c:pt idx="3">
                  <c:v>90</c:v>
                </c:pt>
                <c:pt idx="4">
                  <c:v>62</c:v>
                </c:pt>
                <c:pt idx="5">
                  <c:v>144</c:v>
                </c:pt>
                <c:pt idx="6">
                  <c:v>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41-42C4-BEBC-D9857737DA16}"/>
            </c:ext>
          </c:extLst>
        </c:ser>
        <c:ser>
          <c:idx val="1"/>
          <c:order val="1"/>
          <c:tx>
            <c:strRef>
              <c:f>'Table 9.12'!$S$7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9.12'!$T$7:$Z$7</c:f>
              <c:numCache>
                <c:formatCode>#,##0</c:formatCode>
                <c:ptCount val="7"/>
                <c:pt idx="0">
                  <c:v>61</c:v>
                </c:pt>
                <c:pt idx="1">
                  <c:v>51</c:v>
                </c:pt>
                <c:pt idx="2">
                  <c:v>58</c:v>
                </c:pt>
                <c:pt idx="3">
                  <c:v>54</c:v>
                </c:pt>
                <c:pt idx="4">
                  <c:v>38</c:v>
                </c:pt>
                <c:pt idx="5">
                  <c:v>83</c:v>
                </c:pt>
                <c:pt idx="6">
                  <c:v>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41-42C4-BEBC-D9857737DA16}"/>
            </c:ext>
          </c:extLst>
        </c:ser>
        <c:ser>
          <c:idx val="2"/>
          <c:order val="2"/>
          <c:tx>
            <c:strRef>
              <c:f>'Table 9.12'!$S$11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9.12'!$T$11:$Z$11</c:f>
              <c:numCache>
                <c:formatCode>#,##0</c:formatCode>
                <c:ptCount val="7"/>
                <c:pt idx="0">
                  <c:v>93</c:v>
                </c:pt>
                <c:pt idx="1">
                  <c:v>81</c:v>
                </c:pt>
                <c:pt idx="2">
                  <c:v>84</c:v>
                </c:pt>
                <c:pt idx="3">
                  <c:v>77</c:v>
                </c:pt>
                <c:pt idx="4">
                  <c:v>58</c:v>
                </c:pt>
                <c:pt idx="5">
                  <c:v>125</c:v>
                </c:pt>
                <c:pt idx="6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41-42C4-BEBC-D9857737DA16}"/>
            </c:ext>
          </c:extLst>
        </c:ser>
        <c:ser>
          <c:idx val="3"/>
          <c:order val="3"/>
          <c:tx>
            <c:strRef>
              <c:f>'Table 9.12'!$S$12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9.12'!$T$12:$Z$12</c:f>
              <c:numCache>
                <c:formatCode>#,##0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19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41-42C4-BEBC-D9857737D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9.12'!$AB$15:$AB$33</c:f>
              <c:numCache>
                <c:formatCode>0.0%</c:formatCode>
                <c:ptCount val="19"/>
                <c:pt idx="0">
                  <c:v>0.12131147540983607</c:v>
                </c:pt>
                <c:pt idx="1">
                  <c:v>3.2786885245901641E-2</c:v>
                </c:pt>
                <c:pt idx="2">
                  <c:v>3.2786885245901639E-3</c:v>
                </c:pt>
                <c:pt idx="3">
                  <c:v>0</c:v>
                </c:pt>
                <c:pt idx="4">
                  <c:v>2.6229508196721311E-2</c:v>
                </c:pt>
                <c:pt idx="5">
                  <c:v>0</c:v>
                </c:pt>
                <c:pt idx="6">
                  <c:v>5.5737704918032788E-2</c:v>
                </c:pt>
                <c:pt idx="7">
                  <c:v>5.5737704918032788E-2</c:v>
                </c:pt>
                <c:pt idx="8">
                  <c:v>0.10491803278688525</c:v>
                </c:pt>
                <c:pt idx="9">
                  <c:v>0</c:v>
                </c:pt>
                <c:pt idx="10">
                  <c:v>1.3114754098360656E-2</c:v>
                </c:pt>
                <c:pt idx="11">
                  <c:v>0</c:v>
                </c:pt>
                <c:pt idx="12">
                  <c:v>9.8360655737704927E-3</c:v>
                </c:pt>
                <c:pt idx="13">
                  <c:v>6.5573770491803282E-2</c:v>
                </c:pt>
                <c:pt idx="14">
                  <c:v>0.15737704918032788</c:v>
                </c:pt>
                <c:pt idx="15">
                  <c:v>6.5573770491803282E-2</c:v>
                </c:pt>
                <c:pt idx="16">
                  <c:v>3.9344262295081971E-2</c:v>
                </c:pt>
                <c:pt idx="17">
                  <c:v>0</c:v>
                </c:pt>
                <c:pt idx="18">
                  <c:v>0.13770491803278689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E5-4841-B68B-CB89BDBDCE8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E5-4841-B68B-CB89BDBDC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15</c:v>
                </c:pt>
                <c:pt idx="3">
                  <c:v>43</c:v>
                </c:pt>
                <c:pt idx="4">
                  <c:v>19</c:v>
                </c:pt>
                <c:pt idx="5">
                  <c:v>11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14</c:v>
                </c:pt>
                <c:pt idx="10">
                  <c:v>0</c:v>
                </c:pt>
                <c:pt idx="11">
                  <c:v>19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7-47E8-809D-7EB90010FED6}"/>
            </c:ext>
          </c:extLst>
        </c:ser>
        <c:ser>
          <c:idx val="1"/>
          <c:order val="1"/>
          <c:tx>
            <c:strRef>
              <c:f>'Table 9.12'!$S$62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9.12'!$Z$63:$Z$79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13</c:v>
                </c:pt>
                <c:pt idx="3">
                  <c:v>5</c:v>
                </c:pt>
                <c:pt idx="4">
                  <c:v>26</c:v>
                </c:pt>
                <c:pt idx="5">
                  <c:v>15</c:v>
                </c:pt>
                <c:pt idx="6">
                  <c:v>10</c:v>
                </c:pt>
                <c:pt idx="7">
                  <c:v>6</c:v>
                </c:pt>
                <c:pt idx="8">
                  <c:v>18</c:v>
                </c:pt>
                <c:pt idx="9">
                  <c:v>6</c:v>
                </c:pt>
                <c:pt idx="10">
                  <c:v>12</c:v>
                </c:pt>
                <c:pt idx="11">
                  <c:v>0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F7-47E8-809D-7EB90010F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9.12'!$Z$83:$Z$90</c:f>
              <c:numCache>
                <c:formatCode>#,##0</c:formatCode>
                <c:ptCount val="8"/>
                <c:pt idx="0">
                  <c:v>8</c:v>
                </c:pt>
                <c:pt idx="1">
                  <c:v>26</c:v>
                </c:pt>
                <c:pt idx="2">
                  <c:v>12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1-49AA-B74E-4C2CEFA6C625}"/>
            </c:ext>
          </c:extLst>
        </c:ser>
        <c:ser>
          <c:idx val="1"/>
          <c:order val="1"/>
          <c:tx>
            <c:strRef>
              <c:f>'Table 9.12'!$S$92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9.12'!$Z$93:$Z$100</c:f>
              <c:numCache>
                <c:formatCode>#,##0</c:formatCode>
                <c:ptCount val="8"/>
                <c:pt idx="0">
                  <c:v>6</c:v>
                </c:pt>
                <c:pt idx="1">
                  <c:v>8</c:v>
                </c:pt>
                <c:pt idx="2">
                  <c:v>0</c:v>
                </c:pt>
                <c:pt idx="3">
                  <c:v>12</c:v>
                </c:pt>
                <c:pt idx="4">
                  <c:v>20</c:v>
                </c:pt>
                <c:pt idx="5">
                  <c:v>5</c:v>
                </c:pt>
                <c:pt idx="6">
                  <c:v>0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1-49AA-B74E-4C2CEFA6C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9.2'!$AB$15:$AB$33</c:f>
              <c:numCache>
                <c:formatCode>0.0%</c:formatCode>
                <c:ptCount val="19"/>
                <c:pt idx="0">
                  <c:v>0.2773221015295943</c:v>
                </c:pt>
                <c:pt idx="1">
                  <c:v>5.9853690977610284E-3</c:v>
                </c:pt>
                <c:pt idx="2">
                  <c:v>3.0813566836621592E-2</c:v>
                </c:pt>
                <c:pt idx="3">
                  <c:v>6.6504101086233653E-3</c:v>
                </c:pt>
                <c:pt idx="4">
                  <c:v>4.8547993792950564E-2</c:v>
                </c:pt>
                <c:pt idx="5">
                  <c:v>4.078918199955664E-2</c:v>
                </c:pt>
                <c:pt idx="6">
                  <c:v>6.761250277100421E-2</c:v>
                </c:pt>
                <c:pt idx="7">
                  <c:v>4.1010862336510752E-2</c:v>
                </c:pt>
                <c:pt idx="8">
                  <c:v>2.8153402793172244E-2</c:v>
                </c:pt>
                <c:pt idx="9">
                  <c:v>1.7734426956328973E-3</c:v>
                </c:pt>
                <c:pt idx="10">
                  <c:v>1.7291066282420751E-2</c:v>
                </c:pt>
                <c:pt idx="11">
                  <c:v>1.1749057858567944E-2</c:v>
                </c:pt>
                <c:pt idx="12">
                  <c:v>1.8621148304145421E-2</c:v>
                </c:pt>
                <c:pt idx="13">
                  <c:v>5.7858567945023275E-2</c:v>
                </c:pt>
                <c:pt idx="14">
                  <c:v>4.5222788738638886E-2</c:v>
                </c:pt>
                <c:pt idx="15">
                  <c:v>7.337619153181113E-2</c:v>
                </c:pt>
                <c:pt idx="16">
                  <c:v>7.4484593216581685E-2</c:v>
                </c:pt>
                <c:pt idx="17">
                  <c:v>3.3252050543116827E-3</c:v>
                </c:pt>
                <c:pt idx="18">
                  <c:v>2.460651740190645E-2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2-4368-9CB9-AC1A22E998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2-4368-9CB9-AC1A22E99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9.12'!$T$8:$Z$8</c:f>
              <c:numCache>
                <c:formatCode>#,##0</c:formatCode>
                <c:ptCount val="7"/>
                <c:pt idx="0">
                  <c:v>34455.699999999997</c:v>
                </c:pt>
                <c:pt idx="1">
                  <c:v>37937.120000000003</c:v>
                </c:pt>
                <c:pt idx="2">
                  <c:v>33046</c:v>
                </c:pt>
                <c:pt idx="3">
                  <c:v>32798.589999999997</c:v>
                </c:pt>
                <c:pt idx="4">
                  <c:v>31619.61</c:v>
                </c:pt>
                <c:pt idx="5">
                  <c:v>38910.26</c:v>
                </c:pt>
                <c:pt idx="6">
                  <c:v>38370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4E-4CC8-A53B-248897CD443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4E-4CC8-A53B-248897CD4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9.13'!$U$4:$Y$4</c:f>
              <c:numCache>
                <c:formatCode>#,##0</c:formatCode>
                <c:ptCount val="5"/>
                <c:pt idx="0">
                  <c:v>130169</c:v>
                </c:pt>
                <c:pt idx="1">
                  <c:v>129864</c:v>
                </c:pt>
                <c:pt idx="2">
                  <c:v>130701</c:v>
                </c:pt>
                <c:pt idx="3">
                  <c:v>129652</c:v>
                </c:pt>
                <c:pt idx="4">
                  <c:v>135622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B7-4765-ABA3-1AA32C79DA5D}"/>
            </c:ext>
          </c:extLst>
        </c:ser>
        <c:ser>
          <c:idx val="1"/>
          <c:order val="1"/>
          <c:tx>
            <c:strRef>
              <c:f>'Table 9.13'!$S$7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9.13'!$U$7:$Y$7</c:f>
              <c:numCache>
                <c:formatCode>#,##0</c:formatCode>
                <c:ptCount val="5"/>
                <c:pt idx="0">
                  <c:v>90296</c:v>
                </c:pt>
                <c:pt idx="1">
                  <c:v>90111</c:v>
                </c:pt>
                <c:pt idx="2">
                  <c:v>90095</c:v>
                </c:pt>
                <c:pt idx="3">
                  <c:v>90300</c:v>
                </c:pt>
                <c:pt idx="4">
                  <c:v>93507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B7-4765-ABA3-1AA32C79DA5D}"/>
            </c:ext>
          </c:extLst>
        </c:ser>
        <c:ser>
          <c:idx val="2"/>
          <c:order val="2"/>
          <c:tx>
            <c:strRef>
              <c:f>'Table 9.13'!$S$11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9.13'!$U$11:$Y$11</c:f>
              <c:numCache>
                <c:formatCode>#,##0</c:formatCode>
                <c:ptCount val="5"/>
                <c:pt idx="0">
                  <c:v>117345</c:v>
                </c:pt>
                <c:pt idx="1">
                  <c:v>117389</c:v>
                </c:pt>
                <c:pt idx="2">
                  <c:v>118588</c:v>
                </c:pt>
                <c:pt idx="3">
                  <c:v>117653</c:v>
                </c:pt>
                <c:pt idx="4">
                  <c:v>123284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7-4765-ABA3-1AA32C79DA5D}"/>
            </c:ext>
          </c:extLst>
        </c:ser>
        <c:ser>
          <c:idx val="3"/>
          <c:order val="3"/>
          <c:tx>
            <c:strRef>
              <c:f>'Table 9.13'!$S$12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9.13'!$U$12:$Y$12</c:f>
              <c:numCache>
                <c:formatCode>#,##0</c:formatCode>
                <c:ptCount val="5"/>
                <c:pt idx="0">
                  <c:v>12824</c:v>
                </c:pt>
                <c:pt idx="1">
                  <c:v>12475</c:v>
                </c:pt>
                <c:pt idx="2">
                  <c:v>12113</c:v>
                </c:pt>
                <c:pt idx="3">
                  <c:v>11999</c:v>
                </c:pt>
                <c:pt idx="4">
                  <c:v>12338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B7-4765-ABA3-1AA32C79D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9.13'!$AB$15:$AB$33</c:f>
              <c:numCache>
                <c:formatCode>0.0%</c:formatCode>
                <c:ptCount val="19"/>
                <c:pt idx="0">
                  <c:v>2.0839018225164801E-2</c:v>
                </c:pt>
                <c:pt idx="1">
                  <c:v>9.4285427049074378E-3</c:v>
                </c:pt>
                <c:pt idx="2">
                  <c:v>3.7599276163667435E-2</c:v>
                </c:pt>
                <c:pt idx="3">
                  <c:v>7.1952778296399487E-3</c:v>
                </c:pt>
                <c:pt idx="4">
                  <c:v>8.2422553820965402E-2</c:v>
                </c:pt>
                <c:pt idx="5">
                  <c:v>2.394835485214494E-2</c:v>
                </c:pt>
                <c:pt idx="6">
                  <c:v>9.8026684283847254E-2</c:v>
                </c:pt>
                <c:pt idx="7">
                  <c:v>0.11088052391963119</c:v>
                </c:pt>
                <c:pt idx="8">
                  <c:v>5.6068592109609502E-2</c:v>
                </c:pt>
                <c:pt idx="9">
                  <c:v>6.4197389018943261E-3</c:v>
                </c:pt>
                <c:pt idx="10">
                  <c:v>2.4336124316017751E-2</c:v>
                </c:pt>
                <c:pt idx="11">
                  <c:v>2.5535337287624409E-2</c:v>
                </c:pt>
                <c:pt idx="12">
                  <c:v>4.8657886800040212E-2</c:v>
                </c:pt>
                <c:pt idx="13">
                  <c:v>7.9966680549770935E-2</c:v>
                </c:pt>
                <c:pt idx="14">
                  <c:v>5.2564305102758911E-2</c:v>
                </c:pt>
                <c:pt idx="15">
                  <c:v>7.5837653851125245E-2</c:v>
                </c:pt>
                <c:pt idx="16">
                  <c:v>0.12829424521391949</c:v>
                </c:pt>
                <c:pt idx="17">
                  <c:v>2.1370406008990508E-2</c:v>
                </c:pt>
                <c:pt idx="18">
                  <c:v>4.4938172313260277E-2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1E-48B8-8904-FAE63CF693F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1E-48B8-8904-FAE63CF69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9.13'!$Y$44:$Y$60</c:f>
              <c:numCache>
                <c:formatCode>#,##0</c:formatCode>
                <c:ptCount val="17"/>
                <c:pt idx="0">
                  <c:v>68</c:v>
                </c:pt>
                <c:pt idx="1">
                  <c:v>1448</c:v>
                </c:pt>
                <c:pt idx="2">
                  <c:v>3706</c:v>
                </c:pt>
                <c:pt idx="3">
                  <c:v>6564</c:v>
                </c:pt>
                <c:pt idx="4">
                  <c:v>8836</c:v>
                </c:pt>
                <c:pt idx="5">
                  <c:v>8174</c:v>
                </c:pt>
                <c:pt idx="6">
                  <c:v>7083</c:v>
                </c:pt>
                <c:pt idx="7">
                  <c:v>7120</c:v>
                </c:pt>
                <c:pt idx="8">
                  <c:v>7158</c:v>
                </c:pt>
                <c:pt idx="9">
                  <c:v>6375</c:v>
                </c:pt>
                <c:pt idx="10">
                  <c:v>5390</c:v>
                </c:pt>
                <c:pt idx="11">
                  <c:v>3869</c:v>
                </c:pt>
                <c:pt idx="12">
                  <c:v>2007</c:v>
                </c:pt>
                <c:pt idx="13">
                  <c:v>781</c:v>
                </c:pt>
                <c:pt idx="14">
                  <c:v>233</c:v>
                </c:pt>
                <c:pt idx="15">
                  <c:v>113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3-4A84-9A14-6935FCFF030A}"/>
            </c:ext>
          </c:extLst>
        </c:ser>
        <c:ser>
          <c:idx val="1"/>
          <c:order val="1"/>
          <c:tx>
            <c:strRef>
              <c:f>'Table 9.13'!$S$62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9.13'!$Y$63:$Y$79</c:f>
              <c:numCache>
                <c:formatCode>#,##0</c:formatCode>
                <c:ptCount val="17"/>
                <c:pt idx="0">
                  <c:v>116</c:v>
                </c:pt>
                <c:pt idx="1">
                  <c:v>1795</c:v>
                </c:pt>
                <c:pt idx="2">
                  <c:v>4065</c:v>
                </c:pt>
                <c:pt idx="3">
                  <c:v>6362</c:v>
                </c:pt>
                <c:pt idx="4">
                  <c:v>8591</c:v>
                </c:pt>
                <c:pt idx="5">
                  <c:v>7414</c:v>
                </c:pt>
                <c:pt idx="6">
                  <c:v>6774</c:v>
                </c:pt>
                <c:pt idx="7">
                  <c:v>7020</c:v>
                </c:pt>
                <c:pt idx="8">
                  <c:v>7038</c:v>
                </c:pt>
                <c:pt idx="9">
                  <c:v>6315</c:v>
                </c:pt>
                <c:pt idx="10">
                  <c:v>5237</c:v>
                </c:pt>
                <c:pt idx="11">
                  <c:v>3481</c:v>
                </c:pt>
                <c:pt idx="12">
                  <c:v>1568</c:v>
                </c:pt>
                <c:pt idx="13">
                  <c:v>519</c:v>
                </c:pt>
                <c:pt idx="14">
                  <c:v>184</c:v>
                </c:pt>
                <c:pt idx="15">
                  <c:v>78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3-4A84-9A14-6935FCFF0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9.13'!$Y$83:$Y$90</c:f>
              <c:numCache>
                <c:formatCode>#,##0</c:formatCode>
                <c:ptCount val="8"/>
                <c:pt idx="0">
                  <c:v>4999</c:v>
                </c:pt>
                <c:pt idx="1">
                  <c:v>5730</c:v>
                </c:pt>
                <c:pt idx="2">
                  <c:v>9460</c:v>
                </c:pt>
                <c:pt idx="3">
                  <c:v>3967</c:v>
                </c:pt>
                <c:pt idx="4">
                  <c:v>1820</c:v>
                </c:pt>
                <c:pt idx="5">
                  <c:v>2419</c:v>
                </c:pt>
                <c:pt idx="6">
                  <c:v>3789</c:v>
                </c:pt>
                <c:pt idx="7">
                  <c:v>5389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21-448D-8029-54962CE34A7E}"/>
            </c:ext>
          </c:extLst>
        </c:ser>
        <c:ser>
          <c:idx val="1"/>
          <c:order val="1"/>
          <c:tx>
            <c:strRef>
              <c:f>'Table 9.13'!$S$92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9.13'!$Y$93:$Y$100</c:f>
              <c:numCache>
                <c:formatCode>#,##0</c:formatCode>
                <c:ptCount val="8"/>
                <c:pt idx="0">
                  <c:v>4164</c:v>
                </c:pt>
                <c:pt idx="1">
                  <c:v>8800</c:v>
                </c:pt>
                <c:pt idx="2">
                  <c:v>1568</c:v>
                </c:pt>
                <c:pt idx="3">
                  <c:v>7455</c:v>
                </c:pt>
                <c:pt idx="4">
                  <c:v>8058</c:v>
                </c:pt>
                <c:pt idx="5">
                  <c:v>4768</c:v>
                </c:pt>
                <c:pt idx="6">
                  <c:v>374</c:v>
                </c:pt>
                <c:pt idx="7">
                  <c:v>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21-448D-8029-54962CE34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9.13'!$U$8:$Y$8</c:f>
              <c:numCache>
                <c:formatCode>#,##0</c:formatCode>
                <c:ptCount val="5"/>
                <c:pt idx="0">
                  <c:v>37720.370000000003</c:v>
                </c:pt>
                <c:pt idx="1">
                  <c:v>38301.42</c:v>
                </c:pt>
                <c:pt idx="2">
                  <c:v>39055</c:v>
                </c:pt>
                <c:pt idx="3">
                  <c:v>40399.449999999997</c:v>
                </c:pt>
                <c:pt idx="4">
                  <c:v>40579.019999999997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6-46BE-9584-51F1BB93B2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B6-46BE-9584-51F1BB93B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9.13'!$T$4:$Z$4</c:f>
              <c:numCache>
                <c:formatCode>#,##0</c:formatCode>
                <c:ptCount val="7"/>
                <c:pt idx="0">
                  <c:v>129153</c:v>
                </c:pt>
                <c:pt idx="1">
                  <c:v>130169</c:v>
                </c:pt>
                <c:pt idx="2">
                  <c:v>129864</c:v>
                </c:pt>
                <c:pt idx="3">
                  <c:v>130701</c:v>
                </c:pt>
                <c:pt idx="4">
                  <c:v>129652</c:v>
                </c:pt>
                <c:pt idx="5">
                  <c:v>135622</c:v>
                </c:pt>
                <c:pt idx="6">
                  <c:v>139258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82-4CCC-83C0-4362E6E8719B}"/>
            </c:ext>
          </c:extLst>
        </c:ser>
        <c:ser>
          <c:idx val="1"/>
          <c:order val="1"/>
          <c:tx>
            <c:strRef>
              <c:f>'Table 9.13'!$S$7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9.13'!$T$7:$Z$7</c:f>
              <c:numCache>
                <c:formatCode>#,##0</c:formatCode>
                <c:ptCount val="7"/>
                <c:pt idx="0">
                  <c:v>88885</c:v>
                </c:pt>
                <c:pt idx="1">
                  <c:v>90296</c:v>
                </c:pt>
                <c:pt idx="2">
                  <c:v>90111</c:v>
                </c:pt>
                <c:pt idx="3">
                  <c:v>90095</c:v>
                </c:pt>
                <c:pt idx="4">
                  <c:v>90300</c:v>
                </c:pt>
                <c:pt idx="5">
                  <c:v>93507</c:v>
                </c:pt>
                <c:pt idx="6">
                  <c:v>96960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82-4CCC-83C0-4362E6E8719B}"/>
            </c:ext>
          </c:extLst>
        </c:ser>
        <c:ser>
          <c:idx val="2"/>
          <c:order val="2"/>
          <c:tx>
            <c:strRef>
              <c:f>'Table 9.13'!$S$11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9.13'!$T$11:$Z$11</c:f>
              <c:numCache>
                <c:formatCode>#,##0</c:formatCode>
                <c:ptCount val="7"/>
                <c:pt idx="0">
                  <c:v>115968</c:v>
                </c:pt>
                <c:pt idx="1">
                  <c:v>117345</c:v>
                </c:pt>
                <c:pt idx="2">
                  <c:v>117389</c:v>
                </c:pt>
                <c:pt idx="3">
                  <c:v>118588</c:v>
                </c:pt>
                <c:pt idx="4">
                  <c:v>117653</c:v>
                </c:pt>
                <c:pt idx="5">
                  <c:v>123284</c:v>
                </c:pt>
                <c:pt idx="6">
                  <c:v>126459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82-4CCC-83C0-4362E6E8719B}"/>
            </c:ext>
          </c:extLst>
        </c:ser>
        <c:ser>
          <c:idx val="3"/>
          <c:order val="3"/>
          <c:tx>
            <c:strRef>
              <c:f>'Table 9.13'!$S$12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9.13'!$T$12:$Z$12</c:f>
              <c:numCache>
                <c:formatCode>#,##0</c:formatCode>
                <c:ptCount val="7"/>
                <c:pt idx="0">
                  <c:v>13185</c:v>
                </c:pt>
                <c:pt idx="1">
                  <c:v>12824</c:v>
                </c:pt>
                <c:pt idx="2">
                  <c:v>12475</c:v>
                </c:pt>
                <c:pt idx="3">
                  <c:v>12113</c:v>
                </c:pt>
                <c:pt idx="4">
                  <c:v>11999</c:v>
                </c:pt>
                <c:pt idx="5">
                  <c:v>12338</c:v>
                </c:pt>
                <c:pt idx="6">
                  <c:v>12799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82-4CCC-83C0-4362E6E87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9.13'!$AB$15:$AB$33</c:f>
              <c:numCache>
                <c:formatCode>0.0%</c:formatCode>
                <c:ptCount val="19"/>
                <c:pt idx="0">
                  <c:v>2.0839018225164801E-2</c:v>
                </c:pt>
                <c:pt idx="1">
                  <c:v>9.4285427049074378E-3</c:v>
                </c:pt>
                <c:pt idx="2">
                  <c:v>3.7599276163667435E-2</c:v>
                </c:pt>
                <c:pt idx="3">
                  <c:v>7.1952778296399487E-3</c:v>
                </c:pt>
                <c:pt idx="4">
                  <c:v>8.2422553820965402E-2</c:v>
                </c:pt>
                <c:pt idx="5">
                  <c:v>2.394835485214494E-2</c:v>
                </c:pt>
                <c:pt idx="6">
                  <c:v>9.8026684283847254E-2</c:v>
                </c:pt>
                <c:pt idx="7">
                  <c:v>0.11088052391963119</c:v>
                </c:pt>
                <c:pt idx="8">
                  <c:v>5.6068592109609502E-2</c:v>
                </c:pt>
                <c:pt idx="9">
                  <c:v>6.4197389018943261E-3</c:v>
                </c:pt>
                <c:pt idx="10">
                  <c:v>2.4336124316017751E-2</c:v>
                </c:pt>
                <c:pt idx="11">
                  <c:v>2.5535337287624409E-2</c:v>
                </c:pt>
                <c:pt idx="12">
                  <c:v>4.8657886800040212E-2</c:v>
                </c:pt>
                <c:pt idx="13">
                  <c:v>7.9966680549770935E-2</c:v>
                </c:pt>
                <c:pt idx="14">
                  <c:v>5.2564305102758911E-2</c:v>
                </c:pt>
                <c:pt idx="15">
                  <c:v>7.5837653851125245E-2</c:v>
                </c:pt>
                <c:pt idx="16">
                  <c:v>0.12829424521391949</c:v>
                </c:pt>
                <c:pt idx="17">
                  <c:v>2.1370406008990508E-2</c:v>
                </c:pt>
                <c:pt idx="18">
                  <c:v>4.4938172313260277E-2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0-485A-937B-9A5866672C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0-485A-937B-9A5866672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9.13'!$Z$44:$Z$60</c:f>
              <c:numCache>
                <c:formatCode>#,##0</c:formatCode>
                <c:ptCount val="17"/>
                <c:pt idx="0">
                  <c:v>117</c:v>
                </c:pt>
                <c:pt idx="1">
                  <c:v>1531</c:v>
                </c:pt>
                <c:pt idx="2">
                  <c:v>4101</c:v>
                </c:pt>
                <c:pt idx="3">
                  <c:v>6577</c:v>
                </c:pt>
                <c:pt idx="4">
                  <c:v>9194</c:v>
                </c:pt>
                <c:pt idx="5">
                  <c:v>8292</c:v>
                </c:pt>
                <c:pt idx="6">
                  <c:v>7203</c:v>
                </c:pt>
                <c:pt idx="7">
                  <c:v>7060</c:v>
                </c:pt>
                <c:pt idx="8">
                  <c:v>7416</c:v>
                </c:pt>
                <c:pt idx="9">
                  <c:v>6443</c:v>
                </c:pt>
                <c:pt idx="10">
                  <c:v>5647</c:v>
                </c:pt>
                <c:pt idx="11">
                  <c:v>4160</c:v>
                </c:pt>
                <c:pt idx="12">
                  <c:v>2134</c:v>
                </c:pt>
                <c:pt idx="13">
                  <c:v>876</c:v>
                </c:pt>
                <c:pt idx="14">
                  <c:v>263</c:v>
                </c:pt>
                <c:pt idx="15">
                  <c:v>127</c:v>
                </c:pt>
                <c:pt idx="16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39-4C3B-BB10-76FB9D9CF3DB}"/>
            </c:ext>
          </c:extLst>
        </c:ser>
        <c:ser>
          <c:idx val="1"/>
          <c:order val="1"/>
          <c:tx>
            <c:strRef>
              <c:f>'Table 9.13'!$S$62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9.13'!$Z$63:$Z$79</c:f>
              <c:numCache>
                <c:formatCode>#,##0</c:formatCode>
                <c:ptCount val="17"/>
                <c:pt idx="0">
                  <c:v>167</c:v>
                </c:pt>
                <c:pt idx="1">
                  <c:v>1904</c:v>
                </c:pt>
                <c:pt idx="2">
                  <c:v>4178</c:v>
                </c:pt>
                <c:pt idx="3">
                  <c:v>6325</c:v>
                </c:pt>
                <c:pt idx="4">
                  <c:v>8783</c:v>
                </c:pt>
                <c:pt idx="5">
                  <c:v>7515</c:v>
                </c:pt>
                <c:pt idx="6">
                  <c:v>6812</c:v>
                </c:pt>
                <c:pt idx="7">
                  <c:v>6919</c:v>
                </c:pt>
                <c:pt idx="8">
                  <c:v>7314</c:v>
                </c:pt>
                <c:pt idx="9">
                  <c:v>6327</c:v>
                </c:pt>
                <c:pt idx="10">
                  <c:v>5410</c:v>
                </c:pt>
                <c:pt idx="11">
                  <c:v>3617</c:v>
                </c:pt>
                <c:pt idx="12">
                  <c:v>1664</c:v>
                </c:pt>
                <c:pt idx="13">
                  <c:v>602</c:v>
                </c:pt>
                <c:pt idx="14">
                  <c:v>216</c:v>
                </c:pt>
                <c:pt idx="15">
                  <c:v>91</c:v>
                </c:pt>
                <c:pt idx="16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39-4C3B-BB10-76FB9D9CF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9.13'!$Z$83:$Z$90</c:f>
              <c:numCache>
                <c:formatCode>#,##0</c:formatCode>
                <c:ptCount val="8"/>
                <c:pt idx="0">
                  <c:v>5184</c:v>
                </c:pt>
                <c:pt idx="1">
                  <c:v>5938</c:v>
                </c:pt>
                <c:pt idx="2">
                  <c:v>9981</c:v>
                </c:pt>
                <c:pt idx="3">
                  <c:v>4130</c:v>
                </c:pt>
                <c:pt idx="4">
                  <c:v>1823</c:v>
                </c:pt>
                <c:pt idx="5">
                  <c:v>2497</c:v>
                </c:pt>
                <c:pt idx="6">
                  <c:v>4013</c:v>
                </c:pt>
                <c:pt idx="7">
                  <c:v>5563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2-4E8F-B2FA-69BFAA4D3E4C}"/>
            </c:ext>
          </c:extLst>
        </c:ser>
        <c:ser>
          <c:idx val="1"/>
          <c:order val="1"/>
          <c:tx>
            <c:strRef>
              <c:f>'Table 9.13'!$S$92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9.13'!$Z$93:$Z$100</c:f>
              <c:numCache>
                <c:formatCode>#,##0</c:formatCode>
                <c:ptCount val="8"/>
                <c:pt idx="0">
                  <c:v>4394</c:v>
                </c:pt>
                <c:pt idx="1">
                  <c:v>9197</c:v>
                </c:pt>
                <c:pt idx="2">
                  <c:v>1650</c:v>
                </c:pt>
                <c:pt idx="3">
                  <c:v>7896</c:v>
                </c:pt>
                <c:pt idx="4">
                  <c:v>8123</c:v>
                </c:pt>
                <c:pt idx="5">
                  <c:v>4955</c:v>
                </c:pt>
                <c:pt idx="6">
                  <c:v>404</c:v>
                </c:pt>
                <c:pt idx="7">
                  <c:v>3091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22-4E8F-B2FA-69BFAA4D3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9.2'!$Y$44:$Y$60</c:f>
              <c:numCache>
                <c:formatCode>#,##0</c:formatCode>
                <c:ptCount val="17"/>
                <c:pt idx="0">
                  <c:v>13</c:v>
                </c:pt>
                <c:pt idx="1">
                  <c:v>53</c:v>
                </c:pt>
                <c:pt idx="2">
                  <c:v>174</c:v>
                </c:pt>
                <c:pt idx="3">
                  <c:v>235</c:v>
                </c:pt>
                <c:pt idx="4">
                  <c:v>208</c:v>
                </c:pt>
                <c:pt idx="5">
                  <c:v>233</c:v>
                </c:pt>
                <c:pt idx="6">
                  <c:v>142</c:v>
                </c:pt>
                <c:pt idx="7">
                  <c:v>172</c:v>
                </c:pt>
                <c:pt idx="8">
                  <c:v>176</c:v>
                </c:pt>
                <c:pt idx="9">
                  <c:v>167</c:v>
                </c:pt>
                <c:pt idx="10">
                  <c:v>133</c:v>
                </c:pt>
                <c:pt idx="11">
                  <c:v>119</c:v>
                </c:pt>
                <c:pt idx="12">
                  <c:v>75</c:v>
                </c:pt>
                <c:pt idx="13">
                  <c:v>28</c:v>
                </c:pt>
                <c:pt idx="14">
                  <c:v>14</c:v>
                </c:pt>
                <c:pt idx="15">
                  <c:v>7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7A-4E4F-B55C-0ECFC3718F17}"/>
            </c:ext>
          </c:extLst>
        </c:ser>
        <c:ser>
          <c:idx val="1"/>
          <c:order val="1"/>
          <c:tx>
            <c:strRef>
              <c:f>'Table 9.2'!$S$62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9.2'!$Y$63:$Y$79</c:f>
              <c:numCache>
                <c:formatCode>#,##0</c:formatCode>
                <c:ptCount val="17"/>
                <c:pt idx="0">
                  <c:v>11</c:v>
                </c:pt>
                <c:pt idx="1">
                  <c:v>59</c:v>
                </c:pt>
                <c:pt idx="2">
                  <c:v>135</c:v>
                </c:pt>
                <c:pt idx="3">
                  <c:v>173</c:v>
                </c:pt>
                <c:pt idx="4">
                  <c:v>233</c:v>
                </c:pt>
                <c:pt idx="5">
                  <c:v>179</c:v>
                </c:pt>
                <c:pt idx="6">
                  <c:v>142</c:v>
                </c:pt>
                <c:pt idx="7">
                  <c:v>145</c:v>
                </c:pt>
                <c:pt idx="8">
                  <c:v>190</c:v>
                </c:pt>
                <c:pt idx="9">
                  <c:v>140</c:v>
                </c:pt>
                <c:pt idx="10">
                  <c:v>144</c:v>
                </c:pt>
                <c:pt idx="11">
                  <c:v>94</c:v>
                </c:pt>
                <c:pt idx="12">
                  <c:v>39</c:v>
                </c:pt>
                <c:pt idx="13">
                  <c:v>18</c:v>
                </c:pt>
                <c:pt idx="14">
                  <c:v>11</c:v>
                </c:pt>
                <c:pt idx="15">
                  <c:v>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7A-4E4F-B55C-0ECFC3718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9.13'!$T$8:$Z$8</c:f>
              <c:numCache>
                <c:formatCode>#,##0</c:formatCode>
                <c:ptCount val="7"/>
                <c:pt idx="0">
                  <c:v>37233.08</c:v>
                </c:pt>
                <c:pt idx="1">
                  <c:v>37720.370000000003</c:v>
                </c:pt>
                <c:pt idx="2">
                  <c:v>38301.42</c:v>
                </c:pt>
                <c:pt idx="3">
                  <c:v>39055</c:v>
                </c:pt>
                <c:pt idx="4">
                  <c:v>40399.449999999997</c:v>
                </c:pt>
                <c:pt idx="5">
                  <c:v>40579.019999999997</c:v>
                </c:pt>
                <c:pt idx="6">
                  <c:v>42135.64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B9-4D79-A9B2-2543E6E024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B9-4D79-A9B2-2543E6E02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9.14'!$U$4:$Y$4</c:f>
              <c:numCache>
                <c:formatCode>#,##0</c:formatCode>
                <c:ptCount val="5"/>
                <c:pt idx="0">
                  <c:v>1264</c:v>
                </c:pt>
                <c:pt idx="1">
                  <c:v>1399</c:v>
                </c:pt>
                <c:pt idx="2">
                  <c:v>1387</c:v>
                </c:pt>
                <c:pt idx="3">
                  <c:v>1380</c:v>
                </c:pt>
                <c:pt idx="4">
                  <c:v>1446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2F-4492-B260-FFBE22FD04A0}"/>
            </c:ext>
          </c:extLst>
        </c:ser>
        <c:ser>
          <c:idx val="1"/>
          <c:order val="1"/>
          <c:tx>
            <c:strRef>
              <c:f>'Table 9.14'!$S$7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9.14'!$U$7:$Y$7</c:f>
              <c:numCache>
                <c:formatCode>#,##0</c:formatCode>
                <c:ptCount val="5"/>
                <c:pt idx="0">
                  <c:v>869</c:v>
                </c:pt>
                <c:pt idx="1">
                  <c:v>889</c:v>
                </c:pt>
                <c:pt idx="2">
                  <c:v>907</c:v>
                </c:pt>
                <c:pt idx="3">
                  <c:v>919</c:v>
                </c:pt>
                <c:pt idx="4">
                  <c:v>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2F-4492-B260-FFBE22FD04A0}"/>
            </c:ext>
          </c:extLst>
        </c:ser>
        <c:ser>
          <c:idx val="2"/>
          <c:order val="2"/>
          <c:tx>
            <c:strRef>
              <c:f>'Table 9.14'!$S$11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9.14'!$U$11:$Y$11</c:f>
              <c:numCache>
                <c:formatCode>#,##0</c:formatCode>
                <c:ptCount val="5"/>
                <c:pt idx="0">
                  <c:v>1109</c:v>
                </c:pt>
                <c:pt idx="1">
                  <c:v>1264</c:v>
                </c:pt>
                <c:pt idx="2">
                  <c:v>1247</c:v>
                </c:pt>
                <c:pt idx="3">
                  <c:v>1260</c:v>
                </c:pt>
                <c:pt idx="4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2F-4492-B260-FFBE22FD04A0}"/>
            </c:ext>
          </c:extLst>
        </c:ser>
        <c:ser>
          <c:idx val="3"/>
          <c:order val="3"/>
          <c:tx>
            <c:strRef>
              <c:f>'Table 9.14'!$S$12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9.14'!$U$12:$Y$12</c:f>
              <c:numCache>
                <c:formatCode>#,##0</c:formatCode>
                <c:ptCount val="5"/>
                <c:pt idx="0">
                  <c:v>153</c:v>
                </c:pt>
                <c:pt idx="1">
                  <c:v>134</c:v>
                </c:pt>
                <c:pt idx="2">
                  <c:v>138</c:v>
                </c:pt>
                <c:pt idx="3">
                  <c:v>122</c:v>
                </c:pt>
                <c:pt idx="4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2F-4492-B260-FFBE22FD0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9.14'!$AB$15:$AB$33</c:f>
              <c:numCache>
                <c:formatCode>0.0%</c:formatCode>
                <c:ptCount val="19"/>
                <c:pt idx="0">
                  <c:v>0.15335868187579213</c:v>
                </c:pt>
                <c:pt idx="1">
                  <c:v>5.0697084917617234E-3</c:v>
                </c:pt>
                <c:pt idx="2">
                  <c:v>2.9784537389100127E-2</c:v>
                </c:pt>
                <c:pt idx="3">
                  <c:v>5.0697084917617234E-3</c:v>
                </c:pt>
                <c:pt idx="4">
                  <c:v>8.681875792141952E-2</c:v>
                </c:pt>
                <c:pt idx="5">
                  <c:v>6.9708491761723704E-3</c:v>
                </c:pt>
                <c:pt idx="6">
                  <c:v>7.6045627376425853E-2</c:v>
                </c:pt>
                <c:pt idx="7">
                  <c:v>6.7173637515842835E-2</c:v>
                </c:pt>
                <c:pt idx="8">
                  <c:v>2.8517110266159697E-2</c:v>
                </c:pt>
                <c:pt idx="9">
                  <c:v>0</c:v>
                </c:pt>
                <c:pt idx="10">
                  <c:v>1.0773130544993664E-2</c:v>
                </c:pt>
                <c:pt idx="11">
                  <c:v>3.0418250950570342E-2</c:v>
                </c:pt>
                <c:pt idx="12">
                  <c:v>2.3447401774397972E-2</c:v>
                </c:pt>
                <c:pt idx="13">
                  <c:v>4.7528517110266157E-2</c:v>
                </c:pt>
                <c:pt idx="14">
                  <c:v>0.11913814955640051</c:v>
                </c:pt>
                <c:pt idx="15">
                  <c:v>8.2382762991128011E-2</c:v>
                </c:pt>
                <c:pt idx="16">
                  <c:v>0.10963244613434728</c:v>
                </c:pt>
                <c:pt idx="17">
                  <c:v>3.1685678073510772E-3</c:v>
                </c:pt>
                <c:pt idx="18">
                  <c:v>3.0418250950570342E-2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2-411C-8E51-75F637C4303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D2-411C-8E51-75F637C43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9.14'!$Y$44:$Y$60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37</c:v>
                </c:pt>
                <c:pt idx="3">
                  <c:v>64</c:v>
                </c:pt>
                <c:pt idx="4">
                  <c:v>88</c:v>
                </c:pt>
                <c:pt idx="5">
                  <c:v>90</c:v>
                </c:pt>
                <c:pt idx="6">
                  <c:v>76</c:v>
                </c:pt>
                <c:pt idx="7">
                  <c:v>70</c:v>
                </c:pt>
                <c:pt idx="8">
                  <c:v>82</c:v>
                </c:pt>
                <c:pt idx="9">
                  <c:v>90</c:v>
                </c:pt>
                <c:pt idx="10">
                  <c:v>74</c:v>
                </c:pt>
                <c:pt idx="11">
                  <c:v>45</c:v>
                </c:pt>
                <c:pt idx="12">
                  <c:v>23</c:v>
                </c:pt>
                <c:pt idx="13">
                  <c:v>17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6-4A89-B08D-2ED84F8630E3}"/>
            </c:ext>
          </c:extLst>
        </c:ser>
        <c:ser>
          <c:idx val="1"/>
          <c:order val="1"/>
          <c:tx>
            <c:strRef>
              <c:f>'Table 9.14'!$S$62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9.14'!$Y$63:$Y$79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54</c:v>
                </c:pt>
                <c:pt idx="3">
                  <c:v>68</c:v>
                </c:pt>
                <c:pt idx="4">
                  <c:v>83</c:v>
                </c:pt>
                <c:pt idx="5">
                  <c:v>56</c:v>
                </c:pt>
                <c:pt idx="6">
                  <c:v>69</c:v>
                </c:pt>
                <c:pt idx="7">
                  <c:v>66</c:v>
                </c:pt>
                <c:pt idx="8">
                  <c:v>72</c:v>
                </c:pt>
                <c:pt idx="9">
                  <c:v>70</c:v>
                </c:pt>
                <c:pt idx="10">
                  <c:v>53</c:v>
                </c:pt>
                <c:pt idx="11">
                  <c:v>41</c:v>
                </c:pt>
                <c:pt idx="12">
                  <c:v>17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6-4A89-B08D-2ED84F863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9.14'!$Y$83:$Y$90</c:f>
              <c:numCache>
                <c:formatCode>#,##0</c:formatCode>
                <c:ptCount val="8"/>
                <c:pt idx="0">
                  <c:v>43</c:v>
                </c:pt>
                <c:pt idx="1">
                  <c:v>43</c:v>
                </c:pt>
                <c:pt idx="2">
                  <c:v>76</c:v>
                </c:pt>
                <c:pt idx="3">
                  <c:v>39</c:v>
                </c:pt>
                <c:pt idx="4">
                  <c:v>11</c:v>
                </c:pt>
                <c:pt idx="5">
                  <c:v>6</c:v>
                </c:pt>
                <c:pt idx="6">
                  <c:v>62</c:v>
                </c:pt>
                <c:pt idx="7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2-40F0-AED8-FD9D0BB287A6}"/>
            </c:ext>
          </c:extLst>
        </c:ser>
        <c:ser>
          <c:idx val="1"/>
          <c:order val="1"/>
          <c:tx>
            <c:strRef>
              <c:f>'Table 9.14'!$S$92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9.14'!$Y$93:$Y$100</c:f>
              <c:numCache>
                <c:formatCode>#,##0</c:formatCode>
                <c:ptCount val="8"/>
                <c:pt idx="0">
                  <c:v>36</c:v>
                </c:pt>
                <c:pt idx="1">
                  <c:v>45</c:v>
                </c:pt>
                <c:pt idx="2">
                  <c:v>10</c:v>
                </c:pt>
                <c:pt idx="3">
                  <c:v>95</c:v>
                </c:pt>
                <c:pt idx="4">
                  <c:v>59</c:v>
                </c:pt>
                <c:pt idx="5">
                  <c:v>29</c:v>
                </c:pt>
                <c:pt idx="6">
                  <c:v>7</c:v>
                </c:pt>
                <c:pt idx="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72-40F0-AED8-FD9D0BB28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9.14'!$U$8:$Y$8</c:f>
              <c:numCache>
                <c:formatCode>#,##0</c:formatCode>
                <c:ptCount val="5"/>
                <c:pt idx="0">
                  <c:v>32451.360000000001</c:v>
                </c:pt>
                <c:pt idx="1">
                  <c:v>30896.99</c:v>
                </c:pt>
                <c:pt idx="2">
                  <c:v>33144</c:v>
                </c:pt>
                <c:pt idx="3">
                  <c:v>38197.730000000003</c:v>
                </c:pt>
                <c:pt idx="4">
                  <c:v>35737.39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91-42E3-8449-1CA51240BC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91-42E3-8449-1CA51240B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9.14'!$T$4:$Z$4</c:f>
              <c:numCache>
                <c:formatCode>#,##0</c:formatCode>
                <c:ptCount val="7"/>
                <c:pt idx="0">
                  <c:v>1337</c:v>
                </c:pt>
                <c:pt idx="1">
                  <c:v>1264</c:v>
                </c:pt>
                <c:pt idx="2">
                  <c:v>1399</c:v>
                </c:pt>
                <c:pt idx="3">
                  <c:v>1387</c:v>
                </c:pt>
                <c:pt idx="4">
                  <c:v>1380</c:v>
                </c:pt>
                <c:pt idx="5">
                  <c:v>1446</c:v>
                </c:pt>
                <c:pt idx="6">
                  <c:v>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2-4366-AC3D-034E5689D359}"/>
            </c:ext>
          </c:extLst>
        </c:ser>
        <c:ser>
          <c:idx val="1"/>
          <c:order val="1"/>
          <c:tx>
            <c:strRef>
              <c:f>'Table 9.14'!$S$7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9.14'!$T$7:$Z$7</c:f>
              <c:numCache>
                <c:formatCode>#,##0</c:formatCode>
                <c:ptCount val="7"/>
                <c:pt idx="0">
                  <c:v>897</c:v>
                </c:pt>
                <c:pt idx="1">
                  <c:v>869</c:v>
                </c:pt>
                <c:pt idx="2">
                  <c:v>889</c:v>
                </c:pt>
                <c:pt idx="3">
                  <c:v>907</c:v>
                </c:pt>
                <c:pt idx="4">
                  <c:v>919</c:v>
                </c:pt>
                <c:pt idx="5">
                  <c:v>973</c:v>
                </c:pt>
                <c:pt idx="6">
                  <c:v>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D2-4366-AC3D-034E5689D359}"/>
            </c:ext>
          </c:extLst>
        </c:ser>
        <c:ser>
          <c:idx val="2"/>
          <c:order val="2"/>
          <c:tx>
            <c:strRef>
              <c:f>'Table 9.14'!$S$11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9.14'!$T$11:$Z$11</c:f>
              <c:numCache>
                <c:formatCode>#,##0</c:formatCode>
                <c:ptCount val="7"/>
                <c:pt idx="0">
                  <c:v>1178</c:v>
                </c:pt>
                <c:pt idx="1">
                  <c:v>1109</c:v>
                </c:pt>
                <c:pt idx="2">
                  <c:v>1264</c:v>
                </c:pt>
                <c:pt idx="3">
                  <c:v>1247</c:v>
                </c:pt>
                <c:pt idx="4">
                  <c:v>1260</c:v>
                </c:pt>
                <c:pt idx="5">
                  <c:v>1302</c:v>
                </c:pt>
                <c:pt idx="6">
                  <c:v>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D2-4366-AC3D-034E5689D359}"/>
            </c:ext>
          </c:extLst>
        </c:ser>
        <c:ser>
          <c:idx val="3"/>
          <c:order val="3"/>
          <c:tx>
            <c:strRef>
              <c:f>'Table 9.14'!$S$12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9.14'!$T$12:$Z$12</c:f>
              <c:numCache>
                <c:formatCode>#,##0</c:formatCode>
                <c:ptCount val="7"/>
                <c:pt idx="0">
                  <c:v>160</c:v>
                </c:pt>
                <c:pt idx="1">
                  <c:v>153</c:v>
                </c:pt>
                <c:pt idx="2">
                  <c:v>134</c:v>
                </c:pt>
                <c:pt idx="3">
                  <c:v>138</c:v>
                </c:pt>
                <c:pt idx="4">
                  <c:v>122</c:v>
                </c:pt>
                <c:pt idx="5">
                  <c:v>144</c:v>
                </c:pt>
                <c:pt idx="6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D2-4366-AC3D-034E5689D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9.14'!$AB$15:$AB$33</c:f>
              <c:numCache>
                <c:formatCode>0.0%</c:formatCode>
                <c:ptCount val="19"/>
                <c:pt idx="0">
                  <c:v>0.15335868187579213</c:v>
                </c:pt>
                <c:pt idx="1">
                  <c:v>5.0697084917617234E-3</c:v>
                </c:pt>
                <c:pt idx="2">
                  <c:v>2.9784537389100127E-2</c:v>
                </c:pt>
                <c:pt idx="3">
                  <c:v>5.0697084917617234E-3</c:v>
                </c:pt>
                <c:pt idx="4">
                  <c:v>8.681875792141952E-2</c:v>
                </c:pt>
                <c:pt idx="5">
                  <c:v>6.9708491761723704E-3</c:v>
                </c:pt>
                <c:pt idx="6">
                  <c:v>7.6045627376425853E-2</c:v>
                </c:pt>
                <c:pt idx="7">
                  <c:v>6.7173637515842835E-2</c:v>
                </c:pt>
                <c:pt idx="8">
                  <c:v>2.8517110266159697E-2</c:v>
                </c:pt>
                <c:pt idx="9">
                  <c:v>0</c:v>
                </c:pt>
                <c:pt idx="10">
                  <c:v>1.0773130544993664E-2</c:v>
                </c:pt>
                <c:pt idx="11">
                  <c:v>3.0418250950570342E-2</c:v>
                </c:pt>
                <c:pt idx="12">
                  <c:v>2.3447401774397972E-2</c:v>
                </c:pt>
                <c:pt idx="13">
                  <c:v>4.7528517110266157E-2</c:v>
                </c:pt>
                <c:pt idx="14">
                  <c:v>0.11913814955640051</c:v>
                </c:pt>
                <c:pt idx="15">
                  <c:v>8.2382762991128011E-2</c:v>
                </c:pt>
                <c:pt idx="16">
                  <c:v>0.10963244613434728</c:v>
                </c:pt>
                <c:pt idx="17">
                  <c:v>3.1685678073510772E-3</c:v>
                </c:pt>
                <c:pt idx="18">
                  <c:v>3.0418250950570342E-2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B3-4A34-8261-897BFB67F29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B3-4A34-8261-897BFB67F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9.14'!$Z$44:$Z$60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46</c:v>
                </c:pt>
                <c:pt idx="3">
                  <c:v>68</c:v>
                </c:pt>
                <c:pt idx="4">
                  <c:v>118</c:v>
                </c:pt>
                <c:pt idx="5">
                  <c:v>107</c:v>
                </c:pt>
                <c:pt idx="6">
                  <c:v>78</c:v>
                </c:pt>
                <c:pt idx="7">
                  <c:v>86</c:v>
                </c:pt>
                <c:pt idx="8">
                  <c:v>97</c:v>
                </c:pt>
                <c:pt idx="9">
                  <c:v>79</c:v>
                </c:pt>
                <c:pt idx="10">
                  <c:v>84</c:v>
                </c:pt>
                <c:pt idx="11">
                  <c:v>70</c:v>
                </c:pt>
                <c:pt idx="12">
                  <c:v>23</c:v>
                </c:pt>
                <c:pt idx="13">
                  <c:v>18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E-46A9-8865-D10869F23AFB}"/>
            </c:ext>
          </c:extLst>
        </c:ser>
        <c:ser>
          <c:idx val="1"/>
          <c:order val="1"/>
          <c:tx>
            <c:strRef>
              <c:f>'Table 9.14'!$S$62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9.14'!$Z$63:$Z$79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39</c:v>
                </c:pt>
                <c:pt idx="3">
                  <c:v>70</c:v>
                </c:pt>
                <c:pt idx="4">
                  <c:v>104</c:v>
                </c:pt>
                <c:pt idx="5">
                  <c:v>81</c:v>
                </c:pt>
                <c:pt idx="6">
                  <c:v>58</c:v>
                </c:pt>
                <c:pt idx="7">
                  <c:v>65</c:v>
                </c:pt>
                <c:pt idx="8">
                  <c:v>63</c:v>
                </c:pt>
                <c:pt idx="9">
                  <c:v>68</c:v>
                </c:pt>
                <c:pt idx="10">
                  <c:v>67</c:v>
                </c:pt>
                <c:pt idx="11">
                  <c:v>35</c:v>
                </c:pt>
                <c:pt idx="12">
                  <c:v>22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AE-46A9-8865-D10869F23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9.14'!$Z$83:$Z$90</c:f>
              <c:numCache>
                <c:formatCode>#,##0</c:formatCode>
                <c:ptCount val="8"/>
                <c:pt idx="0">
                  <c:v>51</c:v>
                </c:pt>
                <c:pt idx="1">
                  <c:v>47</c:v>
                </c:pt>
                <c:pt idx="2">
                  <c:v>86</c:v>
                </c:pt>
                <c:pt idx="3">
                  <c:v>39</c:v>
                </c:pt>
                <c:pt idx="4">
                  <c:v>11</c:v>
                </c:pt>
                <c:pt idx="5">
                  <c:v>10</c:v>
                </c:pt>
                <c:pt idx="6">
                  <c:v>83</c:v>
                </c:pt>
                <c:pt idx="7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F-4277-BF91-697A7E595875}"/>
            </c:ext>
          </c:extLst>
        </c:ser>
        <c:ser>
          <c:idx val="1"/>
          <c:order val="1"/>
          <c:tx>
            <c:strRef>
              <c:f>'Table 9.14'!$S$92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9.14'!$Z$93:$Z$100</c:f>
              <c:numCache>
                <c:formatCode>#,##0</c:formatCode>
                <c:ptCount val="8"/>
                <c:pt idx="0">
                  <c:v>43</c:v>
                </c:pt>
                <c:pt idx="1">
                  <c:v>63</c:v>
                </c:pt>
                <c:pt idx="2">
                  <c:v>17</c:v>
                </c:pt>
                <c:pt idx="3">
                  <c:v>114</c:v>
                </c:pt>
                <c:pt idx="4">
                  <c:v>75</c:v>
                </c:pt>
                <c:pt idx="5">
                  <c:v>28</c:v>
                </c:pt>
                <c:pt idx="6">
                  <c:v>6</c:v>
                </c:pt>
                <c:pt idx="7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6F-4277-BF91-697A7E595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9.2'!$Y$83:$Y$90</c:f>
              <c:numCache>
                <c:formatCode>#,##0</c:formatCode>
                <c:ptCount val="8"/>
                <c:pt idx="0">
                  <c:v>132</c:v>
                </c:pt>
                <c:pt idx="1">
                  <c:v>59</c:v>
                </c:pt>
                <c:pt idx="2">
                  <c:v>172</c:v>
                </c:pt>
                <c:pt idx="3">
                  <c:v>38</c:v>
                </c:pt>
                <c:pt idx="4">
                  <c:v>24</c:v>
                </c:pt>
                <c:pt idx="5">
                  <c:v>35</c:v>
                </c:pt>
                <c:pt idx="6">
                  <c:v>140</c:v>
                </c:pt>
                <c:pt idx="7">
                  <c:v>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B-4A4E-93B4-BB2AB5BE741C}"/>
            </c:ext>
          </c:extLst>
        </c:ser>
        <c:ser>
          <c:idx val="1"/>
          <c:order val="1"/>
          <c:tx>
            <c:strRef>
              <c:f>'Table 9.2'!$S$92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9.2'!$Y$93:$Y$100</c:f>
              <c:numCache>
                <c:formatCode>#,##0</c:formatCode>
                <c:ptCount val="8"/>
                <c:pt idx="0">
                  <c:v>68</c:v>
                </c:pt>
                <c:pt idx="1">
                  <c:v>151</c:v>
                </c:pt>
                <c:pt idx="2">
                  <c:v>27</c:v>
                </c:pt>
                <c:pt idx="3">
                  <c:v>169</c:v>
                </c:pt>
                <c:pt idx="4">
                  <c:v>190</c:v>
                </c:pt>
                <c:pt idx="5">
                  <c:v>107</c:v>
                </c:pt>
                <c:pt idx="6">
                  <c:v>10</c:v>
                </c:pt>
                <c:pt idx="7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7B-4A4E-93B4-BB2AB5BE7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9.14'!$T$8:$Z$8</c:f>
              <c:numCache>
                <c:formatCode>#,##0</c:formatCode>
                <c:ptCount val="7"/>
                <c:pt idx="0">
                  <c:v>28312.71</c:v>
                </c:pt>
                <c:pt idx="1">
                  <c:v>32451.360000000001</c:v>
                </c:pt>
                <c:pt idx="2">
                  <c:v>30896.99</c:v>
                </c:pt>
                <c:pt idx="3">
                  <c:v>33144</c:v>
                </c:pt>
                <c:pt idx="4">
                  <c:v>38197.730000000003</c:v>
                </c:pt>
                <c:pt idx="5">
                  <c:v>35737.39</c:v>
                </c:pt>
                <c:pt idx="6">
                  <c:v>43048.1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9-4A12-8529-D4558663AE6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19-4A12-8529-D4558663A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9.15'!$U$4:$Y$4</c:f>
              <c:numCache>
                <c:formatCode>#,##0</c:formatCode>
                <c:ptCount val="5"/>
                <c:pt idx="0">
                  <c:v>25667</c:v>
                </c:pt>
                <c:pt idx="1">
                  <c:v>25485</c:v>
                </c:pt>
                <c:pt idx="2">
                  <c:v>24919</c:v>
                </c:pt>
                <c:pt idx="3">
                  <c:v>24400</c:v>
                </c:pt>
                <c:pt idx="4">
                  <c:v>24975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1B-4973-9CCE-88031E94A54F}"/>
            </c:ext>
          </c:extLst>
        </c:ser>
        <c:ser>
          <c:idx val="1"/>
          <c:order val="1"/>
          <c:tx>
            <c:strRef>
              <c:f>'Table 9.15'!$S$7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9.15'!$U$7:$Y$7</c:f>
              <c:numCache>
                <c:formatCode>#,##0</c:formatCode>
                <c:ptCount val="5"/>
                <c:pt idx="0">
                  <c:v>16816</c:v>
                </c:pt>
                <c:pt idx="1">
                  <c:v>16643</c:v>
                </c:pt>
                <c:pt idx="2">
                  <c:v>16455</c:v>
                </c:pt>
                <c:pt idx="3">
                  <c:v>16233</c:v>
                </c:pt>
                <c:pt idx="4">
                  <c:v>16640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1B-4973-9CCE-88031E94A54F}"/>
            </c:ext>
          </c:extLst>
        </c:ser>
        <c:ser>
          <c:idx val="2"/>
          <c:order val="2"/>
          <c:tx>
            <c:strRef>
              <c:f>'Table 9.15'!$S$11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9.15'!$U$11:$Y$11</c:f>
              <c:numCache>
                <c:formatCode>#,##0</c:formatCode>
                <c:ptCount val="5"/>
                <c:pt idx="0">
                  <c:v>21848</c:v>
                </c:pt>
                <c:pt idx="1">
                  <c:v>21822</c:v>
                </c:pt>
                <c:pt idx="2">
                  <c:v>21356</c:v>
                </c:pt>
                <c:pt idx="3">
                  <c:v>21067</c:v>
                </c:pt>
                <c:pt idx="4">
                  <c:v>21487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1B-4973-9CCE-88031E94A54F}"/>
            </c:ext>
          </c:extLst>
        </c:ser>
        <c:ser>
          <c:idx val="3"/>
          <c:order val="3"/>
          <c:tx>
            <c:strRef>
              <c:f>'Table 9.15'!$S$12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9.15'!$U$12:$Y$12</c:f>
              <c:numCache>
                <c:formatCode>#,##0</c:formatCode>
                <c:ptCount val="5"/>
                <c:pt idx="0">
                  <c:v>3816</c:v>
                </c:pt>
                <c:pt idx="1">
                  <c:v>3666</c:v>
                </c:pt>
                <c:pt idx="2">
                  <c:v>3561</c:v>
                </c:pt>
                <c:pt idx="3">
                  <c:v>3331</c:v>
                </c:pt>
                <c:pt idx="4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1B-4973-9CCE-88031E94A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9.15'!$AB$15:$AB$33</c:f>
              <c:numCache>
                <c:formatCode>0.0%</c:formatCode>
                <c:ptCount val="19"/>
                <c:pt idx="0">
                  <c:v>0.17663064305970722</c:v>
                </c:pt>
                <c:pt idx="1">
                  <c:v>1.0347206254311335E-2</c:v>
                </c:pt>
                <c:pt idx="2">
                  <c:v>5.7177895301601903E-2</c:v>
                </c:pt>
                <c:pt idx="3">
                  <c:v>7.281367364145014E-3</c:v>
                </c:pt>
                <c:pt idx="4">
                  <c:v>6.0933547942055646E-2</c:v>
                </c:pt>
                <c:pt idx="5">
                  <c:v>2.0464474591860196E-2</c:v>
                </c:pt>
                <c:pt idx="6">
                  <c:v>7.3733425308500036E-2</c:v>
                </c:pt>
                <c:pt idx="7">
                  <c:v>5.9630566413734959E-2</c:v>
                </c:pt>
                <c:pt idx="8">
                  <c:v>3.5563731125929331E-2</c:v>
                </c:pt>
                <c:pt idx="9">
                  <c:v>4.0622365294703767E-3</c:v>
                </c:pt>
                <c:pt idx="10">
                  <c:v>1.9583045910937381E-2</c:v>
                </c:pt>
                <c:pt idx="11">
                  <c:v>1.9966275772208171E-2</c:v>
                </c:pt>
                <c:pt idx="12">
                  <c:v>2.8359009734038477E-2</c:v>
                </c:pt>
                <c:pt idx="13">
                  <c:v>0.12064076032804476</c:v>
                </c:pt>
                <c:pt idx="14">
                  <c:v>3.6790066681995859E-2</c:v>
                </c:pt>
                <c:pt idx="15">
                  <c:v>6.0205411205641143E-2</c:v>
                </c:pt>
                <c:pt idx="16">
                  <c:v>6.990112669579214E-2</c:v>
                </c:pt>
                <c:pt idx="17">
                  <c:v>1.4371119797654633E-2</c:v>
                </c:pt>
                <c:pt idx="18">
                  <c:v>3.1654786540967275E-2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F-4EF2-8FDE-D2A3492D8D7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F-4EF2-8FDE-D2A3492D8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9.15'!$Y$44:$Y$60</c:f>
              <c:numCache>
                <c:formatCode>#,##0</c:formatCode>
                <c:ptCount val="17"/>
                <c:pt idx="0">
                  <c:v>23</c:v>
                </c:pt>
                <c:pt idx="1">
                  <c:v>318</c:v>
                </c:pt>
                <c:pt idx="2">
                  <c:v>941</c:v>
                </c:pt>
                <c:pt idx="3">
                  <c:v>1820</c:v>
                </c:pt>
                <c:pt idx="4">
                  <c:v>1971</c:v>
                </c:pt>
                <c:pt idx="5">
                  <c:v>1439</c:v>
                </c:pt>
                <c:pt idx="6">
                  <c:v>1015</c:v>
                </c:pt>
                <c:pt idx="7">
                  <c:v>1006</c:v>
                </c:pt>
                <c:pt idx="8">
                  <c:v>1181</c:v>
                </c:pt>
                <c:pt idx="9">
                  <c:v>1190</c:v>
                </c:pt>
                <c:pt idx="10">
                  <c:v>1273</c:v>
                </c:pt>
                <c:pt idx="11">
                  <c:v>959</c:v>
                </c:pt>
                <c:pt idx="12">
                  <c:v>509</c:v>
                </c:pt>
                <c:pt idx="13">
                  <c:v>215</c:v>
                </c:pt>
                <c:pt idx="14">
                  <c:v>118</c:v>
                </c:pt>
                <c:pt idx="15">
                  <c:v>49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3-4C5C-8779-5E7DED2B844E}"/>
            </c:ext>
          </c:extLst>
        </c:ser>
        <c:ser>
          <c:idx val="1"/>
          <c:order val="1"/>
          <c:tx>
            <c:strRef>
              <c:f>'Table 9.15'!$S$62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9.15'!$Y$63:$Y$79</c:f>
              <c:numCache>
                <c:formatCode>#,##0</c:formatCode>
                <c:ptCount val="17"/>
                <c:pt idx="0">
                  <c:v>33</c:v>
                </c:pt>
                <c:pt idx="1">
                  <c:v>280</c:v>
                </c:pt>
                <c:pt idx="2">
                  <c:v>811</c:v>
                </c:pt>
                <c:pt idx="3">
                  <c:v>1164</c:v>
                </c:pt>
                <c:pt idx="4">
                  <c:v>1481</c:v>
                </c:pt>
                <c:pt idx="5">
                  <c:v>963</c:v>
                </c:pt>
                <c:pt idx="6">
                  <c:v>851</c:v>
                </c:pt>
                <c:pt idx="7">
                  <c:v>848</c:v>
                </c:pt>
                <c:pt idx="8">
                  <c:v>1097</c:v>
                </c:pt>
                <c:pt idx="9">
                  <c:v>1078</c:v>
                </c:pt>
                <c:pt idx="10">
                  <c:v>1052</c:v>
                </c:pt>
                <c:pt idx="11">
                  <c:v>705</c:v>
                </c:pt>
                <c:pt idx="12">
                  <c:v>319</c:v>
                </c:pt>
                <c:pt idx="13">
                  <c:v>126</c:v>
                </c:pt>
                <c:pt idx="14">
                  <c:v>59</c:v>
                </c:pt>
                <c:pt idx="15">
                  <c:v>33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3-4C5C-8779-5E7DED2B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9.15'!$Y$83:$Y$90</c:f>
              <c:numCache>
                <c:formatCode>#,##0</c:formatCode>
                <c:ptCount val="8"/>
                <c:pt idx="0">
                  <c:v>697</c:v>
                </c:pt>
                <c:pt idx="1">
                  <c:v>503</c:v>
                </c:pt>
                <c:pt idx="2">
                  <c:v>1387</c:v>
                </c:pt>
                <c:pt idx="3">
                  <c:v>320</c:v>
                </c:pt>
                <c:pt idx="4">
                  <c:v>151</c:v>
                </c:pt>
                <c:pt idx="5">
                  <c:v>250</c:v>
                </c:pt>
                <c:pt idx="6">
                  <c:v>992</c:v>
                </c:pt>
                <c:pt idx="7">
                  <c:v>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A8-485E-8616-8717DC807109}"/>
            </c:ext>
          </c:extLst>
        </c:ser>
        <c:ser>
          <c:idx val="1"/>
          <c:order val="1"/>
          <c:tx>
            <c:strRef>
              <c:f>'Table 9.15'!$S$92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9.15'!$Y$93:$Y$100</c:f>
              <c:numCache>
                <c:formatCode>#,##0</c:formatCode>
                <c:ptCount val="8"/>
                <c:pt idx="0">
                  <c:v>427</c:v>
                </c:pt>
                <c:pt idx="1">
                  <c:v>897</c:v>
                </c:pt>
                <c:pt idx="2">
                  <c:v>188</c:v>
                </c:pt>
                <c:pt idx="3">
                  <c:v>1055</c:v>
                </c:pt>
                <c:pt idx="4">
                  <c:v>1080</c:v>
                </c:pt>
                <c:pt idx="5">
                  <c:v>706</c:v>
                </c:pt>
                <c:pt idx="6">
                  <c:v>84</c:v>
                </c:pt>
                <c:pt idx="7">
                  <c:v>1220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A8-485E-8616-8717DC807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9.15'!$U$8:$Y$8</c:f>
              <c:numCache>
                <c:formatCode>#,##0</c:formatCode>
                <c:ptCount val="5"/>
                <c:pt idx="0">
                  <c:v>31105</c:v>
                </c:pt>
                <c:pt idx="1">
                  <c:v>32296.86</c:v>
                </c:pt>
                <c:pt idx="2">
                  <c:v>33274</c:v>
                </c:pt>
                <c:pt idx="3">
                  <c:v>35337.699999999997</c:v>
                </c:pt>
                <c:pt idx="4">
                  <c:v>35665.4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29-44C6-844D-C7B9EDCDCA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29-44C6-844D-C7B9EDCDC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9.15'!$T$4:$Z$4</c:f>
              <c:numCache>
                <c:formatCode>#,##0</c:formatCode>
                <c:ptCount val="7"/>
                <c:pt idx="0">
                  <c:v>25626</c:v>
                </c:pt>
                <c:pt idx="1">
                  <c:v>25667</c:v>
                </c:pt>
                <c:pt idx="2">
                  <c:v>25485</c:v>
                </c:pt>
                <c:pt idx="3">
                  <c:v>24919</c:v>
                </c:pt>
                <c:pt idx="4">
                  <c:v>24400</c:v>
                </c:pt>
                <c:pt idx="5">
                  <c:v>24975</c:v>
                </c:pt>
                <c:pt idx="6">
                  <c:v>26094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3F-4E99-A4B5-1158428FFB64}"/>
            </c:ext>
          </c:extLst>
        </c:ser>
        <c:ser>
          <c:idx val="1"/>
          <c:order val="1"/>
          <c:tx>
            <c:strRef>
              <c:f>'Table 9.15'!$S$7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9.15'!$T$7:$Z$7</c:f>
              <c:numCache>
                <c:formatCode>#,##0</c:formatCode>
                <c:ptCount val="7"/>
                <c:pt idx="0">
                  <c:v>16633</c:v>
                </c:pt>
                <c:pt idx="1">
                  <c:v>16816</c:v>
                </c:pt>
                <c:pt idx="2">
                  <c:v>16643</c:v>
                </c:pt>
                <c:pt idx="3">
                  <c:v>16455</c:v>
                </c:pt>
                <c:pt idx="4">
                  <c:v>16233</c:v>
                </c:pt>
                <c:pt idx="5">
                  <c:v>16640</c:v>
                </c:pt>
                <c:pt idx="6">
                  <c:v>17802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3F-4E99-A4B5-1158428FFB64}"/>
            </c:ext>
          </c:extLst>
        </c:ser>
        <c:ser>
          <c:idx val="2"/>
          <c:order val="2"/>
          <c:tx>
            <c:strRef>
              <c:f>'Table 9.15'!$S$11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9.15'!$T$11:$Z$11</c:f>
              <c:numCache>
                <c:formatCode>#,##0</c:formatCode>
                <c:ptCount val="7"/>
                <c:pt idx="0">
                  <c:v>21764</c:v>
                </c:pt>
                <c:pt idx="1">
                  <c:v>21848</c:v>
                </c:pt>
                <c:pt idx="2">
                  <c:v>21822</c:v>
                </c:pt>
                <c:pt idx="3">
                  <c:v>21356</c:v>
                </c:pt>
                <c:pt idx="4">
                  <c:v>21067</c:v>
                </c:pt>
                <c:pt idx="5">
                  <c:v>21487</c:v>
                </c:pt>
                <c:pt idx="6">
                  <c:v>22386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3F-4E99-A4B5-1158428FFB64}"/>
            </c:ext>
          </c:extLst>
        </c:ser>
        <c:ser>
          <c:idx val="3"/>
          <c:order val="3"/>
          <c:tx>
            <c:strRef>
              <c:f>'Table 9.15'!$S$12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9.15'!$T$12:$Z$12</c:f>
              <c:numCache>
                <c:formatCode>#,##0</c:formatCode>
                <c:ptCount val="7"/>
                <c:pt idx="0">
                  <c:v>3859</c:v>
                </c:pt>
                <c:pt idx="1">
                  <c:v>3816</c:v>
                </c:pt>
                <c:pt idx="2">
                  <c:v>3666</c:v>
                </c:pt>
                <c:pt idx="3">
                  <c:v>3561</c:v>
                </c:pt>
                <c:pt idx="4">
                  <c:v>3331</c:v>
                </c:pt>
                <c:pt idx="5">
                  <c:v>3488</c:v>
                </c:pt>
                <c:pt idx="6">
                  <c:v>3709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3F-4E99-A4B5-1158428FF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9.15'!$AB$15:$AB$33</c:f>
              <c:numCache>
                <c:formatCode>0.0%</c:formatCode>
                <c:ptCount val="19"/>
                <c:pt idx="0">
                  <c:v>0.17663064305970722</c:v>
                </c:pt>
                <c:pt idx="1">
                  <c:v>1.0347206254311335E-2</c:v>
                </c:pt>
                <c:pt idx="2">
                  <c:v>5.7177895301601903E-2</c:v>
                </c:pt>
                <c:pt idx="3">
                  <c:v>7.281367364145014E-3</c:v>
                </c:pt>
                <c:pt idx="4">
                  <c:v>6.0933547942055646E-2</c:v>
                </c:pt>
                <c:pt idx="5">
                  <c:v>2.0464474591860196E-2</c:v>
                </c:pt>
                <c:pt idx="6">
                  <c:v>7.3733425308500036E-2</c:v>
                </c:pt>
                <c:pt idx="7">
                  <c:v>5.9630566413734959E-2</c:v>
                </c:pt>
                <c:pt idx="8">
                  <c:v>3.5563731125929331E-2</c:v>
                </c:pt>
                <c:pt idx="9">
                  <c:v>4.0622365294703767E-3</c:v>
                </c:pt>
                <c:pt idx="10">
                  <c:v>1.9583045910937381E-2</c:v>
                </c:pt>
                <c:pt idx="11">
                  <c:v>1.9966275772208171E-2</c:v>
                </c:pt>
                <c:pt idx="12">
                  <c:v>2.8359009734038477E-2</c:v>
                </c:pt>
                <c:pt idx="13">
                  <c:v>0.12064076032804476</c:v>
                </c:pt>
                <c:pt idx="14">
                  <c:v>3.6790066681995859E-2</c:v>
                </c:pt>
                <c:pt idx="15">
                  <c:v>6.0205411205641143E-2</c:v>
                </c:pt>
                <c:pt idx="16">
                  <c:v>6.990112669579214E-2</c:v>
                </c:pt>
                <c:pt idx="17">
                  <c:v>1.4371119797654633E-2</c:v>
                </c:pt>
                <c:pt idx="18">
                  <c:v>3.1654786540967275E-2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F-40FB-88F4-53F3AF6DBC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FF-40FB-88F4-53F3AF6DB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9.15'!$Z$44:$Z$60</c:f>
              <c:numCache>
                <c:formatCode>#,##0</c:formatCode>
                <c:ptCount val="17"/>
                <c:pt idx="0">
                  <c:v>20</c:v>
                </c:pt>
                <c:pt idx="1">
                  <c:v>305</c:v>
                </c:pt>
                <c:pt idx="2">
                  <c:v>947</c:v>
                </c:pt>
                <c:pt idx="3">
                  <c:v>1762</c:v>
                </c:pt>
                <c:pt idx="4">
                  <c:v>2186</c:v>
                </c:pt>
                <c:pt idx="5">
                  <c:v>1503</c:v>
                </c:pt>
                <c:pt idx="6">
                  <c:v>1106</c:v>
                </c:pt>
                <c:pt idx="7">
                  <c:v>1114</c:v>
                </c:pt>
                <c:pt idx="8">
                  <c:v>1220</c:v>
                </c:pt>
                <c:pt idx="9">
                  <c:v>1191</c:v>
                </c:pt>
                <c:pt idx="10">
                  <c:v>1267</c:v>
                </c:pt>
                <c:pt idx="11">
                  <c:v>1050</c:v>
                </c:pt>
                <c:pt idx="12">
                  <c:v>551</c:v>
                </c:pt>
                <c:pt idx="13">
                  <c:v>219</c:v>
                </c:pt>
                <c:pt idx="14">
                  <c:v>131</c:v>
                </c:pt>
                <c:pt idx="15">
                  <c:v>67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7-43B3-ACB5-027EB415C1AA}"/>
            </c:ext>
          </c:extLst>
        </c:ser>
        <c:ser>
          <c:idx val="1"/>
          <c:order val="1"/>
          <c:tx>
            <c:strRef>
              <c:f>'Table 9.15'!$S$62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9.15'!$Z$63:$Z$79</c:f>
              <c:numCache>
                <c:formatCode>#,##0</c:formatCode>
                <c:ptCount val="17"/>
                <c:pt idx="0">
                  <c:v>29</c:v>
                </c:pt>
                <c:pt idx="1">
                  <c:v>311</c:v>
                </c:pt>
                <c:pt idx="2">
                  <c:v>831</c:v>
                </c:pt>
                <c:pt idx="3">
                  <c:v>1265</c:v>
                </c:pt>
                <c:pt idx="4">
                  <c:v>1606</c:v>
                </c:pt>
                <c:pt idx="5">
                  <c:v>908</c:v>
                </c:pt>
                <c:pt idx="6">
                  <c:v>865</c:v>
                </c:pt>
                <c:pt idx="7">
                  <c:v>859</c:v>
                </c:pt>
                <c:pt idx="8">
                  <c:v>1091</c:v>
                </c:pt>
                <c:pt idx="9">
                  <c:v>1100</c:v>
                </c:pt>
                <c:pt idx="10">
                  <c:v>1099</c:v>
                </c:pt>
                <c:pt idx="11">
                  <c:v>778</c:v>
                </c:pt>
                <c:pt idx="12">
                  <c:v>337</c:v>
                </c:pt>
                <c:pt idx="13">
                  <c:v>165</c:v>
                </c:pt>
                <c:pt idx="14">
                  <c:v>73</c:v>
                </c:pt>
                <c:pt idx="15">
                  <c:v>43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7-43B3-ACB5-027EB415C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9.15'!$Z$83:$Z$90</c:f>
              <c:numCache>
                <c:formatCode>#,##0</c:formatCode>
                <c:ptCount val="8"/>
                <c:pt idx="0">
                  <c:v>713</c:v>
                </c:pt>
                <c:pt idx="1">
                  <c:v>512</c:v>
                </c:pt>
                <c:pt idx="2">
                  <c:v>1445</c:v>
                </c:pt>
                <c:pt idx="3">
                  <c:v>339</c:v>
                </c:pt>
                <c:pt idx="4">
                  <c:v>156</c:v>
                </c:pt>
                <c:pt idx="5">
                  <c:v>245</c:v>
                </c:pt>
                <c:pt idx="6">
                  <c:v>1024</c:v>
                </c:pt>
                <c:pt idx="7">
                  <c:v>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2-400D-9824-480E84977AAD}"/>
            </c:ext>
          </c:extLst>
        </c:ser>
        <c:ser>
          <c:idx val="1"/>
          <c:order val="1"/>
          <c:tx>
            <c:strRef>
              <c:f>'Table 9.15'!$S$92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9.15'!$Z$93:$Z$100</c:f>
              <c:numCache>
                <c:formatCode>#,##0</c:formatCode>
                <c:ptCount val="8"/>
                <c:pt idx="0">
                  <c:v>473</c:v>
                </c:pt>
                <c:pt idx="1">
                  <c:v>934</c:v>
                </c:pt>
                <c:pt idx="2">
                  <c:v>200</c:v>
                </c:pt>
                <c:pt idx="3">
                  <c:v>1096</c:v>
                </c:pt>
                <c:pt idx="4">
                  <c:v>1087</c:v>
                </c:pt>
                <c:pt idx="5">
                  <c:v>718</c:v>
                </c:pt>
                <c:pt idx="6">
                  <c:v>104</c:v>
                </c:pt>
                <c:pt idx="7">
                  <c:v>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62-400D-9824-480E84977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9.2'!$U$8:$Y$8</c:f>
              <c:numCache>
                <c:formatCode>#,##0</c:formatCode>
                <c:ptCount val="5"/>
                <c:pt idx="0">
                  <c:v>32394.47</c:v>
                </c:pt>
                <c:pt idx="1">
                  <c:v>32253.69</c:v>
                </c:pt>
                <c:pt idx="2">
                  <c:v>33133.93</c:v>
                </c:pt>
                <c:pt idx="3">
                  <c:v>32116.5</c:v>
                </c:pt>
                <c:pt idx="4">
                  <c:v>33276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9-4880-8629-60E6513B20B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69-4880-8629-60E6513B2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9.15'!$T$8:$Z$8</c:f>
              <c:numCache>
                <c:formatCode>#,##0</c:formatCode>
                <c:ptCount val="7"/>
                <c:pt idx="0">
                  <c:v>30440.49</c:v>
                </c:pt>
                <c:pt idx="1">
                  <c:v>31105</c:v>
                </c:pt>
                <c:pt idx="2">
                  <c:v>32296.86</c:v>
                </c:pt>
                <c:pt idx="3">
                  <c:v>33274</c:v>
                </c:pt>
                <c:pt idx="4">
                  <c:v>35337.699999999997</c:v>
                </c:pt>
                <c:pt idx="5">
                  <c:v>35665.4</c:v>
                </c:pt>
                <c:pt idx="6">
                  <c:v>37001.19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A4-4597-B8AD-B5EE337D47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A4-4597-B8AD-B5EE337D4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9.16'!$U$4:$Y$4</c:f>
              <c:numCache>
                <c:formatCode>#,##0</c:formatCode>
                <c:ptCount val="5"/>
                <c:pt idx="0">
                  <c:v>23925</c:v>
                </c:pt>
                <c:pt idx="1">
                  <c:v>22544</c:v>
                </c:pt>
                <c:pt idx="2">
                  <c:v>21784</c:v>
                </c:pt>
                <c:pt idx="3">
                  <c:v>20343</c:v>
                </c:pt>
                <c:pt idx="4">
                  <c:v>22147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0-4289-94C1-E87B41535311}"/>
            </c:ext>
          </c:extLst>
        </c:ser>
        <c:ser>
          <c:idx val="1"/>
          <c:order val="1"/>
          <c:tx>
            <c:strRef>
              <c:f>'Table 9.16'!$S$7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9.16'!$U$7:$Y$7</c:f>
              <c:numCache>
                <c:formatCode>#,##0</c:formatCode>
                <c:ptCount val="5"/>
                <c:pt idx="0">
                  <c:v>16426</c:v>
                </c:pt>
                <c:pt idx="1">
                  <c:v>15833</c:v>
                </c:pt>
                <c:pt idx="2">
                  <c:v>15112</c:v>
                </c:pt>
                <c:pt idx="3">
                  <c:v>14209</c:v>
                </c:pt>
                <c:pt idx="4">
                  <c:v>15122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F0-4289-94C1-E87B41535311}"/>
            </c:ext>
          </c:extLst>
        </c:ser>
        <c:ser>
          <c:idx val="2"/>
          <c:order val="2"/>
          <c:tx>
            <c:strRef>
              <c:f>'Table 9.16'!$S$11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9.16'!$U$11:$Y$11</c:f>
              <c:numCache>
                <c:formatCode>#,##0</c:formatCode>
                <c:ptCount val="5"/>
                <c:pt idx="0">
                  <c:v>21656</c:v>
                </c:pt>
                <c:pt idx="1">
                  <c:v>20318</c:v>
                </c:pt>
                <c:pt idx="2">
                  <c:v>19589</c:v>
                </c:pt>
                <c:pt idx="3">
                  <c:v>18373</c:v>
                </c:pt>
                <c:pt idx="4">
                  <c:v>19874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F0-4289-94C1-E87B41535311}"/>
            </c:ext>
          </c:extLst>
        </c:ser>
        <c:ser>
          <c:idx val="3"/>
          <c:order val="3"/>
          <c:tx>
            <c:strRef>
              <c:f>'Table 9.16'!$S$12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9.16'!$U$12:$Y$12</c:f>
              <c:numCache>
                <c:formatCode>#,##0</c:formatCode>
                <c:ptCount val="5"/>
                <c:pt idx="0">
                  <c:v>2272</c:v>
                </c:pt>
                <c:pt idx="1">
                  <c:v>2226</c:v>
                </c:pt>
                <c:pt idx="2">
                  <c:v>2195</c:v>
                </c:pt>
                <c:pt idx="3">
                  <c:v>1973</c:v>
                </c:pt>
                <c:pt idx="4">
                  <c:v>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F0-4289-94C1-E87B41535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9.16'!$AB$15:$AB$33</c:f>
              <c:numCache>
                <c:formatCode>0.0%</c:formatCode>
                <c:ptCount val="19"/>
                <c:pt idx="0">
                  <c:v>9.3581213307240702E-2</c:v>
                </c:pt>
                <c:pt idx="1">
                  <c:v>9.8864970645792569E-2</c:v>
                </c:pt>
                <c:pt idx="2">
                  <c:v>4.2778864970645793E-2</c:v>
                </c:pt>
                <c:pt idx="3">
                  <c:v>6.9275929549902152E-3</c:v>
                </c:pt>
                <c:pt idx="4">
                  <c:v>7.1976516634050886E-2</c:v>
                </c:pt>
                <c:pt idx="5">
                  <c:v>3.2798434442270062E-2</c:v>
                </c:pt>
                <c:pt idx="6">
                  <c:v>7.8082191780821916E-2</c:v>
                </c:pt>
                <c:pt idx="7">
                  <c:v>7.8551859099804305E-2</c:v>
                </c:pt>
                <c:pt idx="8">
                  <c:v>3.4246575342465752E-2</c:v>
                </c:pt>
                <c:pt idx="9">
                  <c:v>3.1702544031311152E-3</c:v>
                </c:pt>
                <c:pt idx="10">
                  <c:v>1.6360078277886499E-2</c:v>
                </c:pt>
                <c:pt idx="11">
                  <c:v>3.1937377690802349E-2</c:v>
                </c:pt>
                <c:pt idx="12">
                  <c:v>4.7514677103718199E-2</c:v>
                </c:pt>
                <c:pt idx="13">
                  <c:v>9.5342465753424657E-2</c:v>
                </c:pt>
                <c:pt idx="14">
                  <c:v>3.8786692759295499E-2</c:v>
                </c:pt>
                <c:pt idx="15">
                  <c:v>6.2191780821917807E-2</c:v>
                </c:pt>
                <c:pt idx="16">
                  <c:v>4.7827788649706458E-2</c:v>
                </c:pt>
                <c:pt idx="17">
                  <c:v>3.8747553816046968E-3</c:v>
                </c:pt>
                <c:pt idx="18">
                  <c:v>4.3561643835616441E-2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E-484B-AA5F-8BFDE73BC7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3E-484B-AA5F-8BFDE73BC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9.16'!$Y$44:$Y$60</c:f>
              <c:numCache>
                <c:formatCode>#,##0</c:formatCode>
                <c:ptCount val="17"/>
                <c:pt idx="0">
                  <c:v>19</c:v>
                </c:pt>
                <c:pt idx="1">
                  <c:v>360</c:v>
                </c:pt>
                <c:pt idx="2">
                  <c:v>756</c:v>
                </c:pt>
                <c:pt idx="3">
                  <c:v>1200</c:v>
                </c:pt>
                <c:pt idx="4">
                  <c:v>1567</c:v>
                </c:pt>
                <c:pt idx="5">
                  <c:v>1605</c:v>
                </c:pt>
                <c:pt idx="6">
                  <c:v>1434</c:v>
                </c:pt>
                <c:pt idx="7">
                  <c:v>1236</c:v>
                </c:pt>
                <c:pt idx="8">
                  <c:v>1187</c:v>
                </c:pt>
                <c:pt idx="9">
                  <c:v>1029</c:v>
                </c:pt>
                <c:pt idx="10">
                  <c:v>916</c:v>
                </c:pt>
                <c:pt idx="11">
                  <c:v>547</c:v>
                </c:pt>
                <c:pt idx="12">
                  <c:v>240</c:v>
                </c:pt>
                <c:pt idx="13">
                  <c:v>118</c:v>
                </c:pt>
                <c:pt idx="14">
                  <c:v>43</c:v>
                </c:pt>
                <c:pt idx="15">
                  <c:v>20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85-478A-9A08-0A03F600EC1B}"/>
            </c:ext>
          </c:extLst>
        </c:ser>
        <c:ser>
          <c:idx val="1"/>
          <c:order val="1"/>
          <c:tx>
            <c:strRef>
              <c:f>'Table 9.16'!$S$62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9.16'!$Y$63:$Y$79</c:f>
              <c:numCache>
                <c:formatCode>#,##0</c:formatCode>
                <c:ptCount val="17"/>
                <c:pt idx="0">
                  <c:v>45</c:v>
                </c:pt>
                <c:pt idx="1">
                  <c:v>330</c:v>
                </c:pt>
                <c:pt idx="2">
                  <c:v>687</c:v>
                </c:pt>
                <c:pt idx="3">
                  <c:v>1000</c:v>
                </c:pt>
                <c:pt idx="4">
                  <c:v>1234</c:v>
                </c:pt>
                <c:pt idx="5">
                  <c:v>1298</c:v>
                </c:pt>
                <c:pt idx="6">
                  <c:v>1117</c:v>
                </c:pt>
                <c:pt idx="7">
                  <c:v>996</c:v>
                </c:pt>
                <c:pt idx="8">
                  <c:v>982</c:v>
                </c:pt>
                <c:pt idx="9">
                  <c:v>855</c:v>
                </c:pt>
                <c:pt idx="10">
                  <c:v>705</c:v>
                </c:pt>
                <c:pt idx="11">
                  <c:v>346</c:v>
                </c:pt>
                <c:pt idx="12">
                  <c:v>158</c:v>
                </c:pt>
                <c:pt idx="13">
                  <c:v>59</c:v>
                </c:pt>
                <c:pt idx="14">
                  <c:v>23</c:v>
                </c:pt>
                <c:pt idx="15">
                  <c:v>20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85-478A-9A08-0A03F600E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9.16'!$Y$83:$Y$90</c:f>
              <c:numCache>
                <c:formatCode>#,##0</c:formatCode>
                <c:ptCount val="8"/>
                <c:pt idx="0">
                  <c:v>513</c:v>
                </c:pt>
                <c:pt idx="1">
                  <c:v>544</c:v>
                </c:pt>
                <c:pt idx="2">
                  <c:v>1983</c:v>
                </c:pt>
                <c:pt idx="3">
                  <c:v>200</c:v>
                </c:pt>
                <c:pt idx="4">
                  <c:v>157</c:v>
                </c:pt>
                <c:pt idx="5">
                  <c:v>203</c:v>
                </c:pt>
                <c:pt idx="6">
                  <c:v>2065</c:v>
                </c:pt>
                <c:pt idx="7">
                  <c:v>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17-4156-B7B1-8025F80F113B}"/>
            </c:ext>
          </c:extLst>
        </c:ser>
        <c:ser>
          <c:idx val="1"/>
          <c:order val="1"/>
          <c:tx>
            <c:strRef>
              <c:f>'Table 9.16'!$S$92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9.16'!$Y$93:$Y$100</c:f>
              <c:numCache>
                <c:formatCode>#,##0</c:formatCode>
                <c:ptCount val="8"/>
                <c:pt idx="0">
                  <c:v>390</c:v>
                </c:pt>
                <c:pt idx="1">
                  <c:v>922</c:v>
                </c:pt>
                <c:pt idx="2">
                  <c:v>265</c:v>
                </c:pt>
                <c:pt idx="3">
                  <c:v>756</c:v>
                </c:pt>
                <c:pt idx="4">
                  <c:v>1237</c:v>
                </c:pt>
                <c:pt idx="5">
                  <c:v>734</c:v>
                </c:pt>
                <c:pt idx="6">
                  <c:v>248</c:v>
                </c:pt>
                <c:pt idx="7">
                  <c:v>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17-4156-B7B1-8025F80F1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9.16'!$U$8:$Y$8</c:f>
              <c:numCache>
                <c:formatCode>#,##0</c:formatCode>
                <c:ptCount val="5"/>
                <c:pt idx="0">
                  <c:v>49178.09</c:v>
                </c:pt>
                <c:pt idx="1">
                  <c:v>48797</c:v>
                </c:pt>
                <c:pt idx="2">
                  <c:v>48760.68</c:v>
                </c:pt>
                <c:pt idx="3">
                  <c:v>50346</c:v>
                </c:pt>
                <c:pt idx="4">
                  <c:v>48511.96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17-4464-8028-8B739A5D26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17-4464-8028-8B739A5D2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9.16'!$T$4:$Z$4</c:f>
              <c:numCache>
                <c:formatCode>#,##0</c:formatCode>
                <c:ptCount val="7"/>
                <c:pt idx="0">
                  <c:v>25411</c:v>
                </c:pt>
                <c:pt idx="1">
                  <c:v>23925</c:v>
                </c:pt>
                <c:pt idx="2">
                  <c:v>22544</c:v>
                </c:pt>
                <c:pt idx="3">
                  <c:v>21784</c:v>
                </c:pt>
                <c:pt idx="4">
                  <c:v>20343</c:v>
                </c:pt>
                <c:pt idx="5">
                  <c:v>22147</c:v>
                </c:pt>
                <c:pt idx="6">
                  <c:v>25550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41-4E4E-B34F-64421F3C2081}"/>
            </c:ext>
          </c:extLst>
        </c:ser>
        <c:ser>
          <c:idx val="1"/>
          <c:order val="1"/>
          <c:tx>
            <c:strRef>
              <c:f>'Table 9.16'!$S$7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9.16'!$T$7:$Z$7</c:f>
              <c:numCache>
                <c:formatCode>#,##0</c:formatCode>
                <c:ptCount val="7"/>
                <c:pt idx="0">
                  <c:v>16732</c:v>
                </c:pt>
                <c:pt idx="1">
                  <c:v>16426</c:v>
                </c:pt>
                <c:pt idx="2">
                  <c:v>15833</c:v>
                </c:pt>
                <c:pt idx="3">
                  <c:v>15112</c:v>
                </c:pt>
                <c:pt idx="4">
                  <c:v>14209</c:v>
                </c:pt>
                <c:pt idx="5">
                  <c:v>15122</c:v>
                </c:pt>
                <c:pt idx="6">
                  <c:v>17334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41-4E4E-B34F-64421F3C2081}"/>
            </c:ext>
          </c:extLst>
        </c:ser>
        <c:ser>
          <c:idx val="2"/>
          <c:order val="2"/>
          <c:tx>
            <c:strRef>
              <c:f>'Table 9.16'!$S$11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9.16'!$T$11:$Z$11</c:f>
              <c:numCache>
                <c:formatCode>#,##0</c:formatCode>
                <c:ptCount val="7"/>
                <c:pt idx="0">
                  <c:v>23132</c:v>
                </c:pt>
                <c:pt idx="1">
                  <c:v>21656</c:v>
                </c:pt>
                <c:pt idx="2">
                  <c:v>20318</c:v>
                </c:pt>
                <c:pt idx="3">
                  <c:v>19589</c:v>
                </c:pt>
                <c:pt idx="4">
                  <c:v>18373</c:v>
                </c:pt>
                <c:pt idx="5">
                  <c:v>19874</c:v>
                </c:pt>
                <c:pt idx="6">
                  <c:v>22321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41-4E4E-B34F-64421F3C2081}"/>
            </c:ext>
          </c:extLst>
        </c:ser>
        <c:ser>
          <c:idx val="3"/>
          <c:order val="3"/>
          <c:tx>
            <c:strRef>
              <c:f>'Table 9.16'!$S$12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9.16'!$T$12:$Z$12</c:f>
              <c:numCache>
                <c:formatCode>#,##0</c:formatCode>
                <c:ptCount val="7"/>
                <c:pt idx="0">
                  <c:v>2282</c:v>
                </c:pt>
                <c:pt idx="1">
                  <c:v>2272</c:v>
                </c:pt>
                <c:pt idx="2">
                  <c:v>2226</c:v>
                </c:pt>
                <c:pt idx="3">
                  <c:v>2195</c:v>
                </c:pt>
                <c:pt idx="4">
                  <c:v>1973</c:v>
                </c:pt>
                <c:pt idx="5">
                  <c:v>2273</c:v>
                </c:pt>
                <c:pt idx="6">
                  <c:v>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41-4E4E-B34F-64421F3C2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9.16'!$AB$15:$AB$33</c:f>
              <c:numCache>
                <c:formatCode>0.0%</c:formatCode>
                <c:ptCount val="19"/>
                <c:pt idx="0">
                  <c:v>9.3581213307240702E-2</c:v>
                </c:pt>
                <c:pt idx="1">
                  <c:v>9.8864970645792569E-2</c:v>
                </c:pt>
                <c:pt idx="2">
                  <c:v>4.2778864970645793E-2</c:v>
                </c:pt>
                <c:pt idx="3">
                  <c:v>6.9275929549902152E-3</c:v>
                </c:pt>
                <c:pt idx="4">
                  <c:v>7.1976516634050886E-2</c:v>
                </c:pt>
                <c:pt idx="5">
                  <c:v>3.2798434442270062E-2</c:v>
                </c:pt>
                <c:pt idx="6">
                  <c:v>7.8082191780821916E-2</c:v>
                </c:pt>
                <c:pt idx="7">
                  <c:v>7.8551859099804305E-2</c:v>
                </c:pt>
                <c:pt idx="8">
                  <c:v>3.4246575342465752E-2</c:v>
                </c:pt>
                <c:pt idx="9">
                  <c:v>3.1702544031311152E-3</c:v>
                </c:pt>
                <c:pt idx="10">
                  <c:v>1.6360078277886499E-2</c:v>
                </c:pt>
                <c:pt idx="11">
                  <c:v>3.1937377690802349E-2</c:v>
                </c:pt>
                <c:pt idx="12">
                  <c:v>4.7514677103718199E-2</c:v>
                </c:pt>
                <c:pt idx="13">
                  <c:v>9.5342465753424657E-2</c:v>
                </c:pt>
                <c:pt idx="14">
                  <c:v>3.8786692759295499E-2</c:v>
                </c:pt>
                <c:pt idx="15">
                  <c:v>6.2191780821917807E-2</c:v>
                </c:pt>
                <c:pt idx="16">
                  <c:v>4.7827788649706458E-2</c:v>
                </c:pt>
                <c:pt idx="17">
                  <c:v>3.8747553816046968E-3</c:v>
                </c:pt>
                <c:pt idx="18">
                  <c:v>4.3561643835616441E-2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E-44B0-8DBB-3B3FB64FAE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BE-44B0-8DBB-3B3FB64FA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9.16'!$Z$44:$Z$60</c:f>
              <c:numCache>
                <c:formatCode>#,##0</c:formatCode>
                <c:ptCount val="17"/>
                <c:pt idx="0">
                  <c:v>34</c:v>
                </c:pt>
                <c:pt idx="1">
                  <c:v>435</c:v>
                </c:pt>
                <c:pt idx="2">
                  <c:v>858</c:v>
                </c:pt>
                <c:pt idx="3">
                  <c:v>1327</c:v>
                </c:pt>
                <c:pt idx="4">
                  <c:v>1940</c:v>
                </c:pt>
                <c:pt idx="5">
                  <c:v>1694</c:v>
                </c:pt>
                <c:pt idx="6">
                  <c:v>1605</c:v>
                </c:pt>
                <c:pt idx="7">
                  <c:v>1326</c:v>
                </c:pt>
                <c:pt idx="8">
                  <c:v>1367</c:v>
                </c:pt>
                <c:pt idx="9">
                  <c:v>1142</c:v>
                </c:pt>
                <c:pt idx="10">
                  <c:v>1076</c:v>
                </c:pt>
                <c:pt idx="11">
                  <c:v>752</c:v>
                </c:pt>
                <c:pt idx="12">
                  <c:v>315</c:v>
                </c:pt>
                <c:pt idx="13">
                  <c:v>171</c:v>
                </c:pt>
                <c:pt idx="14">
                  <c:v>67</c:v>
                </c:pt>
                <c:pt idx="15">
                  <c:v>30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0-4A74-8E0D-38BB3DDDB96F}"/>
            </c:ext>
          </c:extLst>
        </c:ser>
        <c:ser>
          <c:idx val="1"/>
          <c:order val="1"/>
          <c:tx>
            <c:strRef>
              <c:f>'Table 9.16'!$S$62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9.16'!$Z$63:$Z$79</c:f>
              <c:numCache>
                <c:formatCode>#,##0</c:formatCode>
                <c:ptCount val="17"/>
                <c:pt idx="0">
                  <c:v>51</c:v>
                </c:pt>
                <c:pt idx="1">
                  <c:v>430</c:v>
                </c:pt>
                <c:pt idx="2">
                  <c:v>735</c:v>
                </c:pt>
                <c:pt idx="3">
                  <c:v>1065</c:v>
                </c:pt>
                <c:pt idx="4">
                  <c:v>1527</c:v>
                </c:pt>
                <c:pt idx="5">
                  <c:v>1408</c:v>
                </c:pt>
                <c:pt idx="6">
                  <c:v>1250</c:v>
                </c:pt>
                <c:pt idx="7">
                  <c:v>1133</c:v>
                </c:pt>
                <c:pt idx="8">
                  <c:v>1159</c:v>
                </c:pt>
                <c:pt idx="9">
                  <c:v>932</c:v>
                </c:pt>
                <c:pt idx="10">
                  <c:v>875</c:v>
                </c:pt>
                <c:pt idx="11">
                  <c:v>439</c:v>
                </c:pt>
                <c:pt idx="12">
                  <c:v>217</c:v>
                </c:pt>
                <c:pt idx="13">
                  <c:v>99</c:v>
                </c:pt>
                <c:pt idx="14">
                  <c:v>42</c:v>
                </c:pt>
                <c:pt idx="15">
                  <c:v>25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0-4A74-8E0D-38BB3DDDB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9.16'!$Z$83:$Z$90</c:f>
              <c:numCache>
                <c:formatCode>#,##0</c:formatCode>
                <c:ptCount val="8"/>
                <c:pt idx="0">
                  <c:v>636</c:v>
                </c:pt>
                <c:pt idx="1">
                  <c:v>586</c:v>
                </c:pt>
                <c:pt idx="2">
                  <c:v>2097</c:v>
                </c:pt>
                <c:pt idx="3">
                  <c:v>211</c:v>
                </c:pt>
                <c:pt idx="4">
                  <c:v>156</c:v>
                </c:pt>
                <c:pt idx="5">
                  <c:v>241</c:v>
                </c:pt>
                <c:pt idx="6">
                  <c:v>2282</c:v>
                </c:pt>
                <c:pt idx="7">
                  <c:v>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0-4852-9015-02B6ADE4DC65}"/>
            </c:ext>
          </c:extLst>
        </c:ser>
        <c:ser>
          <c:idx val="1"/>
          <c:order val="1"/>
          <c:tx>
            <c:strRef>
              <c:f>'Table 9.16'!$S$92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9.16'!$Z$93:$Z$100</c:f>
              <c:numCache>
                <c:formatCode>#,##0</c:formatCode>
                <c:ptCount val="8"/>
                <c:pt idx="0">
                  <c:v>446</c:v>
                </c:pt>
                <c:pt idx="1">
                  <c:v>1008</c:v>
                </c:pt>
                <c:pt idx="2">
                  <c:v>293</c:v>
                </c:pt>
                <c:pt idx="3">
                  <c:v>858</c:v>
                </c:pt>
                <c:pt idx="4">
                  <c:v>1362</c:v>
                </c:pt>
                <c:pt idx="5">
                  <c:v>786</c:v>
                </c:pt>
                <c:pt idx="6">
                  <c:v>340</c:v>
                </c:pt>
                <c:pt idx="7">
                  <c:v>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0-4852-9015-02B6ADE4D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9.2'!$T$4:$Z$4</c:f>
              <c:numCache>
                <c:formatCode>#,##0</c:formatCode>
                <c:ptCount val="7"/>
                <c:pt idx="0">
                  <c:v>3718</c:v>
                </c:pt>
                <c:pt idx="1">
                  <c:v>3845</c:v>
                </c:pt>
                <c:pt idx="2">
                  <c:v>3804</c:v>
                </c:pt>
                <c:pt idx="3">
                  <c:v>3532</c:v>
                </c:pt>
                <c:pt idx="4">
                  <c:v>3395</c:v>
                </c:pt>
                <c:pt idx="5">
                  <c:v>3680</c:v>
                </c:pt>
                <c:pt idx="6">
                  <c:v>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96-4079-8F88-8DC960DFED77}"/>
            </c:ext>
          </c:extLst>
        </c:ser>
        <c:ser>
          <c:idx val="1"/>
          <c:order val="1"/>
          <c:tx>
            <c:strRef>
              <c:f>'Table 9.2'!$S$7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9.2'!$T$7:$Z$7</c:f>
              <c:numCache>
                <c:formatCode>#,##0</c:formatCode>
                <c:ptCount val="7"/>
                <c:pt idx="0">
                  <c:v>2366</c:v>
                </c:pt>
                <c:pt idx="1">
                  <c:v>2470</c:v>
                </c:pt>
                <c:pt idx="2">
                  <c:v>2413</c:v>
                </c:pt>
                <c:pt idx="3">
                  <c:v>2305</c:v>
                </c:pt>
                <c:pt idx="4">
                  <c:v>2208</c:v>
                </c:pt>
                <c:pt idx="5">
                  <c:v>2308</c:v>
                </c:pt>
                <c:pt idx="6">
                  <c:v>2892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96-4079-8F88-8DC960DFED77}"/>
            </c:ext>
          </c:extLst>
        </c:ser>
        <c:ser>
          <c:idx val="2"/>
          <c:order val="2"/>
          <c:tx>
            <c:strRef>
              <c:f>'Table 9.2'!$S$11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9.2'!$T$11:$Z$11</c:f>
              <c:numCache>
                <c:formatCode>#,##0</c:formatCode>
                <c:ptCount val="7"/>
                <c:pt idx="0">
                  <c:v>3122</c:v>
                </c:pt>
                <c:pt idx="1">
                  <c:v>3221</c:v>
                </c:pt>
                <c:pt idx="2">
                  <c:v>3189</c:v>
                </c:pt>
                <c:pt idx="3">
                  <c:v>2929</c:v>
                </c:pt>
                <c:pt idx="4">
                  <c:v>2822</c:v>
                </c:pt>
                <c:pt idx="5">
                  <c:v>3100</c:v>
                </c:pt>
                <c:pt idx="6">
                  <c:v>3664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96-4079-8F88-8DC960DFED77}"/>
            </c:ext>
          </c:extLst>
        </c:ser>
        <c:ser>
          <c:idx val="3"/>
          <c:order val="3"/>
          <c:tx>
            <c:strRef>
              <c:f>'Table 9.2'!$S$12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9.2'!$T$12:$Z$12</c:f>
              <c:numCache>
                <c:formatCode>#,##0</c:formatCode>
                <c:ptCount val="7"/>
                <c:pt idx="0">
                  <c:v>601</c:v>
                </c:pt>
                <c:pt idx="1">
                  <c:v>625</c:v>
                </c:pt>
                <c:pt idx="2">
                  <c:v>620</c:v>
                </c:pt>
                <c:pt idx="3">
                  <c:v>597</c:v>
                </c:pt>
                <c:pt idx="4">
                  <c:v>565</c:v>
                </c:pt>
                <c:pt idx="5">
                  <c:v>580</c:v>
                </c:pt>
                <c:pt idx="6">
                  <c:v>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96-4079-8F88-8DC960DFE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9.16'!$T$8:$Z$8</c:f>
              <c:numCache>
                <c:formatCode>#,##0</c:formatCode>
                <c:ptCount val="7"/>
                <c:pt idx="0">
                  <c:v>47529.17</c:v>
                </c:pt>
                <c:pt idx="1">
                  <c:v>49178.09</c:v>
                </c:pt>
                <c:pt idx="2">
                  <c:v>48797</c:v>
                </c:pt>
                <c:pt idx="3">
                  <c:v>48760.68</c:v>
                </c:pt>
                <c:pt idx="4">
                  <c:v>50346</c:v>
                </c:pt>
                <c:pt idx="5">
                  <c:v>48511.96</c:v>
                </c:pt>
                <c:pt idx="6">
                  <c:v>50260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C-411C-802F-C14C2505A7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C-411C-802F-C14C2505A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9.17'!$U$4:$Y$4</c:f>
              <c:numCache>
                <c:formatCode>#,##0</c:formatCode>
                <c:ptCount val="5"/>
                <c:pt idx="0">
                  <c:v>7684</c:v>
                </c:pt>
                <c:pt idx="1">
                  <c:v>7316</c:v>
                </c:pt>
                <c:pt idx="2">
                  <c:v>7400</c:v>
                </c:pt>
                <c:pt idx="3">
                  <c:v>6582</c:v>
                </c:pt>
                <c:pt idx="4">
                  <c:v>7324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F-451A-ABFC-7BD1B0EE63FA}"/>
            </c:ext>
          </c:extLst>
        </c:ser>
        <c:ser>
          <c:idx val="1"/>
          <c:order val="1"/>
          <c:tx>
            <c:strRef>
              <c:f>'Table 9.17'!$S$7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9.17'!$U$7:$Y$7</c:f>
              <c:numCache>
                <c:formatCode>#,##0</c:formatCode>
                <c:ptCount val="5"/>
                <c:pt idx="0">
                  <c:v>5419</c:v>
                </c:pt>
                <c:pt idx="1">
                  <c:v>5268</c:v>
                </c:pt>
                <c:pt idx="2">
                  <c:v>5188</c:v>
                </c:pt>
                <c:pt idx="3">
                  <c:v>4794</c:v>
                </c:pt>
                <c:pt idx="4">
                  <c:v>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F-451A-ABFC-7BD1B0EE63FA}"/>
            </c:ext>
          </c:extLst>
        </c:ser>
        <c:ser>
          <c:idx val="2"/>
          <c:order val="2"/>
          <c:tx>
            <c:strRef>
              <c:f>'Table 9.17'!$S$11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9.17'!$U$11:$Y$11</c:f>
              <c:numCache>
                <c:formatCode>#,##0</c:formatCode>
                <c:ptCount val="5"/>
                <c:pt idx="0">
                  <c:v>6521</c:v>
                </c:pt>
                <c:pt idx="1">
                  <c:v>6196</c:v>
                </c:pt>
                <c:pt idx="2">
                  <c:v>6305</c:v>
                </c:pt>
                <c:pt idx="3">
                  <c:v>5629</c:v>
                </c:pt>
                <c:pt idx="4">
                  <c:v>6305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7F-451A-ABFC-7BD1B0EE63FA}"/>
            </c:ext>
          </c:extLst>
        </c:ser>
        <c:ser>
          <c:idx val="3"/>
          <c:order val="3"/>
          <c:tx>
            <c:strRef>
              <c:f>'Table 9.17'!$S$12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9.17'!$U$12:$Y$12</c:f>
              <c:numCache>
                <c:formatCode>#,##0</c:formatCode>
                <c:ptCount val="5"/>
                <c:pt idx="0">
                  <c:v>1160</c:v>
                </c:pt>
                <c:pt idx="1">
                  <c:v>1117</c:v>
                </c:pt>
                <c:pt idx="2">
                  <c:v>1094</c:v>
                </c:pt>
                <c:pt idx="3">
                  <c:v>954</c:v>
                </c:pt>
                <c:pt idx="4">
                  <c:v>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7F-451A-ABFC-7BD1B0EE6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9.17'!$AB$15:$AB$33</c:f>
              <c:numCache>
                <c:formatCode>0.0%</c:formatCode>
                <c:ptCount val="19"/>
                <c:pt idx="0">
                  <c:v>8.4826195278206187E-2</c:v>
                </c:pt>
                <c:pt idx="1">
                  <c:v>7.5691066555937839E-2</c:v>
                </c:pt>
                <c:pt idx="2">
                  <c:v>4.757385217700795E-2</c:v>
                </c:pt>
                <c:pt idx="3">
                  <c:v>3.7964171313323051E-3</c:v>
                </c:pt>
                <c:pt idx="4">
                  <c:v>5.575987661644323E-2</c:v>
                </c:pt>
                <c:pt idx="5">
                  <c:v>1.7677067267766047E-2</c:v>
                </c:pt>
                <c:pt idx="6">
                  <c:v>8.4351643136789653E-2</c:v>
                </c:pt>
                <c:pt idx="7">
                  <c:v>7.0115078894293512E-2</c:v>
                </c:pt>
                <c:pt idx="8">
                  <c:v>4.0692846126468146E-2</c:v>
                </c:pt>
                <c:pt idx="9">
                  <c:v>4.3896073081029774E-3</c:v>
                </c:pt>
                <c:pt idx="10">
                  <c:v>1.7914343338474314E-2</c:v>
                </c:pt>
                <c:pt idx="11">
                  <c:v>1.1982441570767588E-2</c:v>
                </c:pt>
                <c:pt idx="12">
                  <c:v>2.3371692964764504E-2</c:v>
                </c:pt>
                <c:pt idx="13">
                  <c:v>6.0149483924546207E-2</c:v>
                </c:pt>
                <c:pt idx="14">
                  <c:v>5.7658085182109381E-2</c:v>
                </c:pt>
                <c:pt idx="15">
                  <c:v>0.10665559378336695</c:v>
                </c:pt>
                <c:pt idx="16">
                  <c:v>0.10641831771265868</c:v>
                </c:pt>
                <c:pt idx="17">
                  <c:v>6.2878158737691304E-3</c:v>
                </c:pt>
                <c:pt idx="18">
                  <c:v>3.6421876853719302E-2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4-4B50-A448-E22C316AB5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B4-4B50-A448-E22C316AB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9.17'!$Y$44:$Y$60</c:f>
              <c:numCache>
                <c:formatCode>#,##0</c:formatCode>
                <c:ptCount val="17"/>
                <c:pt idx="0">
                  <c:v>12</c:v>
                </c:pt>
                <c:pt idx="1">
                  <c:v>124</c:v>
                </c:pt>
                <c:pt idx="2">
                  <c:v>220</c:v>
                </c:pt>
                <c:pt idx="3">
                  <c:v>334</c:v>
                </c:pt>
                <c:pt idx="4">
                  <c:v>353</c:v>
                </c:pt>
                <c:pt idx="5">
                  <c:v>398</c:v>
                </c:pt>
                <c:pt idx="6">
                  <c:v>339</c:v>
                </c:pt>
                <c:pt idx="7">
                  <c:v>422</c:v>
                </c:pt>
                <c:pt idx="8">
                  <c:v>408</c:v>
                </c:pt>
                <c:pt idx="9">
                  <c:v>337</c:v>
                </c:pt>
                <c:pt idx="10">
                  <c:v>357</c:v>
                </c:pt>
                <c:pt idx="11">
                  <c:v>245</c:v>
                </c:pt>
                <c:pt idx="12">
                  <c:v>174</c:v>
                </c:pt>
                <c:pt idx="13">
                  <c:v>64</c:v>
                </c:pt>
                <c:pt idx="14">
                  <c:v>23</c:v>
                </c:pt>
                <c:pt idx="15">
                  <c:v>11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3-482A-BC5C-865505301EAE}"/>
            </c:ext>
          </c:extLst>
        </c:ser>
        <c:ser>
          <c:idx val="1"/>
          <c:order val="1"/>
          <c:tx>
            <c:strRef>
              <c:f>'Table 9.17'!$S$62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9.17'!$Y$63:$Y$79</c:f>
              <c:numCache>
                <c:formatCode>#,##0</c:formatCode>
                <c:ptCount val="17"/>
                <c:pt idx="0">
                  <c:v>13</c:v>
                </c:pt>
                <c:pt idx="1">
                  <c:v>123</c:v>
                </c:pt>
                <c:pt idx="2">
                  <c:v>238</c:v>
                </c:pt>
                <c:pt idx="3">
                  <c:v>322</c:v>
                </c:pt>
                <c:pt idx="4">
                  <c:v>298</c:v>
                </c:pt>
                <c:pt idx="5">
                  <c:v>281</c:v>
                </c:pt>
                <c:pt idx="6">
                  <c:v>349</c:v>
                </c:pt>
                <c:pt idx="7">
                  <c:v>355</c:v>
                </c:pt>
                <c:pt idx="8">
                  <c:v>429</c:v>
                </c:pt>
                <c:pt idx="9">
                  <c:v>339</c:v>
                </c:pt>
                <c:pt idx="10">
                  <c:v>351</c:v>
                </c:pt>
                <c:pt idx="11">
                  <c:v>222</c:v>
                </c:pt>
                <c:pt idx="12">
                  <c:v>110</c:v>
                </c:pt>
                <c:pt idx="13">
                  <c:v>34</c:v>
                </c:pt>
                <c:pt idx="14">
                  <c:v>18</c:v>
                </c:pt>
                <c:pt idx="15">
                  <c:v>10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A3-482A-BC5C-865505301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9.17'!$Y$83:$Y$90</c:f>
              <c:numCache>
                <c:formatCode>#,##0</c:formatCode>
                <c:ptCount val="8"/>
                <c:pt idx="0">
                  <c:v>173</c:v>
                </c:pt>
                <c:pt idx="1">
                  <c:v>214</c:v>
                </c:pt>
                <c:pt idx="2">
                  <c:v>497</c:v>
                </c:pt>
                <c:pt idx="3">
                  <c:v>125</c:v>
                </c:pt>
                <c:pt idx="4">
                  <c:v>33</c:v>
                </c:pt>
                <c:pt idx="5">
                  <c:v>87</c:v>
                </c:pt>
                <c:pt idx="6">
                  <c:v>495</c:v>
                </c:pt>
                <c:pt idx="7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38-4984-ACD1-70BB1CF0F59A}"/>
            </c:ext>
          </c:extLst>
        </c:ser>
        <c:ser>
          <c:idx val="1"/>
          <c:order val="1"/>
          <c:tx>
            <c:strRef>
              <c:f>'Table 9.17'!$S$92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9.17'!$Y$93:$Y$100</c:f>
              <c:numCache>
                <c:formatCode>#,##0</c:formatCode>
                <c:ptCount val="8"/>
                <c:pt idx="0">
                  <c:v>156</c:v>
                </c:pt>
                <c:pt idx="1">
                  <c:v>443</c:v>
                </c:pt>
                <c:pt idx="2">
                  <c:v>80</c:v>
                </c:pt>
                <c:pt idx="3">
                  <c:v>382</c:v>
                </c:pt>
                <c:pt idx="4">
                  <c:v>393</c:v>
                </c:pt>
                <c:pt idx="5">
                  <c:v>227</c:v>
                </c:pt>
                <c:pt idx="6">
                  <c:v>48</c:v>
                </c:pt>
                <c:pt idx="7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38-4984-ACD1-70BB1CF0F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9.17'!$U$8:$Y$8</c:f>
              <c:numCache>
                <c:formatCode>#,##0</c:formatCode>
                <c:ptCount val="5"/>
                <c:pt idx="0">
                  <c:v>42172.24</c:v>
                </c:pt>
                <c:pt idx="1">
                  <c:v>41688</c:v>
                </c:pt>
                <c:pt idx="2">
                  <c:v>42679</c:v>
                </c:pt>
                <c:pt idx="3">
                  <c:v>42367.62</c:v>
                </c:pt>
                <c:pt idx="4">
                  <c:v>43025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4-43EB-963E-C8326FB839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4-43EB-963E-C8326FB83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9.17'!$T$4:$Z$4</c:f>
              <c:numCache>
                <c:formatCode>#,##0</c:formatCode>
                <c:ptCount val="7"/>
                <c:pt idx="0">
                  <c:v>8132</c:v>
                </c:pt>
                <c:pt idx="1">
                  <c:v>7684</c:v>
                </c:pt>
                <c:pt idx="2">
                  <c:v>7316</c:v>
                </c:pt>
                <c:pt idx="3">
                  <c:v>7400</c:v>
                </c:pt>
                <c:pt idx="4">
                  <c:v>6582</c:v>
                </c:pt>
                <c:pt idx="5">
                  <c:v>7324</c:v>
                </c:pt>
                <c:pt idx="6">
                  <c:v>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54-4586-AF89-FAB8F60BD5D2}"/>
            </c:ext>
          </c:extLst>
        </c:ser>
        <c:ser>
          <c:idx val="1"/>
          <c:order val="1"/>
          <c:tx>
            <c:strRef>
              <c:f>'Table 9.17'!$S$7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9.17'!$T$7:$Z$7</c:f>
              <c:numCache>
                <c:formatCode>#,##0</c:formatCode>
                <c:ptCount val="7"/>
                <c:pt idx="0">
                  <c:v>5520</c:v>
                </c:pt>
                <c:pt idx="1">
                  <c:v>5419</c:v>
                </c:pt>
                <c:pt idx="2">
                  <c:v>5268</c:v>
                </c:pt>
                <c:pt idx="3">
                  <c:v>5188</c:v>
                </c:pt>
                <c:pt idx="4">
                  <c:v>4794</c:v>
                </c:pt>
                <c:pt idx="5">
                  <c:v>5135</c:v>
                </c:pt>
                <c:pt idx="6">
                  <c:v>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54-4586-AF89-FAB8F60BD5D2}"/>
            </c:ext>
          </c:extLst>
        </c:ser>
        <c:ser>
          <c:idx val="2"/>
          <c:order val="2"/>
          <c:tx>
            <c:strRef>
              <c:f>'Table 9.17'!$S$11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9.17'!$T$11:$Z$11</c:f>
              <c:numCache>
                <c:formatCode>#,##0</c:formatCode>
                <c:ptCount val="7"/>
                <c:pt idx="0">
                  <c:v>6951</c:v>
                </c:pt>
                <c:pt idx="1">
                  <c:v>6521</c:v>
                </c:pt>
                <c:pt idx="2">
                  <c:v>6196</c:v>
                </c:pt>
                <c:pt idx="3">
                  <c:v>6305</c:v>
                </c:pt>
                <c:pt idx="4">
                  <c:v>5629</c:v>
                </c:pt>
                <c:pt idx="5">
                  <c:v>6305</c:v>
                </c:pt>
                <c:pt idx="6">
                  <c:v>7108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54-4586-AF89-FAB8F60BD5D2}"/>
            </c:ext>
          </c:extLst>
        </c:ser>
        <c:ser>
          <c:idx val="3"/>
          <c:order val="3"/>
          <c:tx>
            <c:strRef>
              <c:f>'Table 9.17'!$S$12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9.17'!$T$12:$Z$12</c:f>
              <c:numCache>
                <c:formatCode>#,##0</c:formatCode>
                <c:ptCount val="7"/>
                <c:pt idx="0">
                  <c:v>1188</c:v>
                </c:pt>
                <c:pt idx="1">
                  <c:v>1160</c:v>
                </c:pt>
                <c:pt idx="2">
                  <c:v>1117</c:v>
                </c:pt>
                <c:pt idx="3">
                  <c:v>1094</c:v>
                </c:pt>
                <c:pt idx="4">
                  <c:v>954</c:v>
                </c:pt>
                <c:pt idx="5">
                  <c:v>1019</c:v>
                </c:pt>
                <c:pt idx="6">
                  <c:v>1321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54-4586-AF89-FAB8F60BD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9.17'!$AB$15:$AB$33</c:f>
              <c:numCache>
                <c:formatCode>0.0%</c:formatCode>
                <c:ptCount val="19"/>
                <c:pt idx="0">
                  <c:v>8.4826195278206187E-2</c:v>
                </c:pt>
                <c:pt idx="1">
                  <c:v>7.5691066555937839E-2</c:v>
                </c:pt>
                <c:pt idx="2">
                  <c:v>4.757385217700795E-2</c:v>
                </c:pt>
                <c:pt idx="3">
                  <c:v>3.7964171313323051E-3</c:v>
                </c:pt>
                <c:pt idx="4">
                  <c:v>5.575987661644323E-2</c:v>
                </c:pt>
                <c:pt idx="5">
                  <c:v>1.7677067267766047E-2</c:v>
                </c:pt>
                <c:pt idx="6">
                  <c:v>8.4351643136789653E-2</c:v>
                </c:pt>
                <c:pt idx="7">
                  <c:v>7.0115078894293512E-2</c:v>
                </c:pt>
                <c:pt idx="8">
                  <c:v>4.0692846126468146E-2</c:v>
                </c:pt>
                <c:pt idx="9">
                  <c:v>4.3896073081029774E-3</c:v>
                </c:pt>
                <c:pt idx="10">
                  <c:v>1.7914343338474314E-2</c:v>
                </c:pt>
                <c:pt idx="11">
                  <c:v>1.1982441570767588E-2</c:v>
                </c:pt>
                <c:pt idx="12">
                  <c:v>2.3371692964764504E-2</c:v>
                </c:pt>
                <c:pt idx="13">
                  <c:v>6.0149483924546207E-2</c:v>
                </c:pt>
                <c:pt idx="14">
                  <c:v>5.7658085182109381E-2</c:v>
                </c:pt>
                <c:pt idx="15">
                  <c:v>0.10665559378336695</c:v>
                </c:pt>
                <c:pt idx="16">
                  <c:v>0.10641831771265868</c:v>
                </c:pt>
                <c:pt idx="17">
                  <c:v>6.2878158737691304E-3</c:v>
                </c:pt>
                <c:pt idx="18">
                  <c:v>3.6421876853719302E-2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0-41FF-8492-0565107A40D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A0-41FF-8492-0565107A4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9.17'!$Z$44:$Z$60</c:f>
              <c:numCache>
                <c:formatCode>#,##0</c:formatCode>
                <c:ptCount val="17"/>
                <c:pt idx="0">
                  <c:v>24</c:v>
                </c:pt>
                <c:pt idx="1">
                  <c:v>139</c:v>
                </c:pt>
                <c:pt idx="2">
                  <c:v>262</c:v>
                </c:pt>
                <c:pt idx="3">
                  <c:v>369</c:v>
                </c:pt>
                <c:pt idx="4">
                  <c:v>410</c:v>
                </c:pt>
                <c:pt idx="5">
                  <c:v>398</c:v>
                </c:pt>
                <c:pt idx="6">
                  <c:v>438</c:v>
                </c:pt>
                <c:pt idx="7">
                  <c:v>401</c:v>
                </c:pt>
                <c:pt idx="8">
                  <c:v>498</c:v>
                </c:pt>
                <c:pt idx="9">
                  <c:v>393</c:v>
                </c:pt>
                <c:pt idx="10">
                  <c:v>375</c:v>
                </c:pt>
                <c:pt idx="11">
                  <c:v>307</c:v>
                </c:pt>
                <c:pt idx="12">
                  <c:v>191</c:v>
                </c:pt>
                <c:pt idx="13">
                  <c:v>86</c:v>
                </c:pt>
                <c:pt idx="14">
                  <c:v>29</c:v>
                </c:pt>
                <c:pt idx="15">
                  <c:v>20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53-4EAB-A337-E5B31E5752B5}"/>
            </c:ext>
          </c:extLst>
        </c:ser>
        <c:ser>
          <c:idx val="1"/>
          <c:order val="1"/>
          <c:tx>
            <c:strRef>
              <c:f>'Table 9.17'!$S$62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9.17'!$Z$63:$Z$79</c:f>
              <c:numCache>
                <c:formatCode>#,##0</c:formatCode>
                <c:ptCount val="17"/>
                <c:pt idx="0">
                  <c:v>12</c:v>
                </c:pt>
                <c:pt idx="1">
                  <c:v>144</c:v>
                </c:pt>
                <c:pt idx="2">
                  <c:v>287</c:v>
                </c:pt>
                <c:pt idx="3">
                  <c:v>374</c:v>
                </c:pt>
                <c:pt idx="4">
                  <c:v>364</c:v>
                </c:pt>
                <c:pt idx="5">
                  <c:v>328</c:v>
                </c:pt>
                <c:pt idx="6">
                  <c:v>414</c:v>
                </c:pt>
                <c:pt idx="7">
                  <c:v>405</c:v>
                </c:pt>
                <c:pt idx="8">
                  <c:v>510</c:v>
                </c:pt>
                <c:pt idx="9">
                  <c:v>352</c:v>
                </c:pt>
                <c:pt idx="10">
                  <c:v>403</c:v>
                </c:pt>
                <c:pt idx="11">
                  <c:v>262</c:v>
                </c:pt>
                <c:pt idx="12">
                  <c:v>127</c:v>
                </c:pt>
                <c:pt idx="13">
                  <c:v>51</c:v>
                </c:pt>
                <c:pt idx="14">
                  <c:v>30</c:v>
                </c:pt>
                <c:pt idx="15">
                  <c:v>17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53-4EAB-A337-E5B31E575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9.17'!$Z$83:$Z$90</c:f>
              <c:numCache>
                <c:formatCode>#,##0</c:formatCode>
                <c:ptCount val="8"/>
                <c:pt idx="0">
                  <c:v>215</c:v>
                </c:pt>
                <c:pt idx="1">
                  <c:v>237</c:v>
                </c:pt>
                <c:pt idx="2">
                  <c:v>547</c:v>
                </c:pt>
                <c:pt idx="3">
                  <c:v>129</c:v>
                </c:pt>
                <c:pt idx="4">
                  <c:v>41</c:v>
                </c:pt>
                <c:pt idx="5">
                  <c:v>89</c:v>
                </c:pt>
                <c:pt idx="6">
                  <c:v>555</c:v>
                </c:pt>
                <c:pt idx="7">
                  <c:v>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F-4547-8B86-64699794CCA6}"/>
            </c:ext>
          </c:extLst>
        </c:ser>
        <c:ser>
          <c:idx val="1"/>
          <c:order val="1"/>
          <c:tx>
            <c:strRef>
              <c:f>'Table 9.17'!$S$92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9.17'!$Z$93:$Z$100</c:f>
              <c:numCache>
                <c:formatCode>#,##0</c:formatCode>
                <c:ptCount val="8"/>
                <c:pt idx="0">
                  <c:v>180</c:v>
                </c:pt>
                <c:pt idx="1">
                  <c:v>460</c:v>
                </c:pt>
                <c:pt idx="2">
                  <c:v>100</c:v>
                </c:pt>
                <c:pt idx="3">
                  <c:v>448</c:v>
                </c:pt>
                <c:pt idx="4">
                  <c:v>417</c:v>
                </c:pt>
                <c:pt idx="5">
                  <c:v>258</c:v>
                </c:pt>
                <c:pt idx="6">
                  <c:v>57</c:v>
                </c:pt>
                <c:pt idx="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F-4547-8B86-64699794C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9.2'!$AB$15:$AB$33</c:f>
              <c:numCache>
                <c:formatCode>0.0%</c:formatCode>
                <c:ptCount val="19"/>
                <c:pt idx="0">
                  <c:v>0.2773221015295943</c:v>
                </c:pt>
                <c:pt idx="1">
                  <c:v>5.9853690977610284E-3</c:v>
                </c:pt>
                <c:pt idx="2">
                  <c:v>3.0813566836621592E-2</c:v>
                </c:pt>
                <c:pt idx="3">
                  <c:v>6.6504101086233653E-3</c:v>
                </c:pt>
                <c:pt idx="4">
                  <c:v>4.8547993792950564E-2</c:v>
                </c:pt>
                <c:pt idx="5">
                  <c:v>4.078918199955664E-2</c:v>
                </c:pt>
                <c:pt idx="6">
                  <c:v>6.761250277100421E-2</c:v>
                </c:pt>
                <c:pt idx="7">
                  <c:v>4.1010862336510752E-2</c:v>
                </c:pt>
                <c:pt idx="8">
                  <c:v>2.8153402793172244E-2</c:v>
                </c:pt>
                <c:pt idx="9">
                  <c:v>1.7734426956328973E-3</c:v>
                </c:pt>
                <c:pt idx="10">
                  <c:v>1.7291066282420751E-2</c:v>
                </c:pt>
                <c:pt idx="11">
                  <c:v>1.1749057858567944E-2</c:v>
                </c:pt>
                <c:pt idx="12">
                  <c:v>1.8621148304145421E-2</c:v>
                </c:pt>
                <c:pt idx="13">
                  <c:v>5.7858567945023275E-2</c:v>
                </c:pt>
                <c:pt idx="14">
                  <c:v>4.5222788738638886E-2</c:v>
                </c:pt>
                <c:pt idx="15">
                  <c:v>7.337619153181113E-2</c:v>
                </c:pt>
                <c:pt idx="16">
                  <c:v>7.4484593216581685E-2</c:v>
                </c:pt>
                <c:pt idx="17">
                  <c:v>3.3252050543116827E-3</c:v>
                </c:pt>
                <c:pt idx="18">
                  <c:v>2.460651740190645E-2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D-454B-8B55-8E5F2852AA1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D-454B-8B55-8E5F2852A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9.17'!$T$8:$Z$8</c:f>
              <c:numCache>
                <c:formatCode>#,##0</c:formatCode>
                <c:ptCount val="7"/>
                <c:pt idx="0">
                  <c:v>41673.89</c:v>
                </c:pt>
                <c:pt idx="1">
                  <c:v>42172.24</c:v>
                </c:pt>
                <c:pt idx="2">
                  <c:v>41688</c:v>
                </c:pt>
                <c:pt idx="3">
                  <c:v>42679</c:v>
                </c:pt>
                <c:pt idx="4">
                  <c:v>42367.62</c:v>
                </c:pt>
                <c:pt idx="5">
                  <c:v>43025</c:v>
                </c:pt>
                <c:pt idx="6">
                  <c:v>44273.75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6-4896-9F83-CB0B757A814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6-4896-9F83-CB0B757A8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9.18'!$U$4:$Y$4</c:f>
              <c:numCache>
                <c:formatCode>#,##0</c:formatCode>
                <c:ptCount val="5"/>
                <c:pt idx="0">
                  <c:v>353</c:v>
                </c:pt>
                <c:pt idx="1">
                  <c:v>365</c:v>
                </c:pt>
                <c:pt idx="2">
                  <c:v>336</c:v>
                </c:pt>
                <c:pt idx="3">
                  <c:v>298</c:v>
                </c:pt>
                <c:pt idx="4">
                  <c:v>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2F-455C-BCB0-0F5AD5D26FD4}"/>
            </c:ext>
          </c:extLst>
        </c:ser>
        <c:ser>
          <c:idx val="1"/>
          <c:order val="1"/>
          <c:tx>
            <c:strRef>
              <c:f>'Table 9.18'!$S$7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9.18'!$U$7:$Y$7</c:f>
              <c:numCache>
                <c:formatCode>#,##0</c:formatCode>
                <c:ptCount val="5"/>
                <c:pt idx="0">
                  <c:v>282</c:v>
                </c:pt>
                <c:pt idx="1">
                  <c:v>278</c:v>
                </c:pt>
                <c:pt idx="2">
                  <c:v>253</c:v>
                </c:pt>
                <c:pt idx="3">
                  <c:v>250</c:v>
                </c:pt>
                <c:pt idx="4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2F-455C-BCB0-0F5AD5D26FD4}"/>
            </c:ext>
          </c:extLst>
        </c:ser>
        <c:ser>
          <c:idx val="2"/>
          <c:order val="2"/>
          <c:tx>
            <c:strRef>
              <c:f>'Table 9.18'!$S$11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9.18'!$U$11:$Y$11</c:f>
              <c:numCache>
                <c:formatCode>#,##0</c:formatCode>
                <c:ptCount val="5"/>
                <c:pt idx="0">
                  <c:v>354</c:v>
                </c:pt>
                <c:pt idx="1">
                  <c:v>364</c:v>
                </c:pt>
                <c:pt idx="2">
                  <c:v>338</c:v>
                </c:pt>
                <c:pt idx="3">
                  <c:v>294</c:v>
                </c:pt>
                <c:pt idx="4">
                  <c:v>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2F-455C-BCB0-0F5AD5D26FD4}"/>
            </c:ext>
          </c:extLst>
        </c:ser>
        <c:ser>
          <c:idx val="3"/>
          <c:order val="3"/>
          <c:tx>
            <c:strRef>
              <c:f>'Table 9.18'!$S$12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9.18'!$U$12:$Y$12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2F-455C-BCB0-0F5AD5D26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9.18'!$AB$15:$AB$33</c:f>
              <c:numCache>
                <c:formatCode>0.0%</c:formatCode>
                <c:ptCount val="19"/>
                <c:pt idx="0">
                  <c:v>2.4875621890547263E-3</c:v>
                </c:pt>
                <c:pt idx="1">
                  <c:v>1.2437810945273632E-2</c:v>
                </c:pt>
                <c:pt idx="2">
                  <c:v>5.9701492537313432E-2</c:v>
                </c:pt>
                <c:pt idx="3">
                  <c:v>0</c:v>
                </c:pt>
                <c:pt idx="4">
                  <c:v>1.9900497512437811E-2</c:v>
                </c:pt>
                <c:pt idx="5">
                  <c:v>0</c:v>
                </c:pt>
                <c:pt idx="6">
                  <c:v>0</c:v>
                </c:pt>
                <c:pt idx="7">
                  <c:v>2.9850746268656716E-2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0.18656716417910449</c:v>
                </c:pt>
                <c:pt idx="13">
                  <c:v>8.9552238805970144E-2</c:v>
                </c:pt>
                <c:pt idx="14">
                  <c:v>0.21393034825870647</c:v>
                </c:pt>
                <c:pt idx="15">
                  <c:v>8.9552238805970144E-2</c:v>
                </c:pt>
                <c:pt idx="16">
                  <c:v>0.24129353233830847</c:v>
                </c:pt>
                <c:pt idx="17">
                  <c:v>0</c:v>
                </c:pt>
                <c:pt idx="18">
                  <c:v>2.2388059701492536E-2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59-49BE-A50E-812B9216D46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59-49BE-A50E-812B9216D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18</c:v>
                </c:pt>
                <c:pt idx="4">
                  <c:v>17</c:v>
                </c:pt>
                <c:pt idx="5">
                  <c:v>21</c:v>
                </c:pt>
                <c:pt idx="6">
                  <c:v>14</c:v>
                </c:pt>
                <c:pt idx="7">
                  <c:v>16</c:v>
                </c:pt>
                <c:pt idx="8">
                  <c:v>29</c:v>
                </c:pt>
                <c:pt idx="9">
                  <c:v>12</c:v>
                </c:pt>
                <c:pt idx="10">
                  <c:v>24</c:v>
                </c:pt>
                <c:pt idx="11">
                  <c:v>11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A8-4B29-9540-13DEE9DDB626}"/>
            </c:ext>
          </c:extLst>
        </c:ser>
        <c:ser>
          <c:idx val="1"/>
          <c:order val="1"/>
          <c:tx>
            <c:strRef>
              <c:f>'Table 9.18'!$S$62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22</c:v>
                </c:pt>
                <c:pt idx="4">
                  <c:v>19</c:v>
                </c:pt>
                <c:pt idx="5">
                  <c:v>14</c:v>
                </c:pt>
                <c:pt idx="6">
                  <c:v>16</c:v>
                </c:pt>
                <c:pt idx="7">
                  <c:v>31</c:v>
                </c:pt>
                <c:pt idx="8">
                  <c:v>14</c:v>
                </c:pt>
                <c:pt idx="9">
                  <c:v>12</c:v>
                </c:pt>
                <c:pt idx="10">
                  <c:v>13</c:v>
                </c:pt>
                <c:pt idx="11">
                  <c:v>11</c:v>
                </c:pt>
                <c:pt idx="12">
                  <c:v>6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A8-4B29-9540-13DEE9DD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9.18'!$Y$83:$Y$90</c:f>
              <c:numCache>
                <c:formatCode>#,##0</c:formatCode>
                <c:ptCount val="8"/>
                <c:pt idx="0">
                  <c:v>9</c:v>
                </c:pt>
                <c:pt idx="1">
                  <c:v>0</c:v>
                </c:pt>
                <c:pt idx="2">
                  <c:v>15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03-4B65-A2C7-21DB9B04208C}"/>
            </c:ext>
          </c:extLst>
        </c:ser>
        <c:ser>
          <c:idx val="1"/>
          <c:order val="1"/>
          <c:tx>
            <c:strRef>
              <c:f>'Table 9.18'!$S$92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9.18'!$Y$93:$Y$100</c:f>
              <c:numCache>
                <c:formatCode>#,##0</c:formatCode>
                <c:ptCount val="8"/>
                <c:pt idx="0">
                  <c:v>3</c:v>
                </c:pt>
                <c:pt idx="1">
                  <c:v>8</c:v>
                </c:pt>
                <c:pt idx="2">
                  <c:v>0</c:v>
                </c:pt>
                <c:pt idx="3">
                  <c:v>38</c:v>
                </c:pt>
                <c:pt idx="4">
                  <c:v>15</c:v>
                </c:pt>
                <c:pt idx="5">
                  <c:v>4</c:v>
                </c:pt>
                <c:pt idx="6">
                  <c:v>0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03-4B65-A2C7-21DB9B042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9.18'!$U$8:$Y$8</c:f>
              <c:numCache>
                <c:formatCode>#,##0</c:formatCode>
                <c:ptCount val="5"/>
                <c:pt idx="0">
                  <c:v>25193.97</c:v>
                </c:pt>
                <c:pt idx="1">
                  <c:v>27233.75</c:v>
                </c:pt>
                <c:pt idx="2">
                  <c:v>28301.73</c:v>
                </c:pt>
                <c:pt idx="3">
                  <c:v>24108</c:v>
                </c:pt>
                <c:pt idx="4">
                  <c:v>21192.98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B-4FC0-96B5-99A43EAD44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B-4FC0-96B5-99A43EAD4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9.18'!$T$4:$Z$4</c:f>
              <c:numCache>
                <c:formatCode>#,##0</c:formatCode>
                <c:ptCount val="7"/>
                <c:pt idx="0">
                  <c:v>452</c:v>
                </c:pt>
                <c:pt idx="1">
                  <c:v>353</c:v>
                </c:pt>
                <c:pt idx="2">
                  <c:v>365</c:v>
                </c:pt>
                <c:pt idx="3">
                  <c:v>336</c:v>
                </c:pt>
                <c:pt idx="4">
                  <c:v>298</c:v>
                </c:pt>
                <c:pt idx="5">
                  <c:v>350</c:v>
                </c:pt>
                <c:pt idx="6">
                  <c:v>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7D-4A90-BC00-F84A8A7634A8}"/>
            </c:ext>
          </c:extLst>
        </c:ser>
        <c:ser>
          <c:idx val="1"/>
          <c:order val="1"/>
          <c:tx>
            <c:strRef>
              <c:f>'Table 9.18'!$S$7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9.18'!$T$7:$Z$7</c:f>
              <c:numCache>
                <c:formatCode>#,##0</c:formatCode>
                <c:ptCount val="7"/>
                <c:pt idx="0">
                  <c:v>336</c:v>
                </c:pt>
                <c:pt idx="1">
                  <c:v>282</c:v>
                </c:pt>
                <c:pt idx="2">
                  <c:v>278</c:v>
                </c:pt>
                <c:pt idx="3">
                  <c:v>253</c:v>
                </c:pt>
                <c:pt idx="4">
                  <c:v>250</c:v>
                </c:pt>
                <c:pt idx="5">
                  <c:v>268</c:v>
                </c:pt>
                <c:pt idx="6">
                  <c:v>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7D-4A90-BC00-F84A8A7634A8}"/>
            </c:ext>
          </c:extLst>
        </c:ser>
        <c:ser>
          <c:idx val="2"/>
          <c:order val="2"/>
          <c:tx>
            <c:strRef>
              <c:f>'Table 9.18'!$S$11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9.18'!$T$11:$Z$11</c:f>
              <c:numCache>
                <c:formatCode>#,##0</c:formatCode>
                <c:ptCount val="7"/>
                <c:pt idx="0">
                  <c:v>452</c:v>
                </c:pt>
                <c:pt idx="1">
                  <c:v>354</c:v>
                </c:pt>
                <c:pt idx="2">
                  <c:v>364</c:v>
                </c:pt>
                <c:pt idx="3">
                  <c:v>338</c:v>
                </c:pt>
                <c:pt idx="4">
                  <c:v>294</c:v>
                </c:pt>
                <c:pt idx="5">
                  <c:v>348</c:v>
                </c:pt>
                <c:pt idx="6">
                  <c:v>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7D-4A90-BC00-F84A8A7634A8}"/>
            </c:ext>
          </c:extLst>
        </c:ser>
        <c:ser>
          <c:idx val="3"/>
          <c:order val="3"/>
          <c:tx>
            <c:strRef>
              <c:f>'Table 9.18'!$S$12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9.18'!$T$12:$Z$12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7D-4A90-BC00-F84A8A763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9.18'!$AB$15:$AB$33</c:f>
              <c:numCache>
                <c:formatCode>0.0%</c:formatCode>
                <c:ptCount val="19"/>
                <c:pt idx="0">
                  <c:v>2.4875621890547263E-3</c:v>
                </c:pt>
                <c:pt idx="1">
                  <c:v>1.2437810945273632E-2</c:v>
                </c:pt>
                <c:pt idx="2">
                  <c:v>5.9701492537313432E-2</c:v>
                </c:pt>
                <c:pt idx="3">
                  <c:v>0</c:v>
                </c:pt>
                <c:pt idx="4">
                  <c:v>1.9900497512437811E-2</c:v>
                </c:pt>
                <c:pt idx="5">
                  <c:v>0</c:v>
                </c:pt>
                <c:pt idx="6">
                  <c:v>0</c:v>
                </c:pt>
                <c:pt idx="7">
                  <c:v>2.9850746268656716E-2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0.18656716417910449</c:v>
                </c:pt>
                <c:pt idx="13">
                  <c:v>8.9552238805970144E-2</c:v>
                </c:pt>
                <c:pt idx="14">
                  <c:v>0.21393034825870647</c:v>
                </c:pt>
                <c:pt idx="15">
                  <c:v>8.9552238805970144E-2</c:v>
                </c:pt>
                <c:pt idx="16">
                  <c:v>0.24129353233830847</c:v>
                </c:pt>
                <c:pt idx="17">
                  <c:v>0</c:v>
                </c:pt>
                <c:pt idx="18">
                  <c:v>2.2388059701492536E-2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B-4411-BD0B-F7F7581B45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B-4411-BD0B-F7F7581B4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18</c:v>
                </c:pt>
                <c:pt idx="4">
                  <c:v>31</c:v>
                </c:pt>
                <c:pt idx="5">
                  <c:v>18</c:v>
                </c:pt>
                <c:pt idx="6">
                  <c:v>37</c:v>
                </c:pt>
                <c:pt idx="7">
                  <c:v>26</c:v>
                </c:pt>
                <c:pt idx="8">
                  <c:v>25</c:v>
                </c:pt>
                <c:pt idx="9">
                  <c:v>16</c:v>
                </c:pt>
                <c:pt idx="10">
                  <c:v>16</c:v>
                </c:pt>
                <c:pt idx="11">
                  <c:v>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D-451B-AB64-E33D6F05C37F}"/>
            </c:ext>
          </c:extLst>
        </c:ser>
        <c:ser>
          <c:idx val="1"/>
          <c:order val="1"/>
          <c:tx>
            <c:strRef>
              <c:f>'Table 9.18'!$S$62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9.18'!$Z$63:$Z$79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11</c:v>
                </c:pt>
                <c:pt idx="3">
                  <c:v>18</c:v>
                </c:pt>
                <c:pt idx="4">
                  <c:v>23</c:v>
                </c:pt>
                <c:pt idx="5">
                  <c:v>14</c:v>
                </c:pt>
                <c:pt idx="6">
                  <c:v>18</c:v>
                </c:pt>
                <c:pt idx="7">
                  <c:v>23</c:v>
                </c:pt>
                <c:pt idx="8">
                  <c:v>17</c:v>
                </c:pt>
                <c:pt idx="9">
                  <c:v>15</c:v>
                </c:pt>
                <c:pt idx="10">
                  <c:v>8</c:v>
                </c:pt>
                <c:pt idx="11">
                  <c:v>9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D-451B-AB64-E33D6F05C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9.18'!$Z$83:$Z$90</c:f>
              <c:numCache>
                <c:formatCode>#,##0</c:formatCode>
                <c:ptCount val="8"/>
                <c:pt idx="0">
                  <c:v>4</c:v>
                </c:pt>
                <c:pt idx="1">
                  <c:v>15</c:v>
                </c:pt>
                <c:pt idx="2">
                  <c:v>20</c:v>
                </c:pt>
                <c:pt idx="3">
                  <c:v>24</c:v>
                </c:pt>
                <c:pt idx="4">
                  <c:v>6</c:v>
                </c:pt>
                <c:pt idx="5">
                  <c:v>0</c:v>
                </c:pt>
                <c:pt idx="6">
                  <c:v>5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1-46D1-B7D8-D18891A5F35D}"/>
            </c:ext>
          </c:extLst>
        </c:ser>
        <c:ser>
          <c:idx val="1"/>
          <c:order val="1"/>
          <c:tx>
            <c:strRef>
              <c:f>'Table 9.18'!$S$92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9.18'!$Z$93:$Z$100</c:f>
              <c:numCache>
                <c:formatCode>#,##0</c:formatCode>
                <c:ptCount val="8"/>
                <c:pt idx="0">
                  <c:v>6</c:v>
                </c:pt>
                <c:pt idx="1">
                  <c:v>12</c:v>
                </c:pt>
                <c:pt idx="2">
                  <c:v>0</c:v>
                </c:pt>
                <c:pt idx="3">
                  <c:v>36</c:v>
                </c:pt>
                <c:pt idx="4">
                  <c:v>20</c:v>
                </c:pt>
                <c:pt idx="5">
                  <c:v>0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1-46D1-B7D8-D18891A5F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9.2'!$Z$44:$Z$60</c:f>
              <c:numCache>
                <c:formatCode>#,##0</c:formatCode>
                <c:ptCount val="17"/>
                <c:pt idx="0">
                  <c:v>18</c:v>
                </c:pt>
                <c:pt idx="1">
                  <c:v>83</c:v>
                </c:pt>
                <c:pt idx="2">
                  <c:v>188</c:v>
                </c:pt>
                <c:pt idx="3">
                  <c:v>260</c:v>
                </c:pt>
                <c:pt idx="4">
                  <c:v>328</c:v>
                </c:pt>
                <c:pt idx="5">
                  <c:v>245</c:v>
                </c:pt>
                <c:pt idx="6">
                  <c:v>151</c:v>
                </c:pt>
                <c:pt idx="7">
                  <c:v>169</c:v>
                </c:pt>
                <c:pt idx="8">
                  <c:v>259</c:v>
                </c:pt>
                <c:pt idx="9">
                  <c:v>201</c:v>
                </c:pt>
                <c:pt idx="10">
                  <c:v>173</c:v>
                </c:pt>
                <c:pt idx="11">
                  <c:v>133</c:v>
                </c:pt>
                <c:pt idx="12">
                  <c:v>96</c:v>
                </c:pt>
                <c:pt idx="13">
                  <c:v>50</c:v>
                </c:pt>
                <c:pt idx="14">
                  <c:v>24</c:v>
                </c:pt>
                <c:pt idx="15">
                  <c:v>19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9-4EC4-9538-2B51B782C4A4}"/>
            </c:ext>
          </c:extLst>
        </c:ser>
        <c:ser>
          <c:idx val="1"/>
          <c:order val="1"/>
          <c:tx>
            <c:strRef>
              <c:f>'Table 9.2'!$S$62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9.2'!$Z$63:$Z$79</c:f>
              <c:numCache>
                <c:formatCode>#,##0</c:formatCode>
                <c:ptCount val="17"/>
                <c:pt idx="0">
                  <c:v>20</c:v>
                </c:pt>
                <c:pt idx="1">
                  <c:v>62</c:v>
                </c:pt>
                <c:pt idx="2">
                  <c:v>141</c:v>
                </c:pt>
                <c:pt idx="3">
                  <c:v>261</c:v>
                </c:pt>
                <c:pt idx="4">
                  <c:v>241</c:v>
                </c:pt>
                <c:pt idx="5">
                  <c:v>175</c:v>
                </c:pt>
                <c:pt idx="6">
                  <c:v>158</c:v>
                </c:pt>
                <c:pt idx="7">
                  <c:v>183</c:v>
                </c:pt>
                <c:pt idx="8">
                  <c:v>224</c:v>
                </c:pt>
                <c:pt idx="9">
                  <c:v>199</c:v>
                </c:pt>
                <c:pt idx="10">
                  <c:v>178</c:v>
                </c:pt>
                <c:pt idx="11">
                  <c:v>110</c:v>
                </c:pt>
                <c:pt idx="12">
                  <c:v>70</c:v>
                </c:pt>
                <c:pt idx="13">
                  <c:v>21</c:v>
                </c:pt>
                <c:pt idx="14">
                  <c:v>11</c:v>
                </c:pt>
                <c:pt idx="15">
                  <c:v>5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9-4EC4-9538-2B51B782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9.18'!$T$8:$Z$8</c:f>
              <c:numCache>
                <c:formatCode>#,##0</c:formatCode>
                <c:ptCount val="7"/>
                <c:pt idx="0">
                  <c:v>24828.42</c:v>
                </c:pt>
                <c:pt idx="1">
                  <c:v>25193.97</c:v>
                </c:pt>
                <c:pt idx="2">
                  <c:v>27233.75</c:v>
                </c:pt>
                <c:pt idx="3">
                  <c:v>28301.73</c:v>
                </c:pt>
                <c:pt idx="4">
                  <c:v>24108</c:v>
                </c:pt>
                <c:pt idx="5">
                  <c:v>21192.98</c:v>
                </c:pt>
                <c:pt idx="6">
                  <c:v>24180.62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56-4D20-9D0D-F6F824945E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56-4D20-9D0D-F6F824945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9.19'!$U$4:$Y$4</c:f>
              <c:numCache>
                <c:formatCode>#,##0</c:formatCode>
                <c:ptCount val="5"/>
                <c:pt idx="0">
                  <c:v>2435</c:v>
                </c:pt>
                <c:pt idx="1">
                  <c:v>2255</c:v>
                </c:pt>
                <c:pt idx="2">
                  <c:v>2168</c:v>
                </c:pt>
                <c:pt idx="3">
                  <c:v>2021</c:v>
                </c:pt>
                <c:pt idx="4">
                  <c:v>2208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A-4E49-A2FC-5567F1FD0471}"/>
            </c:ext>
          </c:extLst>
        </c:ser>
        <c:ser>
          <c:idx val="1"/>
          <c:order val="1"/>
          <c:tx>
            <c:strRef>
              <c:f>'Table 9.19'!$S$7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9.19'!$U$7:$Y$7</c:f>
              <c:numCache>
                <c:formatCode>#,##0</c:formatCode>
                <c:ptCount val="5"/>
                <c:pt idx="0">
                  <c:v>1569</c:v>
                </c:pt>
                <c:pt idx="1">
                  <c:v>1540</c:v>
                </c:pt>
                <c:pt idx="2">
                  <c:v>1497</c:v>
                </c:pt>
                <c:pt idx="3">
                  <c:v>1386</c:v>
                </c:pt>
                <c:pt idx="4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9A-4E49-A2FC-5567F1FD0471}"/>
            </c:ext>
          </c:extLst>
        </c:ser>
        <c:ser>
          <c:idx val="2"/>
          <c:order val="2"/>
          <c:tx>
            <c:strRef>
              <c:f>'Table 9.19'!$S$11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9.19'!$U$11:$Y$11</c:f>
              <c:numCache>
                <c:formatCode>#,##0</c:formatCode>
                <c:ptCount val="5"/>
                <c:pt idx="0">
                  <c:v>2223</c:v>
                </c:pt>
                <c:pt idx="1">
                  <c:v>2066</c:v>
                </c:pt>
                <c:pt idx="2">
                  <c:v>1999</c:v>
                </c:pt>
                <c:pt idx="3">
                  <c:v>1856</c:v>
                </c:pt>
                <c:pt idx="4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9A-4E49-A2FC-5567F1FD0471}"/>
            </c:ext>
          </c:extLst>
        </c:ser>
        <c:ser>
          <c:idx val="3"/>
          <c:order val="3"/>
          <c:tx>
            <c:strRef>
              <c:f>'Table 9.19'!$S$12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9.19'!$U$12:$Y$12</c:f>
              <c:numCache>
                <c:formatCode>#,##0</c:formatCode>
                <c:ptCount val="5"/>
                <c:pt idx="0">
                  <c:v>220</c:v>
                </c:pt>
                <c:pt idx="1">
                  <c:v>198</c:v>
                </c:pt>
                <c:pt idx="2">
                  <c:v>167</c:v>
                </c:pt>
                <c:pt idx="3">
                  <c:v>165</c:v>
                </c:pt>
                <c:pt idx="4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9A-4E49-A2FC-5567F1FD0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9.19'!$AB$15:$AB$33</c:f>
              <c:numCache>
                <c:formatCode>0.0%</c:formatCode>
                <c:ptCount val="19"/>
                <c:pt idx="0">
                  <c:v>9.5988001499812528E-2</c:v>
                </c:pt>
                <c:pt idx="1">
                  <c:v>0.10161229846269217</c:v>
                </c:pt>
                <c:pt idx="2">
                  <c:v>2.2122234720659918E-2</c:v>
                </c:pt>
                <c:pt idx="3">
                  <c:v>1.2373453318335208E-2</c:v>
                </c:pt>
                <c:pt idx="4">
                  <c:v>9.2988376452943389E-2</c:v>
                </c:pt>
                <c:pt idx="5">
                  <c:v>1.3123359580052493E-2</c:v>
                </c:pt>
                <c:pt idx="6">
                  <c:v>5.6617922759655041E-2</c:v>
                </c:pt>
                <c:pt idx="7">
                  <c:v>7.6115485564304461E-2</c:v>
                </c:pt>
                <c:pt idx="8">
                  <c:v>8.3239595050618675E-2</c:v>
                </c:pt>
                <c:pt idx="9">
                  <c:v>1.1248593925759281E-3</c:v>
                </c:pt>
                <c:pt idx="10">
                  <c:v>1.3498312710911136E-2</c:v>
                </c:pt>
                <c:pt idx="11">
                  <c:v>2.5121859767529058E-2</c:v>
                </c:pt>
                <c:pt idx="12">
                  <c:v>2.1372328458942633E-2</c:v>
                </c:pt>
                <c:pt idx="13">
                  <c:v>6.4491938507686544E-2</c:v>
                </c:pt>
                <c:pt idx="14">
                  <c:v>8.5114360704911893E-2</c:v>
                </c:pt>
                <c:pt idx="15">
                  <c:v>5.8117735283089611E-2</c:v>
                </c:pt>
                <c:pt idx="16">
                  <c:v>4.9118860142482193E-2</c:v>
                </c:pt>
                <c:pt idx="17">
                  <c:v>9.3738282714660674E-3</c:v>
                </c:pt>
                <c:pt idx="18">
                  <c:v>2.7371578552680915E-2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58-41A4-86B3-1DE2F1FF257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58-41A4-86B3-1DE2F1FF2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9.19'!$Y$44:$Y$60</c:f>
              <c:numCache>
                <c:formatCode>#,##0</c:formatCode>
                <c:ptCount val="17"/>
                <c:pt idx="0">
                  <c:v>0</c:v>
                </c:pt>
                <c:pt idx="1">
                  <c:v>28</c:v>
                </c:pt>
                <c:pt idx="2">
                  <c:v>50</c:v>
                </c:pt>
                <c:pt idx="3">
                  <c:v>116</c:v>
                </c:pt>
                <c:pt idx="4">
                  <c:v>149</c:v>
                </c:pt>
                <c:pt idx="5">
                  <c:v>158</c:v>
                </c:pt>
                <c:pt idx="6">
                  <c:v>126</c:v>
                </c:pt>
                <c:pt idx="7">
                  <c:v>125</c:v>
                </c:pt>
                <c:pt idx="8">
                  <c:v>122</c:v>
                </c:pt>
                <c:pt idx="9">
                  <c:v>106</c:v>
                </c:pt>
                <c:pt idx="10">
                  <c:v>108</c:v>
                </c:pt>
                <c:pt idx="11">
                  <c:v>71</c:v>
                </c:pt>
                <c:pt idx="12">
                  <c:v>35</c:v>
                </c:pt>
                <c:pt idx="13">
                  <c:v>15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69-4DA9-A937-01EC86935A31}"/>
            </c:ext>
          </c:extLst>
        </c:ser>
        <c:ser>
          <c:idx val="1"/>
          <c:order val="1"/>
          <c:tx>
            <c:strRef>
              <c:f>'Table 9.19'!$S$62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9.19'!$Y$63:$Y$79</c:f>
              <c:numCache>
                <c:formatCode>#,##0</c:formatCode>
                <c:ptCount val="17"/>
                <c:pt idx="0">
                  <c:v>0</c:v>
                </c:pt>
                <c:pt idx="1">
                  <c:v>29</c:v>
                </c:pt>
                <c:pt idx="2">
                  <c:v>74</c:v>
                </c:pt>
                <c:pt idx="3">
                  <c:v>127</c:v>
                </c:pt>
                <c:pt idx="4">
                  <c:v>149</c:v>
                </c:pt>
                <c:pt idx="5">
                  <c:v>143</c:v>
                </c:pt>
                <c:pt idx="6">
                  <c:v>96</c:v>
                </c:pt>
                <c:pt idx="7">
                  <c:v>87</c:v>
                </c:pt>
                <c:pt idx="8">
                  <c:v>88</c:v>
                </c:pt>
                <c:pt idx="9">
                  <c:v>73</c:v>
                </c:pt>
                <c:pt idx="10">
                  <c:v>60</c:v>
                </c:pt>
                <c:pt idx="11">
                  <c:v>43</c:v>
                </c:pt>
                <c:pt idx="12">
                  <c:v>13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69-4DA9-A937-01EC86935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9.19'!$Y$83:$Y$90</c:f>
              <c:numCache>
                <c:formatCode>#,##0</c:formatCode>
                <c:ptCount val="8"/>
                <c:pt idx="0">
                  <c:v>71</c:v>
                </c:pt>
                <c:pt idx="1">
                  <c:v>61</c:v>
                </c:pt>
                <c:pt idx="2">
                  <c:v>131</c:v>
                </c:pt>
                <c:pt idx="3">
                  <c:v>28</c:v>
                </c:pt>
                <c:pt idx="4">
                  <c:v>26</c:v>
                </c:pt>
                <c:pt idx="5">
                  <c:v>10</c:v>
                </c:pt>
                <c:pt idx="6">
                  <c:v>181</c:v>
                </c:pt>
                <c:pt idx="7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B6-4910-9B21-AA5837787DE0}"/>
            </c:ext>
          </c:extLst>
        </c:ser>
        <c:ser>
          <c:idx val="1"/>
          <c:order val="1"/>
          <c:tx>
            <c:strRef>
              <c:f>'Table 9.19'!$S$92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9.19'!$Y$93:$Y$100</c:f>
              <c:numCache>
                <c:formatCode>#,##0</c:formatCode>
                <c:ptCount val="8"/>
                <c:pt idx="0">
                  <c:v>43</c:v>
                </c:pt>
                <c:pt idx="1">
                  <c:v>96</c:v>
                </c:pt>
                <c:pt idx="2">
                  <c:v>25</c:v>
                </c:pt>
                <c:pt idx="3">
                  <c:v>80</c:v>
                </c:pt>
                <c:pt idx="4">
                  <c:v>132</c:v>
                </c:pt>
                <c:pt idx="5">
                  <c:v>52</c:v>
                </c:pt>
                <c:pt idx="6">
                  <c:v>26</c:v>
                </c:pt>
                <c:pt idx="7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B6-4910-9B21-AA5837787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9.19'!$U$8:$Y$8</c:f>
              <c:numCache>
                <c:formatCode>#,##0</c:formatCode>
                <c:ptCount val="5"/>
                <c:pt idx="0">
                  <c:v>49564.12</c:v>
                </c:pt>
                <c:pt idx="1">
                  <c:v>51274.720000000001</c:v>
                </c:pt>
                <c:pt idx="2">
                  <c:v>53307</c:v>
                </c:pt>
                <c:pt idx="3">
                  <c:v>53402</c:v>
                </c:pt>
                <c:pt idx="4">
                  <c:v>51024.43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B-4693-9B5D-2FB7763F980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B-4693-9B5D-2FB7763F9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9.19'!$T$4:$Z$4</c:f>
              <c:numCache>
                <c:formatCode>#,##0</c:formatCode>
                <c:ptCount val="7"/>
                <c:pt idx="0">
                  <c:v>2244</c:v>
                </c:pt>
                <c:pt idx="1">
                  <c:v>2435</c:v>
                </c:pt>
                <c:pt idx="2">
                  <c:v>2255</c:v>
                </c:pt>
                <c:pt idx="3">
                  <c:v>2168</c:v>
                </c:pt>
                <c:pt idx="4">
                  <c:v>2021</c:v>
                </c:pt>
                <c:pt idx="5">
                  <c:v>2208</c:v>
                </c:pt>
                <c:pt idx="6">
                  <c:v>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D-4A7E-ACC0-979D5B205FB3}"/>
            </c:ext>
          </c:extLst>
        </c:ser>
        <c:ser>
          <c:idx val="1"/>
          <c:order val="1"/>
          <c:tx>
            <c:strRef>
              <c:f>'Table 9.19'!$S$7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9.19'!$T$7:$Z$7</c:f>
              <c:numCache>
                <c:formatCode>#,##0</c:formatCode>
                <c:ptCount val="7"/>
                <c:pt idx="0">
                  <c:v>1500</c:v>
                </c:pt>
                <c:pt idx="1">
                  <c:v>1569</c:v>
                </c:pt>
                <c:pt idx="2">
                  <c:v>1540</c:v>
                </c:pt>
                <c:pt idx="3">
                  <c:v>1497</c:v>
                </c:pt>
                <c:pt idx="4">
                  <c:v>1386</c:v>
                </c:pt>
                <c:pt idx="5">
                  <c:v>1447</c:v>
                </c:pt>
                <c:pt idx="6">
                  <c:v>1817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D-4A7E-ACC0-979D5B205FB3}"/>
            </c:ext>
          </c:extLst>
        </c:ser>
        <c:ser>
          <c:idx val="2"/>
          <c:order val="2"/>
          <c:tx>
            <c:strRef>
              <c:f>'Table 9.19'!$S$11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9.19'!$T$11:$Z$11</c:f>
              <c:numCache>
                <c:formatCode>#,##0</c:formatCode>
                <c:ptCount val="7"/>
                <c:pt idx="0">
                  <c:v>2046</c:v>
                </c:pt>
                <c:pt idx="1">
                  <c:v>2223</c:v>
                </c:pt>
                <c:pt idx="2">
                  <c:v>2066</c:v>
                </c:pt>
                <c:pt idx="3">
                  <c:v>1999</c:v>
                </c:pt>
                <c:pt idx="4">
                  <c:v>1856</c:v>
                </c:pt>
                <c:pt idx="5">
                  <c:v>2030</c:v>
                </c:pt>
                <c:pt idx="6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1D-4A7E-ACC0-979D5B205FB3}"/>
            </c:ext>
          </c:extLst>
        </c:ser>
        <c:ser>
          <c:idx val="3"/>
          <c:order val="3"/>
          <c:tx>
            <c:strRef>
              <c:f>'Table 9.19'!$S$12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9.19'!$T$12:$Z$12</c:f>
              <c:numCache>
                <c:formatCode>#,##0</c:formatCode>
                <c:ptCount val="7"/>
                <c:pt idx="0">
                  <c:v>194</c:v>
                </c:pt>
                <c:pt idx="1">
                  <c:v>220</c:v>
                </c:pt>
                <c:pt idx="2">
                  <c:v>198</c:v>
                </c:pt>
                <c:pt idx="3">
                  <c:v>167</c:v>
                </c:pt>
                <c:pt idx="4">
                  <c:v>165</c:v>
                </c:pt>
                <c:pt idx="5">
                  <c:v>178</c:v>
                </c:pt>
                <c:pt idx="6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1D-4A7E-ACC0-979D5B205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9.19'!$AB$15:$AB$33</c:f>
              <c:numCache>
                <c:formatCode>0.0%</c:formatCode>
                <c:ptCount val="19"/>
                <c:pt idx="0">
                  <c:v>9.5988001499812528E-2</c:v>
                </c:pt>
                <c:pt idx="1">
                  <c:v>0.10161229846269217</c:v>
                </c:pt>
                <c:pt idx="2">
                  <c:v>2.2122234720659918E-2</c:v>
                </c:pt>
                <c:pt idx="3">
                  <c:v>1.2373453318335208E-2</c:v>
                </c:pt>
                <c:pt idx="4">
                  <c:v>9.2988376452943389E-2</c:v>
                </c:pt>
                <c:pt idx="5">
                  <c:v>1.3123359580052493E-2</c:v>
                </c:pt>
                <c:pt idx="6">
                  <c:v>5.6617922759655041E-2</c:v>
                </c:pt>
                <c:pt idx="7">
                  <c:v>7.6115485564304461E-2</c:v>
                </c:pt>
                <c:pt idx="8">
                  <c:v>8.3239595050618675E-2</c:v>
                </c:pt>
                <c:pt idx="9">
                  <c:v>1.1248593925759281E-3</c:v>
                </c:pt>
                <c:pt idx="10">
                  <c:v>1.3498312710911136E-2</c:v>
                </c:pt>
                <c:pt idx="11">
                  <c:v>2.5121859767529058E-2</c:v>
                </c:pt>
                <c:pt idx="12">
                  <c:v>2.1372328458942633E-2</c:v>
                </c:pt>
                <c:pt idx="13">
                  <c:v>6.4491938507686544E-2</c:v>
                </c:pt>
                <c:pt idx="14">
                  <c:v>8.5114360704911893E-2</c:v>
                </c:pt>
                <c:pt idx="15">
                  <c:v>5.8117735283089611E-2</c:v>
                </c:pt>
                <c:pt idx="16">
                  <c:v>4.9118860142482193E-2</c:v>
                </c:pt>
                <c:pt idx="17">
                  <c:v>9.3738282714660674E-3</c:v>
                </c:pt>
                <c:pt idx="18">
                  <c:v>2.7371578552680915E-2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3-4C02-A5FD-004D436A37D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3-4C02-A5FD-004D436A3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9.19'!$Z$44:$Z$60</c:f>
              <c:numCache>
                <c:formatCode>#,##0</c:formatCode>
                <c:ptCount val="17"/>
                <c:pt idx="0">
                  <c:v>1</c:v>
                </c:pt>
                <c:pt idx="1">
                  <c:v>28</c:v>
                </c:pt>
                <c:pt idx="2">
                  <c:v>93</c:v>
                </c:pt>
                <c:pt idx="3">
                  <c:v>116</c:v>
                </c:pt>
                <c:pt idx="4">
                  <c:v>204</c:v>
                </c:pt>
                <c:pt idx="5">
                  <c:v>199</c:v>
                </c:pt>
                <c:pt idx="6">
                  <c:v>149</c:v>
                </c:pt>
                <c:pt idx="7">
                  <c:v>136</c:v>
                </c:pt>
                <c:pt idx="8">
                  <c:v>142</c:v>
                </c:pt>
                <c:pt idx="9">
                  <c:v>134</c:v>
                </c:pt>
                <c:pt idx="10">
                  <c:v>143</c:v>
                </c:pt>
                <c:pt idx="11">
                  <c:v>89</c:v>
                </c:pt>
                <c:pt idx="12">
                  <c:v>43</c:v>
                </c:pt>
                <c:pt idx="13">
                  <c:v>20</c:v>
                </c:pt>
                <c:pt idx="14">
                  <c:v>8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5-4A79-808C-5A76678DF784}"/>
            </c:ext>
          </c:extLst>
        </c:ser>
        <c:ser>
          <c:idx val="1"/>
          <c:order val="1"/>
          <c:tx>
            <c:strRef>
              <c:f>'Table 9.19'!$S$62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9.19'!$Z$63:$Z$79</c:f>
              <c:numCache>
                <c:formatCode>#,##0</c:formatCode>
                <c:ptCount val="17"/>
                <c:pt idx="0">
                  <c:v>1</c:v>
                </c:pt>
                <c:pt idx="1">
                  <c:v>36</c:v>
                </c:pt>
                <c:pt idx="2">
                  <c:v>90</c:v>
                </c:pt>
                <c:pt idx="3">
                  <c:v>126</c:v>
                </c:pt>
                <c:pt idx="4">
                  <c:v>173</c:v>
                </c:pt>
                <c:pt idx="5">
                  <c:v>156</c:v>
                </c:pt>
                <c:pt idx="6">
                  <c:v>106</c:v>
                </c:pt>
                <c:pt idx="7">
                  <c:v>99</c:v>
                </c:pt>
                <c:pt idx="8">
                  <c:v>100</c:v>
                </c:pt>
                <c:pt idx="9">
                  <c:v>87</c:v>
                </c:pt>
                <c:pt idx="10">
                  <c:v>75</c:v>
                </c:pt>
                <c:pt idx="11">
                  <c:v>63</c:v>
                </c:pt>
                <c:pt idx="12">
                  <c:v>15</c:v>
                </c:pt>
                <c:pt idx="13">
                  <c:v>10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5-4A79-808C-5A76678DF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9.19'!$Z$83:$Z$90</c:f>
              <c:numCache>
                <c:formatCode>#,##0</c:formatCode>
                <c:ptCount val="8"/>
                <c:pt idx="0">
                  <c:v>99</c:v>
                </c:pt>
                <c:pt idx="1">
                  <c:v>76</c:v>
                </c:pt>
                <c:pt idx="2">
                  <c:v>160</c:v>
                </c:pt>
                <c:pt idx="3">
                  <c:v>36</c:v>
                </c:pt>
                <c:pt idx="4">
                  <c:v>34</c:v>
                </c:pt>
                <c:pt idx="5">
                  <c:v>14</c:v>
                </c:pt>
                <c:pt idx="6">
                  <c:v>205</c:v>
                </c:pt>
                <c:pt idx="7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53-4D5E-8C83-7D3311E1162F}"/>
            </c:ext>
          </c:extLst>
        </c:ser>
        <c:ser>
          <c:idx val="1"/>
          <c:order val="1"/>
          <c:tx>
            <c:strRef>
              <c:f>'Table 9.19'!$S$92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9.19'!$Z$93:$Z$100</c:f>
              <c:numCache>
                <c:formatCode>#,##0</c:formatCode>
                <c:ptCount val="8"/>
                <c:pt idx="0">
                  <c:v>57</c:v>
                </c:pt>
                <c:pt idx="1">
                  <c:v>116</c:v>
                </c:pt>
                <c:pt idx="2">
                  <c:v>38</c:v>
                </c:pt>
                <c:pt idx="3">
                  <c:v>79</c:v>
                </c:pt>
                <c:pt idx="4">
                  <c:v>158</c:v>
                </c:pt>
                <c:pt idx="5">
                  <c:v>60</c:v>
                </c:pt>
                <c:pt idx="6">
                  <c:v>26</c:v>
                </c:pt>
                <c:pt idx="7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53-4D5E-8C83-7D3311E11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9.2'!$Z$83:$Z$90</c:f>
              <c:numCache>
                <c:formatCode>#,##0</c:formatCode>
                <c:ptCount val="8"/>
                <c:pt idx="0">
                  <c:v>186</c:v>
                </c:pt>
                <c:pt idx="1">
                  <c:v>65</c:v>
                </c:pt>
                <c:pt idx="2">
                  <c:v>188</c:v>
                </c:pt>
                <c:pt idx="3">
                  <c:v>50</c:v>
                </c:pt>
                <c:pt idx="4">
                  <c:v>23</c:v>
                </c:pt>
                <c:pt idx="5">
                  <c:v>42</c:v>
                </c:pt>
                <c:pt idx="6">
                  <c:v>148</c:v>
                </c:pt>
                <c:pt idx="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F-4CA2-BEC7-94676DF2591B}"/>
            </c:ext>
          </c:extLst>
        </c:ser>
        <c:ser>
          <c:idx val="1"/>
          <c:order val="1"/>
          <c:tx>
            <c:strRef>
              <c:f>'Table 9.2'!$S$92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9.2'!$Z$93:$Z$100</c:f>
              <c:numCache>
                <c:formatCode>#,##0</c:formatCode>
                <c:ptCount val="8"/>
                <c:pt idx="0">
                  <c:v>92</c:v>
                </c:pt>
                <c:pt idx="1">
                  <c:v>189</c:v>
                </c:pt>
                <c:pt idx="2">
                  <c:v>30</c:v>
                </c:pt>
                <c:pt idx="3">
                  <c:v>174</c:v>
                </c:pt>
                <c:pt idx="4">
                  <c:v>205</c:v>
                </c:pt>
                <c:pt idx="5">
                  <c:v>126</c:v>
                </c:pt>
                <c:pt idx="6">
                  <c:v>12</c:v>
                </c:pt>
                <c:pt idx="7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6F-4CA2-BEC7-94676DF25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9.19'!$T$8:$Z$8</c:f>
              <c:numCache>
                <c:formatCode>#,##0</c:formatCode>
                <c:ptCount val="7"/>
                <c:pt idx="0">
                  <c:v>47199.59</c:v>
                </c:pt>
                <c:pt idx="1">
                  <c:v>49564.12</c:v>
                </c:pt>
                <c:pt idx="2">
                  <c:v>51274.720000000001</c:v>
                </c:pt>
                <c:pt idx="3">
                  <c:v>53307</c:v>
                </c:pt>
                <c:pt idx="4">
                  <c:v>53402</c:v>
                </c:pt>
                <c:pt idx="5">
                  <c:v>51024.43</c:v>
                </c:pt>
                <c:pt idx="6">
                  <c:v>51630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7F-4C50-AD98-11276B2B44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7F-4C50-AD98-11276B2B4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9.20'!$U$4:$Y$4</c:f>
              <c:numCache>
                <c:formatCode>#,##0</c:formatCode>
                <c:ptCount val="5"/>
                <c:pt idx="0">
                  <c:v>2850</c:v>
                </c:pt>
                <c:pt idx="1">
                  <c:v>2955</c:v>
                </c:pt>
                <c:pt idx="2">
                  <c:v>3051</c:v>
                </c:pt>
                <c:pt idx="3">
                  <c:v>2803</c:v>
                </c:pt>
                <c:pt idx="4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FF-4421-B1CF-5634FDA9FAB6}"/>
            </c:ext>
          </c:extLst>
        </c:ser>
        <c:ser>
          <c:idx val="1"/>
          <c:order val="1"/>
          <c:tx>
            <c:strRef>
              <c:f>'Table 9.20'!$S$7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9.20'!$U$7:$Y$7</c:f>
              <c:numCache>
                <c:formatCode>#,##0</c:formatCode>
                <c:ptCount val="5"/>
                <c:pt idx="0">
                  <c:v>1960</c:v>
                </c:pt>
                <c:pt idx="1">
                  <c:v>2008</c:v>
                </c:pt>
                <c:pt idx="2">
                  <c:v>2082</c:v>
                </c:pt>
                <c:pt idx="3">
                  <c:v>1919</c:v>
                </c:pt>
                <c:pt idx="4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FF-4421-B1CF-5634FDA9FAB6}"/>
            </c:ext>
          </c:extLst>
        </c:ser>
        <c:ser>
          <c:idx val="2"/>
          <c:order val="2"/>
          <c:tx>
            <c:strRef>
              <c:f>'Table 9.20'!$S$11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9.20'!$U$11:$Y$11</c:f>
              <c:numCache>
                <c:formatCode>#,##0</c:formatCode>
                <c:ptCount val="5"/>
                <c:pt idx="0">
                  <c:v>2461</c:v>
                </c:pt>
                <c:pt idx="1">
                  <c:v>2547</c:v>
                </c:pt>
                <c:pt idx="2">
                  <c:v>2670</c:v>
                </c:pt>
                <c:pt idx="3">
                  <c:v>2463</c:v>
                </c:pt>
                <c:pt idx="4">
                  <c:v>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F-4421-B1CF-5634FDA9FAB6}"/>
            </c:ext>
          </c:extLst>
        </c:ser>
        <c:ser>
          <c:idx val="3"/>
          <c:order val="3"/>
          <c:tx>
            <c:strRef>
              <c:f>'Table 9.20'!$S$12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9.20'!$U$12:$Y$12</c:f>
              <c:numCache>
                <c:formatCode>#,##0</c:formatCode>
                <c:ptCount val="5"/>
                <c:pt idx="0">
                  <c:v>389</c:v>
                </c:pt>
                <c:pt idx="1">
                  <c:v>405</c:v>
                </c:pt>
                <c:pt idx="2">
                  <c:v>380</c:v>
                </c:pt>
                <c:pt idx="3">
                  <c:v>335</c:v>
                </c:pt>
                <c:pt idx="4">
                  <c:v>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FF-4421-B1CF-5634FDA9F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9.20'!$AB$15:$AB$33</c:f>
              <c:numCache>
                <c:formatCode>0.0%</c:formatCode>
                <c:ptCount val="19"/>
                <c:pt idx="0">
                  <c:v>0.13291796469366562</c:v>
                </c:pt>
                <c:pt idx="1">
                  <c:v>7.2689511941848393E-3</c:v>
                </c:pt>
                <c:pt idx="2">
                  <c:v>2.284527518172378E-2</c:v>
                </c:pt>
                <c:pt idx="3">
                  <c:v>7.2689511941848393E-3</c:v>
                </c:pt>
                <c:pt idx="4">
                  <c:v>7.4506749740394604E-2</c:v>
                </c:pt>
                <c:pt idx="5">
                  <c:v>1.687435098650052E-2</c:v>
                </c:pt>
                <c:pt idx="6">
                  <c:v>6.0228452751817235E-2</c:v>
                </c:pt>
                <c:pt idx="7">
                  <c:v>7.4247144340602284E-2</c:v>
                </c:pt>
                <c:pt idx="8">
                  <c:v>2.4922118380062305E-2</c:v>
                </c:pt>
                <c:pt idx="9">
                  <c:v>1.8172377985462098E-3</c:v>
                </c:pt>
                <c:pt idx="10">
                  <c:v>1.0643821391484943E-2</c:v>
                </c:pt>
                <c:pt idx="11">
                  <c:v>3.2710280373831772E-2</c:v>
                </c:pt>
                <c:pt idx="12">
                  <c:v>4.3354101765316719E-2</c:v>
                </c:pt>
                <c:pt idx="13">
                  <c:v>9.3457943925233641E-2</c:v>
                </c:pt>
                <c:pt idx="14">
                  <c:v>8.2035306334371755E-2</c:v>
                </c:pt>
                <c:pt idx="15">
                  <c:v>7.1391484942886815E-2</c:v>
                </c:pt>
                <c:pt idx="16">
                  <c:v>9.9688473520249218E-2</c:v>
                </c:pt>
                <c:pt idx="17">
                  <c:v>2.4143302180685357E-2</c:v>
                </c:pt>
                <c:pt idx="18">
                  <c:v>5.0882658359293877E-2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E-4F20-AFCB-C17189178D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E-4F20-AFCB-C17189178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9.20'!$Y$44:$Y$60</c:f>
              <c:numCache>
                <c:formatCode>#,##0</c:formatCode>
                <c:ptCount val="17"/>
                <c:pt idx="0">
                  <c:v>3</c:v>
                </c:pt>
                <c:pt idx="1">
                  <c:v>27</c:v>
                </c:pt>
                <c:pt idx="2">
                  <c:v>127</c:v>
                </c:pt>
                <c:pt idx="3">
                  <c:v>224</c:v>
                </c:pt>
                <c:pt idx="4">
                  <c:v>335</c:v>
                </c:pt>
                <c:pt idx="5">
                  <c:v>230</c:v>
                </c:pt>
                <c:pt idx="6">
                  <c:v>168</c:v>
                </c:pt>
                <c:pt idx="7">
                  <c:v>187</c:v>
                </c:pt>
                <c:pt idx="8">
                  <c:v>183</c:v>
                </c:pt>
                <c:pt idx="9">
                  <c:v>168</c:v>
                </c:pt>
                <c:pt idx="10">
                  <c:v>140</c:v>
                </c:pt>
                <c:pt idx="11">
                  <c:v>117</c:v>
                </c:pt>
                <c:pt idx="12">
                  <c:v>67</c:v>
                </c:pt>
                <c:pt idx="13">
                  <c:v>29</c:v>
                </c:pt>
                <c:pt idx="14">
                  <c:v>0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F9-4828-8E23-679D1D0BDA52}"/>
            </c:ext>
          </c:extLst>
        </c:ser>
        <c:ser>
          <c:idx val="1"/>
          <c:order val="1"/>
          <c:tx>
            <c:strRef>
              <c:f>'Table 9.20'!$S$62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9.20'!$Y$63:$Y$79</c:f>
              <c:numCache>
                <c:formatCode>#,##0</c:formatCode>
                <c:ptCount val="17"/>
                <c:pt idx="0">
                  <c:v>0</c:v>
                </c:pt>
                <c:pt idx="1">
                  <c:v>46</c:v>
                </c:pt>
                <c:pt idx="2">
                  <c:v>77</c:v>
                </c:pt>
                <c:pt idx="3">
                  <c:v>150</c:v>
                </c:pt>
                <c:pt idx="4">
                  <c:v>246</c:v>
                </c:pt>
                <c:pt idx="5">
                  <c:v>174</c:v>
                </c:pt>
                <c:pt idx="6">
                  <c:v>127</c:v>
                </c:pt>
                <c:pt idx="7">
                  <c:v>163</c:v>
                </c:pt>
                <c:pt idx="8">
                  <c:v>137</c:v>
                </c:pt>
                <c:pt idx="9">
                  <c:v>162</c:v>
                </c:pt>
                <c:pt idx="10">
                  <c:v>202</c:v>
                </c:pt>
                <c:pt idx="11">
                  <c:v>89</c:v>
                </c:pt>
                <c:pt idx="12">
                  <c:v>49</c:v>
                </c:pt>
                <c:pt idx="13">
                  <c:v>15</c:v>
                </c:pt>
                <c:pt idx="14">
                  <c:v>5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F9-4828-8E23-679D1D0BD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9.20'!$Y$83:$Y$90</c:f>
              <c:numCache>
                <c:formatCode>#,##0</c:formatCode>
                <c:ptCount val="8"/>
                <c:pt idx="0">
                  <c:v>99</c:v>
                </c:pt>
                <c:pt idx="1">
                  <c:v>140</c:v>
                </c:pt>
                <c:pt idx="2">
                  <c:v>152</c:v>
                </c:pt>
                <c:pt idx="3">
                  <c:v>66</c:v>
                </c:pt>
                <c:pt idx="4">
                  <c:v>23</c:v>
                </c:pt>
                <c:pt idx="5">
                  <c:v>47</c:v>
                </c:pt>
                <c:pt idx="6">
                  <c:v>108</c:v>
                </c:pt>
                <c:pt idx="7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E-4B61-95E0-244086EE7C72}"/>
            </c:ext>
          </c:extLst>
        </c:ser>
        <c:ser>
          <c:idx val="1"/>
          <c:order val="1"/>
          <c:tx>
            <c:strRef>
              <c:f>'Table 9.20'!$S$92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9.20'!$Y$93:$Y$100</c:f>
              <c:numCache>
                <c:formatCode>#,##0</c:formatCode>
                <c:ptCount val="8"/>
                <c:pt idx="0">
                  <c:v>60</c:v>
                </c:pt>
                <c:pt idx="1">
                  <c:v>178</c:v>
                </c:pt>
                <c:pt idx="2">
                  <c:v>34</c:v>
                </c:pt>
                <c:pt idx="3">
                  <c:v>143</c:v>
                </c:pt>
                <c:pt idx="4">
                  <c:v>166</c:v>
                </c:pt>
                <c:pt idx="5">
                  <c:v>72</c:v>
                </c:pt>
                <c:pt idx="6">
                  <c:v>11</c:v>
                </c:pt>
                <c:pt idx="7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0E-4B61-95E0-244086EE7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9.20'!$U$8:$Y$8</c:f>
              <c:numCache>
                <c:formatCode>#,##0</c:formatCode>
                <c:ptCount val="5"/>
                <c:pt idx="0">
                  <c:v>32898.19</c:v>
                </c:pt>
                <c:pt idx="1">
                  <c:v>33142</c:v>
                </c:pt>
                <c:pt idx="2">
                  <c:v>34676.5</c:v>
                </c:pt>
                <c:pt idx="3">
                  <c:v>33647.599999999999</c:v>
                </c:pt>
                <c:pt idx="4">
                  <c:v>36828.5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A-42E7-A029-0BB17CDF2B7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DA-42E7-A029-0BB17CDF2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9.20'!$T$4:$Z$4</c:f>
              <c:numCache>
                <c:formatCode>#,##0</c:formatCode>
                <c:ptCount val="7"/>
                <c:pt idx="0">
                  <c:v>2724</c:v>
                </c:pt>
                <c:pt idx="1">
                  <c:v>2850</c:v>
                </c:pt>
                <c:pt idx="2">
                  <c:v>2955</c:v>
                </c:pt>
                <c:pt idx="3">
                  <c:v>3051</c:v>
                </c:pt>
                <c:pt idx="4">
                  <c:v>2803</c:v>
                </c:pt>
                <c:pt idx="5">
                  <c:v>3653</c:v>
                </c:pt>
                <c:pt idx="6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0-4B78-B7D7-C8180D0656A4}"/>
            </c:ext>
          </c:extLst>
        </c:ser>
        <c:ser>
          <c:idx val="1"/>
          <c:order val="1"/>
          <c:tx>
            <c:strRef>
              <c:f>'Table 9.20'!$S$7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9.20'!$T$7:$Z$7</c:f>
              <c:numCache>
                <c:formatCode>#,##0</c:formatCode>
                <c:ptCount val="7"/>
                <c:pt idx="0">
                  <c:v>1838</c:v>
                </c:pt>
                <c:pt idx="1">
                  <c:v>1960</c:v>
                </c:pt>
                <c:pt idx="2">
                  <c:v>2008</c:v>
                </c:pt>
                <c:pt idx="3">
                  <c:v>2082</c:v>
                </c:pt>
                <c:pt idx="4">
                  <c:v>1919</c:v>
                </c:pt>
                <c:pt idx="5">
                  <c:v>2500</c:v>
                </c:pt>
                <c:pt idx="6">
                  <c:v>2672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0-4B78-B7D7-C8180D0656A4}"/>
            </c:ext>
          </c:extLst>
        </c:ser>
        <c:ser>
          <c:idx val="2"/>
          <c:order val="2"/>
          <c:tx>
            <c:strRef>
              <c:f>'Table 9.20'!$S$11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9.20'!$T$11:$Z$11</c:f>
              <c:numCache>
                <c:formatCode>#,##0</c:formatCode>
                <c:ptCount val="7"/>
                <c:pt idx="0">
                  <c:v>2339</c:v>
                </c:pt>
                <c:pt idx="1">
                  <c:v>2461</c:v>
                </c:pt>
                <c:pt idx="2">
                  <c:v>2547</c:v>
                </c:pt>
                <c:pt idx="3">
                  <c:v>2670</c:v>
                </c:pt>
                <c:pt idx="4">
                  <c:v>2463</c:v>
                </c:pt>
                <c:pt idx="5">
                  <c:v>3226</c:v>
                </c:pt>
                <c:pt idx="6">
                  <c:v>3416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0-4B78-B7D7-C8180D0656A4}"/>
            </c:ext>
          </c:extLst>
        </c:ser>
        <c:ser>
          <c:idx val="3"/>
          <c:order val="3"/>
          <c:tx>
            <c:strRef>
              <c:f>'Table 9.20'!$S$12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9.20'!$T$12:$Z$12</c:f>
              <c:numCache>
                <c:formatCode>#,##0</c:formatCode>
                <c:ptCount val="7"/>
                <c:pt idx="0">
                  <c:v>386</c:v>
                </c:pt>
                <c:pt idx="1">
                  <c:v>389</c:v>
                </c:pt>
                <c:pt idx="2">
                  <c:v>405</c:v>
                </c:pt>
                <c:pt idx="3">
                  <c:v>380</c:v>
                </c:pt>
                <c:pt idx="4">
                  <c:v>335</c:v>
                </c:pt>
                <c:pt idx="5">
                  <c:v>427</c:v>
                </c:pt>
                <c:pt idx="6">
                  <c:v>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60-4B78-B7D7-C8180D065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9.20'!$AB$15:$AB$33</c:f>
              <c:numCache>
                <c:formatCode>0.0%</c:formatCode>
                <c:ptCount val="19"/>
                <c:pt idx="0">
                  <c:v>0.13291796469366562</c:v>
                </c:pt>
                <c:pt idx="1">
                  <c:v>7.2689511941848393E-3</c:v>
                </c:pt>
                <c:pt idx="2">
                  <c:v>2.284527518172378E-2</c:v>
                </c:pt>
                <c:pt idx="3">
                  <c:v>7.2689511941848393E-3</c:v>
                </c:pt>
                <c:pt idx="4">
                  <c:v>7.4506749740394604E-2</c:v>
                </c:pt>
                <c:pt idx="5">
                  <c:v>1.687435098650052E-2</c:v>
                </c:pt>
                <c:pt idx="6">
                  <c:v>6.0228452751817235E-2</c:v>
                </c:pt>
                <c:pt idx="7">
                  <c:v>7.4247144340602284E-2</c:v>
                </c:pt>
                <c:pt idx="8">
                  <c:v>2.4922118380062305E-2</c:v>
                </c:pt>
                <c:pt idx="9">
                  <c:v>1.8172377985462098E-3</c:v>
                </c:pt>
                <c:pt idx="10">
                  <c:v>1.0643821391484943E-2</c:v>
                </c:pt>
                <c:pt idx="11">
                  <c:v>3.2710280373831772E-2</c:v>
                </c:pt>
                <c:pt idx="12">
                  <c:v>4.3354101765316719E-2</c:v>
                </c:pt>
                <c:pt idx="13">
                  <c:v>9.3457943925233641E-2</c:v>
                </c:pt>
                <c:pt idx="14">
                  <c:v>8.2035306334371755E-2</c:v>
                </c:pt>
                <c:pt idx="15">
                  <c:v>7.1391484942886815E-2</c:v>
                </c:pt>
                <c:pt idx="16">
                  <c:v>9.9688473520249218E-2</c:v>
                </c:pt>
                <c:pt idx="17">
                  <c:v>2.4143302180685357E-2</c:v>
                </c:pt>
                <c:pt idx="18">
                  <c:v>5.0882658359293877E-2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7-474D-955A-E6FFAF633E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7-474D-955A-E6FFAF633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9.20'!$Z$44:$Z$60</c:f>
              <c:numCache>
                <c:formatCode>#,##0</c:formatCode>
                <c:ptCount val="17"/>
                <c:pt idx="0">
                  <c:v>0</c:v>
                </c:pt>
                <c:pt idx="1">
                  <c:v>31</c:v>
                </c:pt>
                <c:pt idx="2">
                  <c:v>108</c:v>
                </c:pt>
                <c:pt idx="3">
                  <c:v>217</c:v>
                </c:pt>
                <c:pt idx="4">
                  <c:v>323</c:v>
                </c:pt>
                <c:pt idx="5">
                  <c:v>233</c:v>
                </c:pt>
                <c:pt idx="6">
                  <c:v>210</c:v>
                </c:pt>
                <c:pt idx="7">
                  <c:v>171</c:v>
                </c:pt>
                <c:pt idx="8">
                  <c:v>213</c:v>
                </c:pt>
                <c:pt idx="9">
                  <c:v>182</c:v>
                </c:pt>
                <c:pt idx="10">
                  <c:v>148</c:v>
                </c:pt>
                <c:pt idx="11">
                  <c:v>125</c:v>
                </c:pt>
                <c:pt idx="12">
                  <c:v>102</c:v>
                </c:pt>
                <c:pt idx="13">
                  <c:v>27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1-4E82-AE30-F989EB4CD202}"/>
            </c:ext>
          </c:extLst>
        </c:ser>
        <c:ser>
          <c:idx val="1"/>
          <c:order val="1"/>
          <c:tx>
            <c:strRef>
              <c:f>'Table 9.20'!$S$62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9.20'!$Z$63:$Z$79</c:f>
              <c:numCache>
                <c:formatCode>#,##0</c:formatCode>
                <c:ptCount val="17"/>
                <c:pt idx="0">
                  <c:v>7</c:v>
                </c:pt>
                <c:pt idx="1">
                  <c:v>42</c:v>
                </c:pt>
                <c:pt idx="2">
                  <c:v>91</c:v>
                </c:pt>
                <c:pt idx="3">
                  <c:v>136</c:v>
                </c:pt>
                <c:pt idx="4">
                  <c:v>262</c:v>
                </c:pt>
                <c:pt idx="5">
                  <c:v>194</c:v>
                </c:pt>
                <c:pt idx="6">
                  <c:v>141</c:v>
                </c:pt>
                <c:pt idx="7">
                  <c:v>185</c:v>
                </c:pt>
                <c:pt idx="8">
                  <c:v>148</c:v>
                </c:pt>
                <c:pt idx="9">
                  <c:v>161</c:v>
                </c:pt>
                <c:pt idx="10">
                  <c:v>193</c:v>
                </c:pt>
                <c:pt idx="11">
                  <c:v>115</c:v>
                </c:pt>
                <c:pt idx="12">
                  <c:v>53</c:v>
                </c:pt>
                <c:pt idx="13">
                  <c:v>17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1-4E82-AE30-F989EB4CD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9.20'!$Z$83:$Z$90</c:f>
              <c:numCache>
                <c:formatCode>#,##0</c:formatCode>
                <c:ptCount val="8"/>
                <c:pt idx="0">
                  <c:v>116</c:v>
                </c:pt>
                <c:pt idx="1">
                  <c:v>147</c:v>
                </c:pt>
                <c:pt idx="2">
                  <c:v>160</c:v>
                </c:pt>
                <c:pt idx="3">
                  <c:v>72</c:v>
                </c:pt>
                <c:pt idx="4">
                  <c:v>29</c:v>
                </c:pt>
                <c:pt idx="5">
                  <c:v>52</c:v>
                </c:pt>
                <c:pt idx="6">
                  <c:v>124</c:v>
                </c:pt>
                <c:pt idx="7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2-40F4-8AC7-E927D2DDE344}"/>
            </c:ext>
          </c:extLst>
        </c:ser>
        <c:ser>
          <c:idx val="1"/>
          <c:order val="1"/>
          <c:tx>
            <c:strRef>
              <c:f>'Table 9.20'!$S$92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9.20'!$Z$93:$Z$100</c:f>
              <c:numCache>
                <c:formatCode>#,##0</c:formatCode>
                <c:ptCount val="8"/>
                <c:pt idx="0">
                  <c:v>63</c:v>
                </c:pt>
                <c:pt idx="1">
                  <c:v>210</c:v>
                </c:pt>
                <c:pt idx="2">
                  <c:v>40</c:v>
                </c:pt>
                <c:pt idx="3">
                  <c:v>170</c:v>
                </c:pt>
                <c:pt idx="4">
                  <c:v>160</c:v>
                </c:pt>
                <c:pt idx="5">
                  <c:v>74</c:v>
                </c:pt>
                <c:pt idx="6">
                  <c:v>9</c:v>
                </c:pt>
                <c:pt idx="7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F2-40F4-8AC7-E927D2DDE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9.1'!$AB$15:$AB$33</c:f>
              <c:numCache>
                <c:formatCode>0.0%</c:formatCode>
                <c:ptCount val="19"/>
                <c:pt idx="0">
                  <c:v>3.3599999999999998E-2</c:v>
                </c:pt>
                <c:pt idx="1">
                  <c:v>0</c:v>
                </c:pt>
                <c:pt idx="2">
                  <c:v>1.12E-2</c:v>
                </c:pt>
                <c:pt idx="3">
                  <c:v>0</c:v>
                </c:pt>
                <c:pt idx="4">
                  <c:v>0.1072</c:v>
                </c:pt>
                <c:pt idx="5">
                  <c:v>0</c:v>
                </c:pt>
                <c:pt idx="6">
                  <c:v>9.7600000000000006E-2</c:v>
                </c:pt>
                <c:pt idx="7">
                  <c:v>4.7999999999999996E-3</c:v>
                </c:pt>
                <c:pt idx="8">
                  <c:v>1.12E-2</c:v>
                </c:pt>
                <c:pt idx="9">
                  <c:v>0</c:v>
                </c:pt>
                <c:pt idx="10">
                  <c:v>8.0000000000000002E-3</c:v>
                </c:pt>
                <c:pt idx="11">
                  <c:v>0</c:v>
                </c:pt>
                <c:pt idx="12">
                  <c:v>0</c:v>
                </c:pt>
                <c:pt idx="13">
                  <c:v>0.12</c:v>
                </c:pt>
                <c:pt idx="14">
                  <c:v>0.248</c:v>
                </c:pt>
                <c:pt idx="15">
                  <c:v>0.18079999999999999</c:v>
                </c:pt>
                <c:pt idx="16">
                  <c:v>4.8000000000000001E-2</c:v>
                </c:pt>
                <c:pt idx="17">
                  <c:v>0</c:v>
                </c:pt>
                <c:pt idx="18">
                  <c:v>8.3199999999999996E-2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4-491C-8ED6-DC62787287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4-491C-8ED6-DC6278728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9.2'!$T$8:$Z$8</c:f>
              <c:numCache>
                <c:formatCode>#,##0</c:formatCode>
                <c:ptCount val="7"/>
                <c:pt idx="0">
                  <c:v>30624.25</c:v>
                </c:pt>
                <c:pt idx="1">
                  <c:v>32394.47</c:v>
                </c:pt>
                <c:pt idx="2">
                  <c:v>32253.69</c:v>
                </c:pt>
                <c:pt idx="3">
                  <c:v>33133.93</c:v>
                </c:pt>
                <c:pt idx="4">
                  <c:v>32116.5</c:v>
                </c:pt>
                <c:pt idx="5">
                  <c:v>33276</c:v>
                </c:pt>
                <c:pt idx="6">
                  <c:v>32010.53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FA-4240-B45F-D0CEFAA3AF0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FA-4240-B45F-D0CEFAA3A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9.20'!$T$8:$Z$8</c:f>
              <c:numCache>
                <c:formatCode>#,##0</c:formatCode>
                <c:ptCount val="7"/>
                <c:pt idx="0">
                  <c:v>29612</c:v>
                </c:pt>
                <c:pt idx="1">
                  <c:v>32898.19</c:v>
                </c:pt>
                <c:pt idx="2">
                  <c:v>33142</c:v>
                </c:pt>
                <c:pt idx="3">
                  <c:v>34676.5</c:v>
                </c:pt>
                <c:pt idx="4">
                  <c:v>33647.599999999999</c:v>
                </c:pt>
                <c:pt idx="5">
                  <c:v>36828.5</c:v>
                </c:pt>
                <c:pt idx="6">
                  <c:v>36062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5-4884-8294-DF46B4194EE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A5-4884-8294-DF46B4194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9.21'!$U$4:$Y$4</c:f>
              <c:numCache>
                <c:formatCode>#,##0</c:formatCode>
                <c:ptCount val="5"/>
                <c:pt idx="0">
                  <c:v>138</c:v>
                </c:pt>
                <c:pt idx="1">
                  <c:v>140</c:v>
                </c:pt>
                <c:pt idx="2">
                  <c:v>139</c:v>
                </c:pt>
                <c:pt idx="3">
                  <c:v>133</c:v>
                </c:pt>
                <c:pt idx="4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B-4769-A4A0-5FD49E2D04A5}"/>
            </c:ext>
          </c:extLst>
        </c:ser>
        <c:ser>
          <c:idx val="1"/>
          <c:order val="1"/>
          <c:tx>
            <c:strRef>
              <c:f>'Table 9.21'!$S$7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9.21'!$U$7:$Y$7</c:f>
              <c:numCache>
                <c:formatCode>#,##0</c:formatCode>
                <c:ptCount val="5"/>
                <c:pt idx="0">
                  <c:v>94</c:v>
                </c:pt>
                <c:pt idx="1">
                  <c:v>94</c:v>
                </c:pt>
                <c:pt idx="2">
                  <c:v>90</c:v>
                </c:pt>
                <c:pt idx="3">
                  <c:v>89</c:v>
                </c:pt>
                <c:pt idx="4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6B-4769-A4A0-5FD49E2D04A5}"/>
            </c:ext>
          </c:extLst>
        </c:ser>
        <c:ser>
          <c:idx val="2"/>
          <c:order val="2"/>
          <c:tx>
            <c:strRef>
              <c:f>'Table 9.21'!$S$11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9.21'!$U$11:$Y$11</c:f>
              <c:numCache>
                <c:formatCode>#,##0</c:formatCode>
                <c:ptCount val="5"/>
                <c:pt idx="0">
                  <c:v>104</c:v>
                </c:pt>
                <c:pt idx="1">
                  <c:v>112</c:v>
                </c:pt>
                <c:pt idx="2">
                  <c:v>116</c:v>
                </c:pt>
                <c:pt idx="3">
                  <c:v>114</c:v>
                </c:pt>
                <c:pt idx="4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6B-4769-A4A0-5FD49E2D04A5}"/>
            </c:ext>
          </c:extLst>
        </c:ser>
        <c:ser>
          <c:idx val="3"/>
          <c:order val="3"/>
          <c:tx>
            <c:strRef>
              <c:f>'Table 9.21'!$S$12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9.21'!$U$12:$Y$12</c:f>
              <c:numCache>
                <c:formatCode>#,##0</c:formatCode>
                <c:ptCount val="5"/>
                <c:pt idx="0">
                  <c:v>28</c:v>
                </c:pt>
                <c:pt idx="1">
                  <c:v>27</c:v>
                </c:pt>
                <c:pt idx="2">
                  <c:v>17</c:v>
                </c:pt>
                <c:pt idx="3">
                  <c:v>21</c:v>
                </c:pt>
                <c:pt idx="4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6B-4769-A4A0-5FD49E2D0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9.21'!$AB$15:$AB$33</c:f>
              <c:numCache>
                <c:formatCode>0.0%</c:formatCode>
                <c:ptCount val="19"/>
                <c:pt idx="0">
                  <c:v>0.1388888888888889</c:v>
                </c:pt>
                <c:pt idx="1">
                  <c:v>0</c:v>
                </c:pt>
                <c:pt idx="2">
                  <c:v>3.2407407407407406E-2</c:v>
                </c:pt>
                <c:pt idx="3">
                  <c:v>0</c:v>
                </c:pt>
                <c:pt idx="4">
                  <c:v>0.15277777777777779</c:v>
                </c:pt>
                <c:pt idx="5">
                  <c:v>0</c:v>
                </c:pt>
                <c:pt idx="6">
                  <c:v>4.6296296296296294E-2</c:v>
                </c:pt>
                <c:pt idx="7">
                  <c:v>3.2407407407407406E-2</c:v>
                </c:pt>
                <c:pt idx="8">
                  <c:v>3.7037037037037035E-2</c:v>
                </c:pt>
                <c:pt idx="9">
                  <c:v>0</c:v>
                </c:pt>
                <c:pt idx="10">
                  <c:v>0</c:v>
                </c:pt>
                <c:pt idx="11">
                  <c:v>3.7037037037037035E-2</c:v>
                </c:pt>
                <c:pt idx="12">
                  <c:v>1.3888888888888888E-2</c:v>
                </c:pt>
                <c:pt idx="13">
                  <c:v>3.2407407407407406E-2</c:v>
                </c:pt>
                <c:pt idx="14">
                  <c:v>0.27314814814814814</c:v>
                </c:pt>
                <c:pt idx="15">
                  <c:v>6.4814814814814811E-2</c:v>
                </c:pt>
                <c:pt idx="16">
                  <c:v>3.7037037037037035E-2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F-4613-A0B1-7885F41C1B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9F-4613-A0B1-7885F41C1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8</c:v>
                </c:pt>
                <c:pt idx="4">
                  <c:v>11</c:v>
                </c:pt>
                <c:pt idx="5">
                  <c:v>9</c:v>
                </c:pt>
                <c:pt idx="6">
                  <c:v>0</c:v>
                </c:pt>
                <c:pt idx="7">
                  <c:v>10</c:v>
                </c:pt>
                <c:pt idx="8">
                  <c:v>9</c:v>
                </c:pt>
                <c:pt idx="9">
                  <c:v>4</c:v>
                </c:pt>
                <c:pt idx="10">
                  <c:v>8</c:v>
                </c:pt>
                <c:pt idx="11">
                  <c:v>14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B-4D42-B056-F7D2A38F789F}"/>
            </c:ext>
          </c:extLst>
        </c:ser>
        <c:ser>
          <c:idx val="1"/>
          <c:order val="1"/>
          <c:tx>
            <c:strRef>
              <c:f>'Table 9.21'!$S$62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11</c:v>
                </c:pt>
                <c:pt idx="7">
                  <c:v>6</c:v>
                </c:pt>
                <c:pt idx="8">
                  <c:v>8</c:v>
                </c:pt>
                <c:pt idx="9">
                  <c:v>6</c:v>
                </c:pt>
                <c:pt idx="10">
                  <c:v>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B-4D42-B056-F7D2A38F7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9.21'!$Y$83:$Y$90</c:f>
              <c:numCache>
                <c:formatCode>#,##0</c:formatCode>
                <c:ptCount val="8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5</c:v>
                </c:pt>
                <c:pt idx="5">
                  <c:v>4</c:v>
                </c:pt>
                <c:pt idx="6">
                  <c:v>12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4-47BA-AD44-0354715FA299}"/>
            </c:ext>
          </c:extLst>
        </c:ser>
        <c:ser>
          <c:idx val="1"/>
          <c:order val="1"/>
          <c:tx>
            <c:strRef>
              <c:f>'Table 9.21'!$S$92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9.21'!$Y$93:$Y$100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4-47BA-AD44-0354715FA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9.21'!$U$8:$Y$8</c:f>
              <c:numCache>
                <c:formatCode>#,##0</c:formatCode>
                <c:ptCount val="5"/>
                <c:pt idx="0">
                  <c:v>35593.58</c:v>
                </c:pt>
                <c:pt idx="1">
                  <c:v>32850</c:v>
                </c:pt>
                <c:pt idx="2">
                  <c:v>35638.6</c:v>
                </c:pt>
                <c:pt idx="3">
                  <c:v>29752.98</c:v>
                </c:pt>
                <c:pt idx="4">
                  <c:v>48206.39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50-4047-A246-571337B6564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0-4047-A246-571337B65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9.21'!$T$4:$Z$4</c:f>
              <c:numCache>
                <c:formatCode>#,##0</c:formatCode>
                <c:ptCount val="7"/>
                <c:pt idx="0">
                  <c:v>130</c:v>
                </c:pt>
                <c:pt idx="1">
                  <c:v>138</c:v>
                </c:pt>
                <c:pt idx="2">
                  <c:v>140</c:v>
                </c:pt>
                <c:pt idx="3">
                  <c:v>139</c:v>
                </c:pt>
                <c:pt idx="4">
                  <c:v>133</c:v>
                </c:pt>
                <c:pt idx="5">
                  <c:v>148</c:v>
                </c:pt>
                <c:pt idx="6">
                  <c:v>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04-4925-B0E2-E9AF33D7912A}"/>
            </c:ext>
          </c:extLst>
        </c:ser>
        <c:ser>
          <c:idx val="1"/>
          <c:order val="1"/>
          <c:tx>
            <c:strRef>
              <c:f>'Table 9.21'!$S$7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9.21'!$T$7:$Z$7</c:f>
              <c:numCache>
                <c:formatCode>#,##0</c:formatCode>
                <c:ptCount val="7"/>
                <c:pt idx="0">
                  <c:v>83</c:v>
                </c:pt>
                <c:pt idx="1">
                  <c:v>94</c:v>
                </c:pt>
                <c:pt idx="2">
                  <c:v>94</c:v>
                </c:pt>
                <c:pt idx="3">
                  <c:v>90</c:v>
                </c:pt>
                <c:pt idx="4">
                  <c:v>89</c:v>
                </c:pt>
                <c:pt idx="5">
                  <c:v>97</c:v>
                </c:pt>
                <c:pt idx="6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04-4925-B0E2-E9AF33D7912A}"/>
            </c:ext>
          </c:extLst>
        </c:ser>
        <c:ser>
          <c:idx val="2"/>
          <c:order val="2"/>
          <c:tx>
            <c:strRef>
              <c:f>'Table 9.21'!$S$11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9.21'!$T$11:$Z$11</c:f>
              <c:numCache>
                <c:formatCode>#,##0</c:formatCode>
                <c:ptCount val="7"/>
                <c:pt idx="0">
                  <c:v>106</c:v>
                </c:pt>
                <c:pt idx="1">
                  <c:v>104</c:v>
                </c:pt>
                <c:pt idx="2">
                  <c:v>112</c:v>
                </c:pt>
                <c:pt idx="3">
                  <c:v>116</c:v>
                </c:pt>
                <c:pt idx="4">
                  <c:v>114</c:v>
                </c:pt>
                <c:pt idx="5">
                  <c:v>129</c:v>
                </c:pt>
                <c:pt idx="6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4-4925-B0E2-E9AF33D7912A}"/>
            </c:ext>
          </c:extLst>
        </c:ser>
        <c:ser>
          <c:idx val="3"/>
          <c:order val="3"/>
          <c:tx>
            <c:strRef>
              <c:f>'Table 9.21'!$S$12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9.21'!$T$12:$Z$12</c:f>
              <c:numCache>
                <c:formatCode>#,##0</c:formatCode>
                <c:ptCount val="7"/>
                <c:pt idx="0">
                  <c:v>25</c:v>
                </c:pt>
                <c:pt idx="1">
                  <c:v>28</c:v>
                </c:pt>
                <c:pt idx="2">
                  <c:v>27</c:v>
                </c:pt>
                <c:pt idx="3">
                  <c:v>17</c:v>
                </c:pt>
                <c:pt idx="4">
                  <c:v>21</c:v>
                </c:pt>
                <c:pt idx="5">
                  <c:v>19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04-4925-B0E2-E9AF33D79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9.21'!$AB$15:$AB$33</c:f>
              <c:numCache>
                <c:formatCode>0.0%</c:formatCode>
                <c:ptCount val="19"/>
                <c:pt idx="0">
                  <c:v>0.1388888888888889</c:v>
                </c:pt>
                <c:pt idx="1">
                  <c:v>0</c:v>
                </c:pt>
                <c:pt idx="2">
                  <c:v>3.2407407407407406E-2</c:v>
                </c:pt>
                <c:pt idx="3">
                  <c:v>0</c:v>
                </c:pt>
                <c:pt idx="4">
                  <c:v>0.15277777777777779</c:v>
                </c:pt>
                <c:pt idx="5">
                  <c:v>0</c:v>
                </c:pt>
                <c:pt idx="6">
                  <c:v>4.6296296296296294E-2</c:v>
                </c:pt>
                <c:pt idx="7">
                  <c:v>3.2407407407407406E-2</c:v>
                </c:pt>
                <c:pt idx="8">
                  <c:v>3.7037037037037035E-2</c:v>
                </c:pt>
                <c:pt idx="9">
                  <c:v>0</c:v>
                </c:pt>
                <c:pt idx="10">
                  <c:v>0</c:v>
                </c:pt>
                <c:pt idx="11">
                  <c:v>3.7037037037037035E-2</c:v>
                </c:pt>
                <c:pt idx="12">
                  <c:v>1.3888888888888888E-2</c:v>
                </c:pt>
                <c:pt idx="13">
                  <c:v>3.2407407407407406E-2</c:v>
                </c:pt>
                <c:pt idx="14">
                  <c:v>0.27314814814814814</c:v>
                </c:pt>
                <c:pt idx="15">
                  <c:v>6.4814814814814811E-2</c:v>
                </c:pt>
                <c:pt idx="16">
                  <c:v>3.7037037037037035E-2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4-4541-A932-C32A4269A0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84-4541-A932-C32A4269A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</c:v>
                </c:pt>
                <c:pt idx="4">
                  <c:v>12</c:v>
                </c:pt>
                <c:pt idx="5">
                  <c:v>10</c:v>
                </c:pt>
                <c:pt idx="6">
                  <c:v>10</c:v>
                </c:pt>
                <c:pt idx="7">
                  <c:v>8</c:v>
                </c:pt>
                <c:pt idx="8">
                  <c:v>13</c:v>
                </c:pt>
                <c:pt idx="9">
                  <c:v>4</c:v>
                </c:pt>
                <c:pt idx="10">
                  <c:v>13</c:v>
                </c:pt>
                <c:pt idx="11">
                  <c:v>11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7-43A9-9C36-02DA7FB54C8F}"/>
            </c:ext>
          </c:extLst>
        </c:ser>
        <c:ser>
          <c:idx val="1"/>
          <c:order val="1"/>
          <c:tx>
            <c:strRef>
              <c:f>'Table 9.21'!$S$62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8</c:v>
                </c:pt>
                <c:pt idx="4">
                  <c:v>5</c:v>
                </c:pt>
                <c:pt idx="5">
                  <c:v>9</c:v>
                </c:pt>
                <c:pt idx="6">
                  <c:v>20</c:v>
                </c:pt>
                <c:pt idx="7">
                  <c:v>7</c:v>
                </c:pt>
                <c:pt idx="8">
                  <c:v>13</c:v>
                </c:pt>
                <c:pt idx="9">
                  <c:v>13</c:v>
                </c:pt>
                <c:pt idx="10">
                  <c:v>10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D7-43A9-9C36-02DA7FB54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9.21'!$Z$83:$Z$90</c:f>
              <c:numCache>
                <c:formatCode>#,##0</c:formatCode>
                <c:ptCount val="8"/>
                <c:pt idx="0">
                  <c:v>6</c:v>
                </c:pt>
                <c:pt idx="1">
                  <c:v>0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4-4F3F-9670-D1278547CCC8}"/>
            </c:ext>
          </c:extLst>
        </c:ser>
        <c:ser>
          <c:idx val="1"/>
          <c:order val="1"/>
          <c:tx>
            <c:strRef>
              <c:f>'Table 9.21'!$S$92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9.21'!$Z$93:$Z$100</c:f>
              <c:numCache>
                <c:formatCode>#,##0</c:formatCode>
                <c:ptCount val="8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12</c:v>
                </c:pt>
                <c:pt idx="4">
                  <c:v>9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B4-4F3F-9670-D1278547C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9.3'!$U$4:$Y$4</c:f>
              <c:numCache>
                <c:formatCode>#,##0</c:formatCode>
                <c:ptCount val="5"/>
                <c:pt idx="0">
                  <c:v>10960</c:v>
                </c:pt>
                <c:pt idx="1">
                  <c:v>10923</c:v>
                </c:pt>
                <c:pt idx="2">
                  <c:v>10623</c:v>
                </c:pt>
                <c:pt idx="3">
                  <c:v>9741</c:v>
                </c:pt>
                <c:pt idx="4">
                  <c:v>10487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B-4D7E-80EA-2D35F409A288}"/>
            </c:ext>
          </c:extLst>
        </c:ser>
        <c:ser>
          <c:idx val="1"/>
          <c:order val="1"/>
          <c:tx>
            <c:strRef>
              <c:f>'Table 9.3'!$S$7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9.3'!$U$7:$Y$7</c:f>
              <c:numCache>
                <c:formatCode>#,##0</c:formatCode>
                <c:ptCount val="5"/>
                <c:pt idx="0">
                  <c:v>7571</c:v>
                </c:pt>
                <c:pt idx="1">
                  <c:v>7486</c:v>
                </c:pt>
                <c:pt idx="2">
                  <c:v>7311</c:v>
                </c:pt>
                <c:pt idx="3">
                  <c:v>6806</c:v>
                </c:pt>
                <c:pt idx="4">
                  <c:v>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AB-4D7E-80EA-2D35F409A288}"/>
            </c:ext>
          </c:extLst>
        </c:ser>
        <c:ser>
          <c:idx val="2"/>
          <c:order val="2"/>
          <c:tx>
            <c:strRef>
              <c:f>'Table 9.3'!$S$11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9.3'!$U$11:$Y$11</c:f>
              <c:numCache>
                <c:formatCode>#,##0</c:formatCode>
                <c:ptCount val="5"/>
                <c:pt idx="0">
                  <c:v>9171</c:v>
                </c:pt>
                <c:pt idx="1">
                  <c:v>9122</c:v>
                </c:pt>
                <c:pt idx="2">
                  <c:v>8833</c:v>
                </c:pt>
                <c:pt idx="3">
                  <c:v>8020</c:v>
                </c:pt>
                <c:pt idx="4">
                  <c:v>8474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AB-4D7E-80EA-2D35F409A288}"/>
            </c:ext>
          </c:extLst>
        </c:ser>
        <c:ser>
          <c:idx val="3"/>
          <c:order val="3"/>
          <c:tx>
            <c:strRef>
              <c:f>'Table 9.3'!$S$12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9.3'!$U$12:$Y$12</c:f>
              <c:numCache>
                <c:formatCode>#,##0</c:formatCode>
                <c:ptCount val="5"/>
                <c:pt idx="0">
                  <c:v>1788</c:v>
                </c:pt>
                <c:pt idx="1">
                  <c:v>1798</c:v>
                </c:pt>
                <c:pt idx="2">
                  <c:v>1793</c:v>
                </c:pt>
                <c:pt idx="3">
                  <c:v>1726</c:v>
                </c:pt>
                <c:pt idx="4">
                  <c:v>2013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AB-4D7E-80EA-2D35F409A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9.21'!$T$8:$Z$8</c:f>
              <c:numCache>
                <c:formatCode>#,##0</c:formatCode>
                <c:ptCount val="7"/>
                <c:pt idx="0">
                  <c:v>32963</c:v>
                </c:pt>
                <c:pt idx="1">
                  <c:v>35593.58</c:v>
                </c:pt>
                <c:pt idx="2">
                  <c:v>32850</c:v>
                </c:pt>
                <c:pt idx="3">
                  <c:v>35638.6</c:v>
                </c:pt>
                <c:pt idx="4">
                  <c:v>29752.98</c:v>
                </c:pt>
                <c:pt idx="5">
                  <c:v>48206.39</c:v>
                </c:pt>
                <c:pt idx="6">
                  <c:v>40246.9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20-43B4-BED1-3707328319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20-43B4-BED1-370732831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9.22'!$U$4:$Y$4</c:f>
              <c:numCache>
                <c:formatCode>#,##0</c:formatCode>
                <c:ptCount val="5"/>
                <c:pt idx="0">
                  <c:v>305</c:v>
                </c:pt>
                <c:pt idx="1">
                  <c:v>276</c:v>
                </c:pt>
                <c:pt idx="2">
                  <c:v>271</c:v>
                </c:pt>
                <c:pt idx="3">
                  <c:v>173</c:v>
                </c:pt>
                <c:pt idx="4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2-4681-8F1A-D032C20821C2}"/>
            </c:ext>
          </c:extLst>
        </c:ser>
        <c:ser>
          <c:idx val="1"/>
          <c:order val="1"/>
          <c:tx>
            <c:strRef>
              <c:f>'Table 9.22'!$S$7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9.22'!$U$7:$Y$7</c:f>
              <c:numCache>
                <c:formatCode>#,##0</c:formatCode>
                <c:ptCount val="5"/>
                <c:pt idx="0">
                  <c:v>191</c:v>
                </c:pt>
                <c:pt idx="1">
                  <c:v>187</c:v>
                </c:pt>
                <c:pt idx="2">
                  <c:v>171</c:v>
                </c:pt>
                <c:pt idx="3">
                  <c:v>127</c:v>
                </c:pt>
                <c:pt idx="4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2-4681-8F1A-D032C20821C2}"/>
            </c:ext>
          </c:extLst>
        </c:ser>
        <c:ser>
          <c:idx val="2"/>
          <c:order val="2"/>
          <c:tx>
            <c:strRef>
              <c:f>'Table 9.22'!$S$11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9.22'!$U$11:$Y$11</c:f>
              <c:numCache>
                <c:formatCode>#,##0</c:formatCode>
                <c:ptCount val="5"/>
                <c:pt idx="0">
                  <c:v>268</c:v>
                </c:pt>
                <c:pt idx="1">
                  <c:v>240</c:v>
                </c:pt>
                <c:pt idx="2">
                  <c:v>234</c:v>
                </c:pt>
                <c:pt idx="3">
                  <c:v>151</c:v>
                </c:pt>
                <c:pt idx="4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2-4681-8F1A-D032C20821C2}"/>
            </c:ext>
          </c:extLst>
        </c:ser>
        <c:ser>
          <c:idx val="3"/>
          <c:order val="3"/>
          <c:tx>
            <c:strRef>
              <c:f>'Table 9.22'!$S$12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9.22'!$U$12:$Y$12</c:f>
              <c:numCache>
                <c:formatCode>#,##0</c:formatCode>
                <c:ptCount val="5"/>
                <c:pt idx="0">
                  <c:v>40</c:v>
                </c:pt>
                <c:pt idx="1">
                  <c:v>36</c:v>
                </c:pt>
                <c:pt idx="2">
                  <c:v>34</c:v>
                </c:pt>
                <c:pt idx="3">
                  <c:v>24</c:v>
                </c:pt>
                <c:pt idx="4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D2-4681-8F1A-D032C2082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9.22'!$AB$15:$AB$33</c:f>
              <c:numCache>
                <c:formatCode>0.0%</c:formatCode>
                <c:ptCount val="19"/>
                <c:pt idx="0">
                  <c:v>0.22330097087378642</c:v>
                </c:pt>
                <c:pt idx="1">
                  <c:v>3.2362459546925564E-2</c:v>
                </c:pt>
                <c:pt idx="2">
                  <c:v>3.2362459546925564E-2</c:v>
                </c:pt>
                <c:pt idx="3">
                  <c:v>0</c:v>
                </c:pt>
                <c:pt idx="4">
                  <c:v>3.5598705501618123E-2</c:v>
                </c:pt>
                <c:pt idx="5">
                  <c:v>0</c:v>
                </c:pt>
                <c:pt idx="6">
                  <c:v>5.1779935275080909E-2</c:v>
                </c:pt>
                <c:pt idx="7">
                  <c:v>0.13592233009708737</c:v>
                </c:pt>
                <c:pt idx="8">
                  <c:v>2.2653721682847898E-2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2.2653721682847898E-2</c:v>
                </c:pt>
                <c:pt idx="13">
                  <c:v>3.5598705501618123E-2</c:v>
                </c:pt>
                <c:pt idx="14">
                  <c:v>0.24919093851132687</c:v>
                </c:pt>
                <c:pt idx="15">
                  <c:v>5.8252427184466021E-2</c:v>
                </c:pt>
                <c:pt idx="16">
                  <c:v>3.2362459546925564E-2</c:v>
                </c:pt>
                <c:pt idx="17">
                  <c:v>0</c:v>
                </c:pt>
                <c:pt idx="18">
                  <c:v>3.5598705501618123E-2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AF-419B-A779-4E2D1E54EC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AF-419B-A779-4E2D1E54E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4</c:v>
                </c:pt>
                <c:pt idx="3">
                  <c:v>19</c:v>
                </c:pt>
                <c:pt idx="4">
                  <c:v>18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6</c:v>
                </c:pt>
                <c:pt idx="9">
                  <c:v>22</c:v>
                </c:pt>
                <c:pt idx="10">
                  <c:v>11</c:v>
                </c:pt>
                <c:pt idx="11">
                  <c:v>13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6-468F-BB30-2017A14E4CF6}"/>
            </c:ext>
          </c:extLst>
        </c:ser>
        <c:ser>
          <c:idx val="1"/>
          <c:order val="1"/>
          <c:tx>
            <c:strRef>
              <c:f>'Table 9.22'!$S$62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10</c:v>
                </c:pt>
                <c:pt idx="4">
                  <c:v>25</c:v>
                </c:pt>
                <c:pt idx="5">
                  <c:v>13</c:v>
                </c:pt>
                <c:pt idx="6">
                  <c:v>3</c:v>
                </c:pt>
                <c:pt idx="7">
                  <c:v>8</c:v>
                </c:pt>
                <c:pt idx="8">
                  <c:v>0</c:v>
                </c:pt>
                <c:pt idx="9">
                  <c:v>27</c:v>
                </c:pt>
                <c:pt idx="10">
                  <c:v>3</c:v>
                </c:pt>
                <c:pt idx="11">
                  <c:v>16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6-468F-BB30-2017A14E4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9.22'!$Y$83:$Y$90</c:f>
              <c:numCache>
                <c:formatCode>#,##0</c:formatCode>
                <c:ptCount val="8"/>
                <c:pt idx="0">
                  <c:v>14</c:v>
                </c:pt>
                <c:pt idx="1">
                  <c:v>0</c:v>
                </c:pt>
                <c:pt idx="2">
                  <c:v>13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12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C-4319-B22B-6CAF76E06A04}"/>
            </c:ext>
          </c:extLst>
        </c:ser>
        <c:ser>
          <c:idx val="1"/>
          <c:order val="1"/>
          <c:tx>
            <c:strRef>
              <c:f>'Table 9.22'!$S$92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9.22'!$Y$93:$Y$100</c:f>
              <c:numCache>
                <c:formatCode>#,##0</c:formatCode>
                <c:ptCount val="8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0C-4319-B22B-6CAF76E06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9.22'!$U$8:$Y$8</c:f>
              <c:numCache>
                <c:formatCode>#,##0</c:formatCode>
                <c:ptCount val="5"/>
                <c:pt idx="0">
                  <c:v>42023.45</c:v>
                </c:pt>
                <c:pt idx="1">
                  <c:v>43251</c:v>
                </c:pt>
                <c:pt idx="2">
                  <c:v>44460</c:v>
                </c:pt>
                <c:pt idx="3">
                  <c:v>46604</c:v>
                </c:pt>
                <c:pt idx="4">
                  <c:v>40087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6C-4367-96C9-2925D1CEA7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6C-4367-96C9-2925D1CEA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9.22'!$T$4:$Z$4</c:f>
              <c:numCache>
                <c:formatCode>#,##0</c:formatCode>
                <c:ptCount val="7"/>
                <c:pt idx="0">
                  <c:v>260</c:v>
                </c:pt>
                <c:pt idx="1">
                  <c:v>305</c:v>
                </c:pt>
                <c:pt idx="2">
                  <c:v>276</c:v>
                </c:pt>
                <c:pt idx="3">
                  <c:v>271</c:v>
                </c:pt>
                <c:pt idx="4">
                  <c:v>173</c:v>
                </c:pt>
                <c:pt idx="5">
                  <c:v>293</c:v>
                </c:pt>
                <c:pt idx="6">
                  <c:v>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E-4507-BB09-A1AD2DB4BB15}"/>
            </c:ext>
          </c:extLst>
        </c:ser>
        <c:ser>
          <c:idx val="1"/>
          <c:order val="1"/>
          <c:tx>
            <c:strRef>
              <c:f>'Table 9.22'!$S$7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9.22'!$T$7:$Z$7</c:f>
              <c:numCache>
                <c:formatCode>#,##0</c:formatCode>
                <c:ptCount val="7"/>
                <c:pt idx="0">
                  <c:v>179</c:v>
                </c:pt>
                <c:pt idx="1">
                  <c:v>191</c:v>
                </c:pt>
                <c:pt idx="2">
                  <c:v>187</c:v>
                </c:pt>
                <c:pt idx="3">
                  <c:v>171</c:v>
                </c:pt>
                <c:pt idx="4">
                  <c:v>127</c:v>
                </c:pt>
                <c:pt idx="5">
                  <c:v>174</c:v>
                </c:pt>
                <c:pt idx="6">
                  <c:v>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E-4507-BB09-A1AD2DB4BB15}"/>
            </c:ext>
          </c:extLst>
        </c:ser>
        <c:ser>
          <c:idx val="2"/>
          <c:order val="2"/>
          <c:tx>
            <c:strRef>
              <c:f>'Table 9.22'!$S$11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9.22'!$T$11:$Z$11</c:f>
              <c:numCache>
                <c:formatCode>#,##0</c:formatCode>
                <c:ptCount val="7"/>
                <c:pt idx="0">
                  <c:v>225</c:v>
                </c:pt>
                <c:pt idx="1">
                  <c:v>268</c:v>
                </c:pt>
                <c:pt idx="2">
                  <c:v>240</c:v>
                </c:pt>
                <c:pt idx="3">
                  <c:v>234</c:v>
                </c:pt>
                <c:pt idx="4">
                  <c:v>151</c:v>
                </c:pt>
                <c:pt idx="5">
                  <c:v>264</c:v>
                </c:pt>
                <c:pt idx="6">
                  <c:v>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E-4507-BB09-A1AD2DB4BB15}"/>
            </c:ext>
          </c:extLst>
        </c:ser>
        <c:ser>
          <c:idx val="3"/>
          <c:order val="3"/>
          <c:tx>
            <c:strRef>
              <c:f>'Table 9.22'!$S$12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9.22'!$T$12:$Z$12</c:f>
              <c:numCache>
                <c:formatCode>#,##0</c:formatCode>
                <c:ptCount val="7"/>
                <c:pt idx="0">
                  <c:v>38</c:v>
                </c:pt>
                <c:pt idx="1">
                  <c:v>40</c:v>
                </c:pt>
                <c:pt idx="2">
                  <c:v>36</c:v>
                </c:pt>
                <c:pt idx="3">
                  <c:v>34</c:v>
                </c:pt>
                <c:pt idx="4">
                  <c:v>24</c:v>
                </c:pt>
                <c:pt idx="5">
                  <c:v>29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E-4507-BB09-A1AD2DB4B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9.22'!$AB$15:$AB$33</c:f>
              <c:numCache>
                <c:formatCode>0.0%</c:formatCode>
                <c:ptCount val="19"/>
                <c:pt idx="0">
                  <c:v>0.22330097087378642</c:v>
                </c:pt>
                <c:pt idx="1">
                  <c:v>3.2362459546925564E-2</c:v>
                </c:pt>
                <c:pt idx="2">
                  <c:v>3.2362459546925564E-2</c:v>
                </c:pt>
                <c:pt idx="3">
                  <c:v>0</c:v>
                </c:pt>
                <c:pt idx="4">
                  <c:v>3.5598705501618123E-2</c:v>
                </c:pt>
                <c:pt idx="5">
                  <c:v>0</c:v>
                </c:pt>
                <c:pt idx="6">
                  <c:v>5.1779935275080909E-2</c:v>
                </c:pt>
                <c:pt idx="7">
                  <c:v>0.13592233009708737</c:v>
                </c:pt>
                <c:pt idx="8">
                  <c:v>2.2653721682847898E-2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2.2653721682847898E-2</c:v>
                </c:pt>
                <c:pt idx="13">
                  <c:v>3.5598705501618123E-2</c:v>
                </c:pt>
                <c:pt idx="14">
                  <c:v>0.24919093851132687</c:v>
                </c:pt>
                <c:pt idx="15">
                  <c:v>5.8252427184466021E-2</c:v>
                </c:pt>
                <c:pt idx="16">
                  <c:v>3.2362459546925564E-2</c:v>
                </c:pt>
                <c:pt idx="17">
                  <c:v>0</c:v>
                </c:pt>
                <c:pt idx="18">
                  <c:v>3.5598705501618123E-2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65-40AA-AA21-9753E3745F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65-40AA-AA21-9753E3745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9.22'!$Z$44:$Z$60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8</c:v>
                </c:pt>
                <c:pt idx="3">
                  <c:v>19</c:v>
                </c:pt>
                <c:pt idx="4">
                  <c:v>24</c:v>
                </c:pt>
                <c:pt idx="5">
                  <c:v>5</c:v>
                </c:pt>
                <c:pt idx="6">
                  <c:v>11</c:v>
                </c:pt>
                <c:pt idx="7">
                  <c:v>20</c:v>
                </c:pt>
                <c:pt idx="8">
                  <c:v>16</c:v>
                </c:pt>
                <c:pt idx="9">
                  <c:v>17</c:v>
                </c:pt>
                <c:pt idx="10">
                  <c:v>19</c:v>
                </c:pt>
                <c:pt idx="11">
                  <c:v>10</c:v>
                </c:pt>
                <c:pt idx="12">
                  <c:v>8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3-4F57-93E4-ACA97FBCC974}"/>
            </c:ext>
          </c:extLst>
        </c:ser>
        <c:ser>
          <c:idx val="1"/>
          <c:order val="1"/>
          <c:tx>
            <c:strRef>
              <c:f>'Table 9.22'!$S$62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9.22'!$Z$63:$Z$79</c:f>
              <c:numCache>
                <c:formatCode>#,##0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13</c:v>
                </c:pt>
                <c:pt idx="3">
                  <c:v>11</c:v>
                </c:pt>
                <c:pt idx="4">
                  <c:v>13</c:v>
                </c:pt>
                <c:pt idx="5">
                  <c:v>23</c:v>
                </c:pt>
                <c:pt idx="6">
                  <c:v>5</c:v>
                </c:pt>
                <c:pt idx="7">
                  <c:v>19</c:v>
                </c:pt>
                <c:pt idx="8">
                  <c:v>8</c:v>
                </c:pt>
                <c:pt idx="9">
                  <c:v>22</c:v>
                </c:pt>
                <c:pt idx="10">
                  <c:v>5</c:v>
                </c:pt>
                <c:pt idx="11">
                  <c:v>7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73-4F57-93E4-ACA97FBCC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9.22'!$Z$83:$Z$90</c:f>
              <c:numCache>
                <c:formatCode>#,##0</c:formatCode>
                <c:ptCount val="8"/>
                <c:pt idx="0">
                  <c:v>16</c:v>
                </c:pt>
                <c:pt idx="1">
                  <c:v>0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</c:v>
                </c:pt>
                <c:pt idx="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3C-4F91-AEB2-F0ACFAEE0C3A}"/>
            </c:ext>
          </c:extLst>
        </c:ser>
        <c:ser>
          <c:idx val="1"/>
          <c:order val="1"/>
          <c:tx>
            <c:strRef>
              <c:f>'Table 9.22'!$S$92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9.22'!$Z$93:$Z$100</c:f>
              <c:numCache>
                <c:formatCode>#,##0</c:formatCode>
                <c:ptCount val="8"/>
                <c:pt idx="0">
                  <c:v>7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20</c:v>
                </c:pt>
                <c:pt idx="5">
                  <c:v>0</c:v>
                </c:pt>
                <c:pt idx="6">
                  <c:v>0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3C-4F91-AEB2-F0ACFAEE0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9.3'!$AB$15:$AB$33</c:f>
              <c:numCache>
                <c:formatCode>0.0%</c:formatCode>
                <c:ptCount val="19"/>
                <c:pt idx="0">
                  <c:v>0.10951844097278145</c:v>
                </c:pt>
                <c:pt idx="1">
                  <c:v>7.5777097761314222E-2</c:v>
                </c:pt>
                <c:pt idx="2">
                  <c:v>8.0447737155741661E-2</c:v>
                </c:pt>
                <c:pt idx="3">
                  <c:v>2.5930101465614429E-2</c:v>
                </c:pt>
                <c:pt idx="4">
                  <c:v>5.983250120792398E-2</c:v>
                </c:pt>
                <c:pt idx="5">
                  <c:v>2.3433725237558382E-2</c:v>
                </c:pt>
                <c:pt idx="6">
                  <c:v>7.0140119181832827E-2</c:v>
                </c:pt>
                <c:pt idx="7">
                  <c:v>5.153808986954421E-2</c:v>
                </c:pt>
                <c:pt idx="8">
                  <c:v>2.8507005959091641E-2</c:v>
                </c:pt>
                <c:pt idx="9">
                  <c:v>1.8521501046867451E-3</c:v>
                </c:pt>
                <c:pt idx="10">
                  <c:v>1.53808986954421E-2</c:v>
                </c:pt>
                <c:pt idx="11">
                  <c:v>1.6588822676759544E-2</c:v>
                </c:pt>
                <c:pt idx="12">
                  <c:v>2.7057497181510709E-2</c:v>
                </c:pt>
                <c:pt idx="13">
                  <c:v>8.6004187469801902E-2</c:v>
                </c:pt>
                <c:pt idx="14">
                  <c:v>4.4129489450797227E-2</c:v>
                </c:pt>
                <c:pt idx="15">
                  <c:v>5.9349331615397002E-2</c:v>
                </c:pt>
                <c:pt idx="16">
                  <c:v>5.7094540183604443E-2</c:v>
                </c:pt>
                <c:pt idx="17">
                  <c:v>4.9122241906909324E-3</c:v>
                </c:pt>
                <c:pt idx="18">
                  <c:v>3.3902399742309554E-2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7-4FDC-9064-6FD07E434C0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A7-4FDC-9064-6FD07E434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9.22'!$T$8:$Z$8</c:f>
              <c:numCache>
                <c:formatCode>#,##0</c:formatCode>
                <c:ptCount val="7"/>
                <c:pt idx="0">
                  <c:v>40000</c:v>
                </c:pt>
                <c:pt idx="1">
                  <c:v>42023.45</c:v>
                </c:pt>
                <c:pt idx="2">
                  <c:v>43251</c:v>
                </c:pt>
                <c:pt idx="3">
                  <c:v>44460</c:v>
                </c:pt>
                <c:pt idx="4">
                  <c:v>46604</c:v>
                </c:pt>
                <c:pt idx="5">
                  <c:v>40087</c:v>
                </c:pt>
                <c:pt idx="6">
                  <c:v>43511.839999999997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C8-42BB-91D2-0F449B0B407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C8-42BB-91D2-0F449B0B4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9.23'!$U$4:$Y$4</c:f>
              <c:numCache>
                <c:formatCode>#,##0</c:formatCode>
                <c:ptCount val="5"/>
                <c:pt idx="0">
                  <c:v>584</c:v>
                </c:pt>
                <c:pt idx="1">
                  <c:v>616</c:v>
                </c:pt>
                <c:pt idx="2">
                  <c:v>646</c:v>
                </c:pt>
                <c:pt idx="3">
                  <c:v>571</c:v>
                </c:pt>
                <c:pt idx="4">
                  <c:v>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CA-4E56-922C-F55D8AC236D6}"/>
            </c:ext>
          </c:extLst>
        </c:ser>
        <c:ser>
          <c:idx val="1"/>
          <c:order val="1"/>
          <c:tx>
            <c:strRef>
              <c:f>'Table 9.23'!$S$7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9.23'!$U$7:$Y$7</c:f>
              <c:numCache>
                <c:formatCode>#,##0</c:formatCode>
                <c:ptCount val="5"/>
                <c:pt idx="0">
                  <c:v>403</c:v>
                </c:pt>
                <c:pt idx="1">
                  <c:v>445</c:v>
                </c:pt>
                <c:pt idx="2">
                  <c:v>447</c:v>
                </c:pt>
                <c:pt idx="3">
                  <c:v>416</c:v>
                </c:pt>
                <c:pt idx="4">
                  <c:v>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CA-4E56-922C-F55D8AC236D6}"/>
            </c:ext>
          </c:extLst>
        </c:ser>
        <c:ser>
          <c:idx val="2"/>
          <c:order val="2"/>
          <c:tx>
            <c:strRef>
              <c:f>'Table 9.23'!$S$11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9.23'!$U$11:$Y$11</c:f>
              <c:numCache>
                <c:formatCode>#,##0</c:formatCode>
                <c:ptCount val="5"/>
                <c:pt idx="0">
                  <c:v>579</c:v>
                </c:pt>
                <c:pt idx="1">
                  <c:v>604</c:v>
                </c:pt>
                <c:pt idx="2">
                  <c:v>645</c:v>
                </c:pt>
                <c:pt idx="3">
                  <c:v>566</c:v>
                </c:pt>
                <c:pt idx="4">
                  <c:v>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CA-4E56-922C-F55D8AC236D6}"/>
            </c:ext>
          </c:extLst>
        </c:ser>
        <c:ser>
          <c:idx val="3"/>
          <c:order val="3"/>
          <c:tx>
            <c:strRef>
              <c:f>'Table 9.23'!$S$12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9.23'!$U$12:$Y$12</c:f>
              <c:numCache>
                <c:formatCode>#,##0</c:formatCode>
                <c:ptCount val="5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CA-4E56-922C-F55D8AC23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9.23'!$AB$15:$AB$33</c:f>
              <c:numCache>
                <c:formatCode>0.0%</c:formatCode>
                <c:ptCount val="19"/>
                <c:pt idx="0">
                  <c:v>1.282051282051282E-2</c:v>
                </c:pt>
                <c:pt idx="1">
                  <c:v>1.282051282051282E-2</c:v>
                </c:pt>
                <c:pt idx="2">
                  <c:v>0</c:v>
                </c:pt>
                <c:pt idx="3">
                  <c:v>0</c:v>
                </c:pt>
                <c:pt idx="4">
                  <c:v>3.5612535612535613E-2</c:v>
                </c:pt>
                <c:pt idx="5">
                  <c:v>0</c:v>
                </c:pt>
                <c:pt idx="6">
                  <c:v>0.10398860398860399</c:v>
                </c:pt>
                <c:pt idx="7">
                  <c:v>0</c:v>
                </c:pt>
                <c:pt idx="8">
                  <c:v>3.2763532763532763E-2</c:v>
                </c:pt>
                <c:pt idx="9">
                  <c:v>0</c:v>
                </c:pt>
                <c:pt idx="10">
                  <c:v>0</c:v>
                </c:pt>
                <c:pt idx="11">
                  <c:v>2.4216524216524215E-2</c:v>
                </c:pt>
                <c:pt idx="12">
                  <c:v>7.407407407407407E-2</c:v>
                </c:pt>
                <c:pt idx="13">
                  <c:v>2.1367521367521368E-2</c:v>
                </c:pt>
                <c:pt idx="14">
                  <c:v>4.1310541310541307E-2</c:v>
                </c:pt>
                <c:pt idx="15">
                  <c:v>0.21794871794871795</c:v>
                </c:pt>
                <c:pt idx="16">
                  <c:v>0.2264957264957265</c:v>
                </c:pt>
                <c:pt idx="17">
                  <c:v>0</c:v>
                </c:pt>
                <c:pt idx="18">
                  <c:v>8.11965811965812E-2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8-45C1-A76B-B823C79A94F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B8-45C1-A76B-B823C79A9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9.23'!$Y$44:$Y$60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21</c:v>
                </c:pt>
                <c:pt idx="3">
                  <c:v>32</c:v>
                </c:pt>
                <c:pt idx="4">
                  <c:v>43</c:v>
                </c:pt>
                <c:pt idx="5">
                  <c:v>28</c:v>
                </c:pt>
                <c:pt idx="6">
                  <c:v>41</c:v>
                </c:pt>
                <c:pt idx="7">
                  <c:v>47</c:v>
                </c:pt>
                <c:pt idx="8">
                  <c:v>39</c:v>
                </c:pt>
                <c:pt idx="9">
                  <c:v>18</c:v>
                </c:pt>
                <c:pt idx="10">
                  <c:v>16</c:v>
                </c:pt>
                <c:pt idx="11">
                  <c:v>11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3-48A4-A704-4F049FF71134}"/>
            </c:ext>
          </c:extLst>
        </c:ser>
        <c:ser>
          <c:idx val="1"/>
          <c:order val="1"/>
          <c:tx>
            <c:strRef>
              <c:f>'Table 9.23'!$S$62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9.23'!$Y$63:$Y$79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16</c:v>
                </c:pt>
                <c:pt idx="3">
                  <c:v>30</c:v>
                </c:pt>
                <c:pt idx="4">
                  <c:v>53</c:v>
                </c:pt>
                <c:pt idx="5">
                  <c:v>36</c:v>
                </c:pt>
                <c:pt idx="6">
                  <c:v>44</c:v>
                </c:pt>
                <c:pt idx="7">
                  <c:v>46</c:v>
                </c:pt>
                <c:pt idx="8">
                  <c:v>26</c:v>
                </c:pt>
                <c:pt idx="9">
                  <c:v>19</c:v>
                </c:pt>
                <c:pt idx="10">
                  <c:v>27</c:v>
                </c:pt>
                <c:pt idx="11">
                  <c:v>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3-48A4-A704-4F049FF71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9.23'!$Y$83:$Y$90</c:f>
              <c:numCache>
                <c:formatCode>#,##0</c:formatCode>
                <c:ptCount val="8"/>
                <c:pt idx="0">
                  <c:v>9</c:v>
                </c:pt>
                <c:pt idx="1">
                  <c:v>18</c:v>
                </c:pt>
                <c:pt idx="2">
                  <c:v>31</c:v>
                </c:pt>
                <c:pt idx="3">
                  <c:v>43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F5-4BA0-AD39-FEEDDF89A80A}"/>
            </c:ext>
          </c:extLst>
        </c:ser>
        <c:ser>
          <c:idx val="1"/>
          <c:order val="1"/>
          <c:tx>
            <c:strRef>
              <c:f>'Table 9.23'!$S$92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9.23'!$Y$93:$Y$100</c:f>
              <c:numCache>
                <c:formatCode>#,##0</c:formatCode>
                <c:ptCount val="8"/>
                <c:pt idx="0">
                  <c:v>10</c:v>
                </c:pt>
                <c:pt idx="1">
                  <c:v>28</c:v>
                </c:pt>
                <c:pt idx="2">
                  <c:v>11</c:v>
                </c:pt>
                <c:pt idx="3">
                  <c:v>60</c:v>
                </c:pt>
                <c:pt idx="4">
                  <c:v>26</c:v>
                </c:pt>
                <c:pt idx="5">
                  <c:v>11</c:v>
                </c:pt>
                <c:pt idx="6">
                  <c:v>10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F5-4BA0-AD39-FEEDDF89A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9.23'!$U$8:$Y$8</c:f>
              <c:numCache>
                <c:formatCode>#,##0</c:formatCode>
                <c:ptCount val="5"/>
                <c:pt idx="0">
                  <c:v>23316.42</c:v>
                </c:pt>
                <c:pt idx="1">
                  <c:v>25983.22</c:v>
                </c:pt>
                <c:pt idx="2">
                  <c:v>25241.64</c:v>
                </c:pt>
                <c:pt idx="3">
                  <c:v>26344.94</c:v>
                </c:pt>
                <c:pt idx="4">
                  <c:v>23968.26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CC-44FF-874B-F2D5A3514A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C-44FF-874B-F2D5A3514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9.23'!$T$4:$Z$4</c:f>
              <c:numCache>
                <c:formatCode>#,##0</c:formatCode>
                <c:ptCount val="7"/>
                <c:pt idx="0">
                  <c:v>563</c:v>
                </c:pt>
                <c:pt idx="1">
                  <c:v>584</c:v>
                </c:pt>
                <c:pt idx="2">
                  <c:v>616</c:v>
                </c:pt>
                <c:pt idx="3">
                  <c:v>646</c:v>
                </c:pt>
                <c:pt idx="4">
                  <c:v>571</c:v>
                </c:pt>
                <c:pt idx="5">
                  <c:v>620</c:v>
                </c:pt>
                <c:pt idx="6">
                  <c:v>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31-4592-98C5-7821C618A40A}"/>
            </c:ext>
          </c:extLst>
        </c:ser>
        <c:ser>
          <c:idx val="1"/>
          <c:order val="1"/>
          <c:tx>
            <c:strRef>
              <c:f>'Table 9.23'!$S$7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9.23'!$T$7:$Z$7</c:f>
              <c:numCache>
                <c:formatCode>#,##0</c:formatCode>
                <c:ptCount val="7"/>
                <c:pt idx="0">
                  <c:v>391</c:v>
                </c:pt>
                <c:pt idx="1">
                  <c:v>403</c:v>
                </c:pt>
                <c:pt idx="2">
                  <c:v>445</c:v>
                </c:pt>
                <c:pt idx="3">
                  <c:v>447</c:v>
                </c:pt>
                <c:pt idx="4">
                  <c:v>416</c:v>
                </c:pt>
                <c:pt idx="5">
                  <c:v>486</c:v>
                </c:pt>
                <c:pt idx="6">
                  <c:v>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31-4592-98C5-7821C618A40A}"/>
            </c:ext>
          </c:extLst>
        </c:ser>
        <c:ser>
          <c:idx val="2"/>
          <c:order val="2"/>
          <c:tx>
            <c:strRef>
              <c:f>'Table 9.23'!$S$11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9.23'!$T$11:$Z$11</c:f>
              <c:numCache>
                <c:formatCode>#,##0</c:formatCode>
                <c:ptCount val="7"/>
                <c:pt idx="0">
                  <c:v>561</c:v>
                </c:pt>
                <c:pt idx="1">
                  <c:v>579</c:v>
                </c:pt>
                <c:pt idx="2">
                  <c:v>604</c:v>
                </c:pt>
                <c:pt idx="3">
                  <c:v>645</c:v>
                </c:pt>
                <c:pt idx="4">
                  <c:v>566</c:v>
                </c:pt>
                <c:pt idx="5">
                  <c:v>618</c:v>
                </c:pt>
                <c:pt idx="6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31-4592-98C5-7821C618A40A}"/>
            </c:ext>
          </c:extLst>
        </c:ser>
        <c:ser>
          <c:idx val="3"/>
          <c:order val="3"/>
          <c:tx>
            <c:strRef>
              <c:f>'Table 9.23'!$S$12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9.23'!$T$12:$Z$12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31-4592-98C5-7821C618A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9.23'!$AB$15:$AB$33</c:f>
              <c:numCache>
                <c:formatCode>0.0%</c:formatCode>
                <c:ptCount val="19"/>
                <c:pt idx="0">
                  <c:v>1.282051282051282E-2</c:v>
                </c:pt>
                <c:pt idx="1">
                  <c:v>1.282051282051282E-2</c:v>
                </c:pt>
                <c:pt idx="2">
                  <c:v>0</c:v>
                </c:pt>
                <c:pt idx="3">
                  <c:v>0</c:v>
                </c:pt>
                <c:pt idx="4">
                  <c:v>3.5612535612535613E-2</c:v>
                </c:pt>
                <c:pt idx="5">
                  <c:v>0</c:v>
                </c:pt>
                <c:pt idx="6">
                  <c:v>0.10398860398860399</c:v>
                </c:pt>
                <c:pt idx="7">
                  <c:v>0</c:v>
                </c:pt>
                <c:pt idx="8">
                  <c:v>3.2763532763532763E-2</c:v>
                </c:pt>
                <c:pt idx="9">
                  <c:v>0</c:v>
                </c:pt>
                <c:pt idx="10">
                  <c:v>0</c:v>
                </c:pt>
                <c:pt idx="11">
                  <c:v>2.4216524216524215E-2</c:v>
                </c:pt>
                <c:pt idx="12">
                  <c:v>7.407407407407407E-2</c:v>
                </c:pt>
                <c:pt idx="13">
                  <c:v>2.1367521367521368E-2</c:v>
                </c:pt>
                <c:pt idx="14">
                  <c:v>4.1310541310541307E-2</c:v>
                </c:pt>
                <c:pt idx="15">
                  <c:v>0.21794871794871795</c:v>
                </c:pt>
                <c:pt idx="16">
                  <c:v>0.2264957264957265</c:v>
                </c:pt>
                <c:pt idx="17">
                  <c:v>0</c:v>
                </c:pt>
                <c:pt idx="18">
                  <c:v>8.11965811965812E-2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89-442E-9724-0E696D196ED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89-442E-9724-0E696D196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25</c:v>
                </c:pt>
                <c:pt idx="3">
                  <c:v>43</c:v>
                </c:pt>
                <c:pt idx="4">
                  <c:v>56</c:v>
                </c:pt>
                <c:pt idx="5">
                  <c:v>41</c:v>
                </c:pt>
                <c:pt idx="6">
                  <c:v>43</c:v>
                </c:pt>
                <c:pt idx="7">
                  <c:v>59</c:v>
                </c:pt>
                <c:pt idx="8">
                  <c:v>42</c:v>
                </c:pt>
                <c:pt idx="9">
                  <c:v>19</c:v>
                </c:pt>
                <c:pt idx="10">
                  <c:v>24</c:v>
                </c:pt>
                <c:pt idx="11">
                  <c:v>7</c:v>
                </c:pt>
                <c:pt idx="12">
                  <c:v>15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4-481A-911B-AADE4CD55E18}"/>
            </c:ext>
          </c:extLst>
        </c:ser>
        <c:ser>
          <c:idx val="1"/>
          <c:order val="1"/>
          <c:tx>
            <c:strRef>
              <c:f>'Table 9.23'!$S$62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9.23'!$Z$63:$Z$79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22</c:v>
                </c:pt>
                <c:pt idx="3">
                  <c:v>34</c:v>
                </c:pt>
                <c:pt idx="4">
                  <c:v>53</c:v>
                </c:pt>
                <c:pt idx="5">
                  <c:v>29</c:v>
                </c:pt>
                <c:pt idx="6">
                  <c:v>49</c:v>
                </c:pt>
                <c:pt idx="7">
                  <c:v>46</c:v>
                </c:pt>
                <c:pt idx="8">
                  <c:v>40</c:v>
                </c:pt>
                <c:pt idx="9">
                  <c:v>17</c:v>
                </c:pt>
                <c:pt idx="10">
                  <c:v>21</c:v>
                </c:pt>
                <c:pt idx="11">
                  <c:v>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4-481A-911B-AADE4CD55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9.23'!$Z$83:$Z$90</c:f>
              <c:numCache>
                <c:formatCode>#,##0</c:formatCode>
                <c:ptCount val="8"/>
                <c:pt idx="0">
                  <c:v>2</c:v>
                </c:pt>
                <c:pt idx="1">
                  <c:v>23</c:v>
                </c:pt>
                <c:pt idx="2">
                  <c:v>33</c:v>
                </c:pt>
                <c:pt idx="3">
                  <c:v>48</c:v>
                </c:pt>
                <c:pt idx="4">
                  <c:v>0</c:v>
                </c:pt>
                <c:pt idx="5">
                  <c:v>0</c:v>
                </c:pt>
                <c:pt idx="6">
                  <c:v>21</c:v>
                </c:pt>
                <c:pt idx="7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D-4B06-A5DA-1315DBB958B0}"/>
            </c:ext>
          </c:extLst>
        </c:ser>
        <c:ser>
          <c:idx val="1"/>
          <c:order val="1"/>
          <c:tx>
            <c:strRef>
              <c:f>'Table 9.23'!$S$92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9.23'!$Z$93:$Z$100</c:f>
              <c:numCache>
                <c:formatCode>#,##0</c:formatCode>
                <c:ptCount val="8"/>
                <c:pt idx="0">
                  <c:v>6</c:v>
                </c:pt>
                <c:pt idx="1">
                  <c:v>28</c:v>
                </c:pt>
                <c:pt idx="2">
                  <c:v>8</c:v>
                </c:pt>
                <c:pt idx="3">
                  <c:v>82</c:v>
                </c:pt>
                <c:pt idx="4">
                  <c:v>30</c:v>
                </c:pt>
                <c:pt idx="5">
                  <c:v>4</c:v>
                </c:pt>
                <c:pt idx="6">
                  <c:v>13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BD-4B06-A5DA-1315DBB95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9.3'!$Y$44:$Y$60</c:f>
              <c:numCache>
                <c:formatCode>#,##0</c:formatCode>
                <c:ptCount val="17"/>
                <c:pt idx="0">
                  <c:v>20</c:v>
                </c:pt>
                <c:pt idx="1">
                  <c:v>170</c:v>
                </c:pt>
                <c:pt idx="2">
                  <c:v>334</c:v>
                </c:pt>
                <c:pt idx="3">
                  <c:v>562</c:v>
                </c:pt>
                <c:pt idx="4">
                  <c:v>672</c:v>
                </c:pt>
                <c:pt idx="5">
                  <c:v>677</c:v>
                </c:pt>
                <c:pt idx="6">
                  <c:v>606</c:v>
                </c:pt>
                <c:pt idx="7">
                  <c:v>542</c:v>
                </c:pt>
                <c:pt idx="8">
                  <c:v>508</c:v>
                </c:pt>
                <c:pt idx="9">
                  <c:v>471</c:v>
                </c:pt>
                <c:pt idx="10">
                  <c:v>475</c:v>
                </c:pt>
                <c:pt idx="11">
                  <c:v>336</c:v>
                </c:pt>
                <c:pt idx="12">
                  <c:v>177</c:v>
                </c:pt>
                <c:pt idx="13">
                  <c:v>91</c:v>
                </c:pt>
                <c:pt idx="14">
                  <c:v>61</c:v>
                </c:pt>
                <c:pt idx="15">
                  <c:v>20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A7-4142-A39F-C3E0FE8C55A6}"/>
            </c:ext>
          </c:extLst>
        </c:ser>
        <c:ser>
          <c:idx val="1"/>
          <c:order val="1"/>
          <c:tx>
            <c:strRef>
              <c:f>'Table 9.3'!$S$62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9.3'!$Y$63:$Y$79</c:f>
              <c:numCache>
                <c:formatCode>#,##0</c:formatCode>
                <c:ptCount val="17"/>
                <c:pt idx="0">
                  <c:v>19</c:v>
                </c:pt>
                <c:pt idx="1">
                  <c:v>164</c:v>
                </c:pt>
                <c:pt idx="2">
                  <c:v>347</c:v>
                </c:pt>
                <c:pt idx="3">
                  <c:v>409</c:v>
                </c:pt>
                <c:pt idx="4">
                  <c:v>489</c:v>
                </c:pt>
                <c:pt idx="5">
                  <c:v>509</c:v>
                </c:pt>
                <c:pt idx="6">
                  <c:v>519</c:v>
                </c:pt>
                <c:pt idx="7">
                  <c:v>478</c:v>
                </c:pt>
                <c:pt idx="8">
                  <c:v>455</c:v>
                </c:pt>
                <c:pt idx="9">
                  <c:v>487</c:v>
                </c:pt>
                <c:pt idx="10">
                  <c:v>410</c:v>
                </c:pt>
                <c:pt idx="11">
                  <c:v>219</c:v>
                </c:pt>
                <c:pt idx="12">
                  <c:v>121</c:v>
                </c:pt>
                <c:pt idx="13">
                  <c:v>59</c:v>
                </c:pt>
                <c:pt idx="14">
                  <c:v>33</c:v>
                </c:pt>
                <c:pt idx="15">
                  <c:v>21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A7-4142-A39F-C3E0FE8C5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9.23'!$T$8:$Z$8</c:f>
              <c:numCache>
                <c:formatCode>#,##0</c:formatCode>
                <c:ptCount val="7"/>
                <c:pt idx="0">
                  <c:v>22529.29</c:v>
                </c:pt>
                <c:pt idx="1">
                  <c:v>23316.42</c:v>
                </c:pt>
                <c:pt idx="2">
                  <c:v>25983.22</c:v>
                </c:pt>
                <c:pt idx="3">
                  <c:v>25241.64</c:v>
                </c:pt>
                <c:pt idx="4">
                  <c:v>26344.94</c:v>
                </c:pt>
                <c:pt idx="5">
                  <c:v>23968.26</c:v>
                </c:pt>
                <c:pt idx="6">
                  <c:v>23941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A-487D-99EE-7BB7962B164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A-487D-99EE-7BB7962B1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9.24'!$U$4:$Y$4</c:f>
              <c:numCache>
                <c:formatCode>#,##0</c:formatCode>
                <c:ptCount val="5"/>
                <c:pt idx="0">
                  <c:v>10632</c:v>
                </c:pt>
                <c:pt idx="1">
                  <c:v>10853</c:v>
                </c:pt>
                <c:pt idx="2">
                  <c:v>10703</c:v>
                </c:pt>
                <c:pt idx="3">
                  <c:v>10828</c:v>
                </c:pt>
                <c:pt idx="4">
                  <c:v>11915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A3-4086-A53A-7FD676351D8B}"/>
            </c:ext>
          </c:extLst>
        </c:ser>
        <c:ser>
          <c:idx val="1"/>
          <c:order val="1"/>
          <c:tx>
            <c:strRef>
              <c:f>'Table 9.24'!$S$7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9.24'!$U$7:$Y$7</c:f>
              <c:numCache>
                <c:formatCode>#,##0</c:formatCode>
                <c:ptCount val="5"/>
                <c:pt idx="0">
                  <c:v>6763</c:v>
                </c:pt>
                <c:pt idx="1">
                  <c:v>6810</c:v>
                </c:pt>
                <c:pt idx="2">
                  <c:v>6917</c:v>
                </c:pt>
                <c:pt idx="3">
                  <c:v>6940</c:v>
                </c:pt>
                <c:pt idx="4">
                  <c:v>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A3-4086-A53A-7FD676351D8B}"/>
            </c:ext>
          </c:extLst>
        </c:ser>
        <c:ser>
          <c:idx val="2"/>
          <c:order val="2"/>
          <c:tx>
            <c:strRef>
              <c:f>'Table 9.24'!$S$11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9.24'!$U$11:$Y$11</c:f>
              <c:numCache>
                <c:formatCode>#,##0</c:formatCode>
                <c:ptCount val="5"/>
                <c:pt idx="0">
                  <c:v>9194</c:v>
                </c:pt>
                <c:pt idx="1">
                  <c:v>9425</c:v>
                </c:pt>
                <c:pt idx="2">
                  <c:v>9305</c:v>
                </c:pt>
                <c:pt idx="3">
                  <c:v>9514</c:v>
                </c:pt>
                <c:pt idx="4">
                  <c:v>10506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A3-4086-A53A-7FD676351D8B}"/>
            </c:ext>
          </c:extLst>
        </c:ser>
        <c:ser>
          <c:idx val="3"/>
          <c:order val="3"/>
          <c:tx>
            <c:strRef>
              <c:f>'Table 9.24'!$S$12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9.24'!$U$12:$Y$12</c:f>
              <c:numCache>
                <c:formatCode>#,##0</c:formatCode>
                <c:ptCount val="5"/>
                <c:pt idx="0">
                  <c:v>1440</c:v>
                </c:pt>
                <c:pt idx="1">
                  <c:v>1428</c:v>
                </c:pt>
                <c:pt idx="2">
                  <c:v>1397</c:v>
                </c:pt>
                <c:pt idx="3">
                  <c:v>1316</c:v>
                </c:pt>
                <c:pt idx="4">
                  <c:v>1409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A3-4086-A53A-7FD676351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9.24'!$AB$15:$AB$33</c:f>
              <c:numCache>
                <c:formatCode>0.0%</c:formatCode>
                <c:ptCount val="19"/>
                <c:pt idx="0">
                  <c:v>4.5727662895044867E-2</c:v>
                </c:pt>
                <c:pt idx="1">
                  <c:v>7.8813889972688261E-3</c:v>
                </c:pt>
                <c:pt idx="2">
                  <c:v>4.0655481857198597E-2</c:v>
                </c:pt>
                <c:pt idx="3">
                  <c:v>2.5751072961373391E-3</c:v>
                </c:pt>
                <c:pt idx="4">
                  <c:v>6.1568474444010923E-2</c:v>
                </c:pt>
                <c:pt idx="5">
                  <c:v>1.092469761997659E-2</c:v>
                </c:pt>
                <c:pt idx="6">
                  <c:v>7.0386266094420599E-2</c:v>
                </c:pt>
                <c:pt idx="7">
                  <c:v>0.25197034724931722</c:v>
                </c:pt>
                <c:pt idx="8">
                  <c:v>5.8837300039016778E-2</c:v>
                </c:pt>
                <c:pt idx="9">
                  <c:v>4.0577448302770193E-3</c:v>
                </c:pt>
                <c:pt idx="10">
                  <c:v>3.113538821693328E-2</c:v>
                </c:pt>
                <c:pt idx="11">
                  <c:v>3.8470542333203281E-2</c:v>
                </c:pt>
                <c:pt idx="12">
                  <c:v>3.8626609442060089E-2</c:v>
                </c:pt>
                <c:pt idx="13">
                  <c:v>9.6371439719079202E-2</c:v>
                </c:pt>
                <c:pt idx="14">
                  <c:v>3.3242294186500196E-2</c:v>
                </c:pt>
                <c:pt idx="15">
                  <c:v>4.3230589153335934E-2</c:v>
                </c:pt>
                <c:pt idx="16">
                  <c:v>5.3062817011314864E-2</c:v>
                </c:pt>
                <c:pt idx="17">
                  <c:v>2.1381193913382755E-2</c:v>
                </c:pt>
                <c:pt idx="18">
                  <c:v>3.1525555989075305E-2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1-43B0-B6EA-42C4DFD3BBE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1-43B0-B6EA-42C4DFD3B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9.24'!$Y$44:$Y$60</c:f>
              <c:numCache>
                <c:formatCode>#,##0</c:formatCode>
                <c:ptCount val="17"/>
                <c:pt idx="0">
                  <c:v>10</c:v>
                </c:pt>
                <c:pt idx="1">
                  <c:v>142</c:v>
                </c:pt>
                <c:pt idx="2">
                  <c:v>268</c:v>
                </c:pt>
                <c:pt idx="3">
                  <c:v>530</c:v>
                </c:pt>
                <c:pt idx="4">
                  <c:v>924</c:v>
                </c:pt>
                <c:pt idx="5">
                  <c:v>723</c:v>
                </c:pt>
                <c:pt idx="6">
                  <c:v>531</c:v>
                </c:pt>
                <c:pt idx="7">
                  <c:v>574</c:v>
                </c:pt>
                <c:pt idx="8">
                  <c:v>537</c:v>
                </c:pt>
                <c:pt idx="9">
                  <c:v>469</c:v>
                </c:pt>
                <c:pt idx="10">
                  <c:v>495</c:v>
                </c:pt>
                <c:pt idx="11">
                  <c:v>378</c:v>
                </c:pt>
                <c:pt idx="12">
                  <c:v>192</c:v>
                </c:pt>
                <c:pt idx="13">
                  <c:v>74</c:v>
                </c:pt>
                <c:pt idx="14">
                  <c:v>35</c:v>
                </c:pt>
                <c:pt idx="15">
                  <c:v>14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B-4C1A-BE22-57B42BCBB05C}"/>
            </c:ext>
          </c:extLst>
        </c:ser>
        <c:ser>
          <c:idx val="1"/>
          <c:order val="1"/>
          <c:tx>
            <c:strRef>
              <c:f>'Table 9.24'!$S$62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9.24'!$Y$63:$Y$79</c:f>
              <c:numCache>
                <c:formatCode>#,##0</c:formatCode>
                <c:ptCount val="17"/>
                <c:pt idx="0">
                  <c:v>6</c:v>
                </c:pt>
                <c:pt idx="1">
                  <c:v>124</c:v>
                </c:pt>
                <c:pt idx="2">
                  <c:v>353</c:v>
                </c:pt>
                <c:pt idx="3">
                  <c:v>697</c:v>
                </c:pt>
                <c:pt idx="4">
                  <c:v>1093</c:v>
                </c:pt>
                <c:pt idx="5">
                  <c:v>644</c:v>
                </c:pt>
                <c:pt idx="6">
                  <c:v>510</c:v>
                </c:pt>
                <c:pt idx="7">
                  <c:v>470</c:v>
                </c:pt>
                <c:pt idx="8">
                  <c:v>539</c:v>
                </c:pt>
                <c:pt idx="9">
                  <c:v>571</c:v>
                </c:pt>
                <c:pt idx="10">
                  <c:v>473</c:v>
                </c:pt>
                <c:pt idx="11">
                  <c:v>292</c:v>
                </c:pt>
                <c:pt idx="12">
                  <c:v>143</c:v>
                </c:pt>
                <c:pt idx="13">
                  <c:v>65</c:v>
                </c:pt>
                <c:pt idx="14">
                  <c:v>20</c:v>
                </c:pt>
                <c:pt idx="15">
                  <c:v>6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FB-4C1A-BE22-57B42BCBB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9.24'!$Y$83:$Y$90</c:f>
              <c:numCache>
                <c:formatCode>#,##0</c:formatCode>
                <c:ptCount val="8"/>
                <c:pt idx="0">
                  <c:v>374</c:v>
                </c:pt>
                <c:pt idx="1">
                  <c:v>229</c:v>
                </c:pt>
                <c:pt idx="2">
                  <c:v>773</c:v>
                </c:pt>
                <c:pt idx="3">
                  <c:v>358</c:v>
                </c:pt>
                <c:pt idx="4">
                  <c:v>56</c:v>
                </c:pt>
                <c:pt idx="5">
                  <c:v>121</c:v>
                </c:pt>
                <c:pt idx="6">
                  <c:v>283</c:v>
                </c:pt>
                <c:pt idx="7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9-4135-B59B-66A90250D0AE}"/>
            </c:ext>
          </c:extLst>
        </c:ser>
        <c:ser>
          <c:idx val="1"/>
          <c:order val="1"/>
          <c:tx>
            <c:strRef>
              <c:f>'Table 9.24'!$S$92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9.24'!$Y$93:$Y$100</c:f>
              <c:numCache>
                <c:formatCode>#,##0</c:formatCode>
                <c:ptCount val="8"/>
                <c:pt idx="0">
                  <c:v>358</c:v>
                </c:pt>
                <c:pt idx="1">
                  <c:v>375</c:v>
                </c:pt>
                <c:pt idx="2">
                  <c:v>141</c:v>
                </c:pt>
                <c:pt idx="3">
                  <c:v>698</c:v>
                </c:pt>
                <c:pt idx="4">
                  <c:v>458</c:v>
                </c:pt>
                <c:pt idx="5">
                  <c:v>366</c:v>
                </c:pt>
                <c:pt idx="6">
                  <c:v>24</c:v>
                </c:pt>
                <c:pt idx="7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9-4135-B59B-66A90250D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9.24'!$U$8:$Y$8</c:f>
              <c:numCache>
                <c:formatCode>#,##0</c:formatCode>
                <c:ptCount val="5"/>
                <c:pt idx="0">
                  <c:v>30368.01</c:v>
                </c:pt>
                <c:pt idx="1">
                  <c:v>31344.53</c:v>
                </c:pt>
                <c:pt idx="2">
                  <c:v>32629.27</c:v>
                </c:pt>
                <c:pt idx="3">
                  <c:v>33971.449999999997</c:v>
                </c:pt>
                <c:pt idx="4">
                  <c:v>33603.4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1-427C-B4C0-0A7384C456F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41-427C-B4C0-0A7384C4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9.24'!$T$4:$Z$4</c:f>
              <c:numCache>
                <c:formatCode>#,##0</c:formatCode>
                <c:ptCount val="7"/>
                <c:pt idx="0">
                  <c:v>10565</c:v>
                </c:pt>
                <c:pt idx="1">
                  <c:v>10632</c:v>
                </c:pt>
                <c:pt idx="2">
                  <c:v>10853</c:v>
                </c:pt>
                <c:pt idx="3">
                  <c:v>10703</c:v>
                </c:pt>
                <c:pt idx="4">
                  <c:v>10828</c:v>
                </c:pt>
                <c:pt idx="5">
                  <c:v>11915</c:v>
                </c:pt>
                <c:pt idx="6">
                  <c:v>12815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14-4BEB-B826-20AF9A192A6A}"/>
            </c:ext>
          </c:extLst>
        </c:ser>
        <c:ser>
          <c:idx val="1"/>
          <c:order val="1"/>
          <c:tx>
            <c:strRef>
              <c:f>'Table 9.24'!$S$7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9.24'!$T$7:$Z$7</c:f>
              <c:numCache>
                <c:formatCode>#,##0</c:formatCode>
                <c:ptCount val="7"/>
                <c:pt idx="0">
                  <c:v>6621</c:v>
                </c:pt>
                <c:pt idx="1">
                  <c:v>6763</c:v>
                </c:pt>
                <c:pt idx="2">
                  <c:v>6810</c:v>
                </c:pt>
                <c:pt idx="3">
                  <c:v>6917</c:v>
                </c:pt>
                <c:pt idx="4">
                  <c:v>6940</c:v>
                </c:pt>
                <c:pt idx="5">
                  <c:v>7454</c:v>
                </c:pt>
                <c:pt idx="6">
                  <c:v>8145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14-4BEB-B826-20AF9A192A6A}"/>
            </c:ext>
          </c:extLst>
        </c:ser>
        <c:ser>
          <c:idx val="2"/>
          <c:order val="2"/>
          <c:tx>
            <c:strRef>
              <c:f>'Table 9.24'!$S$11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9.24'!$T$11:$Z$11</c:f>
              <c:numCache>
                <c:formatCode>#,##0</c:formatCode>
                <c:ptCount val="7"/>
                <c:pt idx="0">
                  <c:v>9134</c:v>
                </c:pt>
                <c:pt idx="1">
                  <c:v>9194</c:v>
                </c:pt>
                <c:pt idx="2">
                  <c:v>9425</c:v>
                </c:pt>
                <c:pt idx="3">
                  <c:v>9305</c:v>
                </c:pt>
                <c:pt idx="4">
                  <c:v>9514</c:v>
                </c:pt>
                <c:pt idx="5">
                  <c:v>10506</c:v>
                </c:pt>
                <c:pt idx="6">
                  <c:v>11185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14-4BEB-B826-20AF9A192A6A}"/>
            </c:ext>
          </c:extLst>
        </c:ser>
        <c:ser>
          <c:idx val="3"/>
          <c:order val="3"/>
          <c:tx>
            <c:strRef>
              <c:f>'Table 9.24'!$S$12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9.24'!$T$12:$Z$12</c:f>
              <c:numCache>
                <c:formatCode>#,##0</c:formatCode>
                <c:ptCount val="7"/>
                <c:pt idx="0">
                  <c:v>1431</c:v>
                </c:pt>
                <c:pt idx="1">
                  <c:v>1440</c:v>
                </c:pt>
                <c:pt idx="2">
                  <c:v>1428</c:v>
                </c:pt>
                <c:pt idx="3">
                  <c:v>1397</c:v>
                </c:pt>
                <c:pt idx="4">
                  <c:v>1316</c:v>
                </c:pt>
                <c:pt idx="5">
                  <c:v>1409</c:v>
                </c:pt>
                <c:pt idx="6">
                  <c:v>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14-4BEB-B826-20AF9A192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9.24'!$AB$15:$AB$33</c:f>
              <c:numCache>
                <c:formatCode>0.0%</c:formatCode>
                <c:ptCount val="19"/>
                <c:pt idx="0">
                  <c:v>4.5727662895044867E-2</c:v>
                </c:pt>
                <c:pt idx="1">
                  <c:v>7.8813889972688261E-3</c:v>
                </c:pt>
                <c:pt idx="2">
                  <c:v>4.0655481857198597E-2</c:v>
                </c:pt>
                <c:pt idx="3">
                  <c:v>2.5751072961373391E-3</c:v>
                </c:pt>
                <c:pt idx="4">
                  <c:v>6.1568474444010923E-2</c:v>
                </c:pt>
                <c:pt idx="5">
                  <c:v>1.092469761997659E-2</c:v>
                </c:pt>
                <c:pt idx="6">
                  <c:v>7.0386266094420599E-2</c:v>
                </c:pt>
                <c:pt idx="7">
                  <c:v>0.25197034724931722</c:v>
                </c:pt>
                <c:pt idx="8">
                  <c:v>5.8837300039016778E-2</c:v>
                </c:pt>
                <c:pt idx="9">
                  <c:v>4.0577448302770193E-3</c:v>
                </c:pt>
                <c:pt idx="10">
                  <c:v>3.113538821693328E-2</c:v>
                </c:pt>
                <c:pt idx="11">
                  <c:v>3.8470542333203281E-2</c:v>
                </c:pt>
                <c:pt idx="12">
                  <c:v>3.8626609442060089E-2</c:v>
                </c:pt>
                <c:pt idx="13">
                  <c:v>9.6371439719079202E-2</c:v>
                </c:pt>
                <c:pt idx="14">
                  <c:v>3.3242294186500196E-2</c:v>
                </c:pt>
                <c:pt idx="15">
                  <c:v>4.3230589153335934E-2</c:v>
                </c:pt>
                <c:pt idx="16">
                  <c:v>5.3062817011314864E-2</c:v>
                </c:pt>
                <c:pt idx="17">
                  <c:v>2.1381193913382755E-2</c:v>
                </c:pt>
                <c:pt idx="18">
                  <c:v>3.1525555989075305E-2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A5-46E7-BDFE-3EF9734C45A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A5-46E7-BDFE-3EF9734C4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9.24'!$Z$44:$Z$60</c:f>
              <c:numCache>
                <c:formatCode>#,##0</c:formatCode>
                <c:ptCount val="17"/>
                <c:pt idx="0">
                  <c:v>5</c:v>
                </c:pt>
                <c:pt idx="1">
                  <c:v>149</c:v>
                </c:pt>
                <c:pt idx="2">
                  <c:v>289</c:v>
                </c:pt>
                <c:pt idx="3">
                  <c:v>595</c:v>
                </c:pt>
                <c:pt idx="4">
                  <c:v>1115</c:v>
                </c:pt>
                <c:pt idx="5">
                  <c:v>743</c:v>
                </c:pt>
                <c:pt idx="6">
                  <c:v>546</c:v>
                </c:pt>
                <c:pt idx="7">
                  <c:v>569</c:v>
                </c:pt>
                <c:pt idx="8">
                  <c:v>558</c:v>
                </c:pt>
                <c:pt idx="9">
                  <c:v>543</c:v>
                </c:pt>
                <c:pt idx="10">
                  <c:v>581</c:v>
                </c:pt>
                <c:pt idx="11">
                  <c:v>407</c:v>
                </c:pt>
                <c:pt idx="12">
                  <c:v>229</c:v>
                </c:pt>
                <c:pt idx="13">
                  <c:v>86</c:v>
                </c:pt>
                <c:pt idx="14">
                  <c:v>38</c:v>
                </c:pt>
                <c:pt idx="15">
                  <c:v>25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B-4B05-8EA9-EA1ACBFCB6B1}"/>
            </c:ext>
          </c:extLst>
        </c:ser>
        <c:ser>
          <c:idx val="1"/>
          <c:order val="1"/>
          <c:tx>
            <c:strRef>
              <c:f>'Table 9.24'!$S$62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9.24'!$Z$63:$Z$79</c:f>
              <c:numCache>
                <c:formatCode>#,##0</c:formatCode>
                <c:ptCount val="17"/>
                <c:pt idx="0">
                  <c:v>8</c:v>
                </c:pt>
                <c:pt idx="1">
                  <c:v>134</c:v>
                </c:pt>
                <c:pt idx="2">
                  <c:v>334</c:v>
                </c:pt>
                <c:pt idx="3">
                  <c:v>713</c:v>
                </c:pt>
                <c:pt idx="4">
                  <c:v>1193</c:v>
                </c:pt>
                <c:pt idx="5">
                  <c:v>706</c:v>
                </c:pt>
                <c:pt idx="6">
                  <c:v>499</c:v>
                </c:pt>
                <c:pt idx="7">
                  <c:v>509</c:v>
                </c:pt>
                <c:pt idx="8">
                  <c:v>529</c:v>
                </c:pt>
                <c:pt idx="9">
                  <c:v>538</c:v>
                </c:pt>
                <c:pt idx="10">
                  <c:v>518</c:v>
                </c:pt>
                <c:pt idx="11">
                  <c:v>345</c:v>
                </c:pt>
                <c:pt idx="12">
                  <c:v>144</c:v>
                </c:pt>
                <c:pt idx="13">
                  <c:v>92</c:v>
                </c:pt>
                <c:pt idx="14">
                  <c:v>33</c:v>
                </c:pt>
                <c:pt idx="15">
                  <c:v>10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AB-4B05-8EA9-EA1ACBFCB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9.24'!$Z$83:$Z$90</c:f>
              <c:numCache>
                <c:formatCode>#,##0</c:formatCode>
                <c:ptCount val="8"/>
                <c:pt idx="0">
                  <c:v>404</c:v>
                </c:pt>
                <c:pt idx="1">
                  <c:v>264</c:v>
                </c:pt>
                <c:pt idx="2">
                  <c:v>863</c:v>
                </c:pt>
                <c:pt idx="3">
                  <c:v>367</c:v>
                </c:pt>
                <c:pt idx="4">
                  <c:v>65</c:v>
                </c:pt>
                <c:pt idx="5">
                  <c:v>152</c:v>
                </c:pt>
                <c:pt idx="6">
                  <c:v>328</c:v>
                </c:pt>
                <c:pt idx="7">
                  <c:v>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04-48CA-A4E6-32A351095767}"/>
            </c:ext>
          </c:extLst>
        </c:ser>
        <c:ser>
          <c:idx val="1"/>
          <c:order val="1"/>
          <c:tx>
            <c:strRef>
              <c:f>'Table 9.24'!$S$92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9.24'!$Z$93:$Z$100</c:f>
              <c:numCache>
                <c:formatCode>#,##0</c:formatCode>
                <c:ptCount val="8"/>
                <c:pt idx="0">
                  <c:v>382</c:v>
                </c:pt>
                <c:pt idx="1">
                  <c:v>406</c:v>
                </c:pt>
                <c:pt idx="2">
                  <c:v>143</c:v>
                </c:pt>
                <c:pt idx="3">
                  <c:v>736</c:v>
                </c:pt>
                <c:pt idx="4">
                  <c:v>481</c:v>
                </c:pt>
                <c:pt idx="5">
                  <c:v>415</c:v>
                </c:pt>
                <c:pt idx="6">
                  <c:v>30</c:v>
                </c:pt>
                <c:pt idx="7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04-48CA-A4E6-32A351095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9.3'!$Y$83:$Y$90</c:f>
              <c:numCache>
                <c:formatCode>#,##0</c:formatCode>
                <c:ptCount val="8"/>
                <c:pt idx="0">
                  <c:v>213</c:v>
                </c:pt>
                <c:pt idx="1">
                  <c:v>191</c:v>
                </c:pt>
                <c:pt idx="2">
                  <c:v>838</c:v>
                </c:pt>
                <c:pt idx="3">
                  <c:v>75</c:v>
                </c:pt>
                <c:pt idx="4">
                  <c:v>70</c:v>
                </c:pt>
                <c:pt idx="5">
                  <c:v>83</c:v>
                </c:pt>
                <c:pt idx="6">
                  <c:v>763</c:v>
                </c:pt>
                <c:pt idx="7">
                  <c:v>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0-49A7-A8EC-8637A2824CF8}"/>
            </c:ext>
          </c:extLst>
        </c:ser>
        <c:ser>
          <c:idx val="1"/>
          <c:order val="1"/>
          <c:tx>
            <c:strRef>
              <c:f>'Table 9.3'!$S$92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9.3'!$Y$93:$Y$100</c:f>
              <c:numCache>
                <c:formatCode>#,##0</c:formatCode>
                <c:ptCount val="8"/>
                <c:pt idx="0">
                  <c:v>157</c:v>
                </c:pt>
                <c:pt idx="1">
                  <c:v>456</c:v>
                </c:pt>
                <c:pt idx="2">
                  <c:v>91</c:v>
                </c:pt>
                <c:pt idx="3">
                  <c:v>375</c:v>
                </c:pt>
                <c:pt idx="4">
                  <c:v>560</c:v>
                </c:pt>
                <c:pt idx="5">
                  <c:v>330</c:v>
                </c:pt>
                <c:pt idx="6">
                  <c:v>84</c:v>
                </c:pt>
                <c:pt idx="7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10-49A7-A8EC-8637A2824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9.24'!$T$8:$Z$8</c:f>
              <c:numCache>
                <c:formatCode>#,##0</c:formatCode>
                <c:ptCount val="7"/>
                <c:pt idx="0">
                  <c:v>29391.82</c:v>
                </c:pt>
                <c:pt idx="1">
                  <c:v>30368.01</c:v>
                </c:pt>
                <c:pt idx="2">
                  <c:v>31344.53</c:v>
                </c:pt>
                <c:pt idx="3">
                  <c:v>32629.27</c:v>
                </c:pt>
                <c:pt idx="4">
                  <c:v>33971.449999999997</c:v>
                </c:pt>
                <c:pt idx="5">
                  <c:v>33603.4</c:v>
                </c:pt>
                <c:pt idx="6">
                  <c:v>34355.800000000003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2B-4469-84F6-300B41E17DB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2B-4469-84F6-300B41E17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9.25'!$U$4:$Y$4</c:f>
              <c:numCache>
                <c:formatCode>#,##0</c:formatCode>
                <c:ptCount val="5"/>
                <c:pt idx="0">
                  <c:v>348</c:v>
                </c:pt>
                <c:pt idx="1">
                  <c:v>340</c:v>
                </c:pt>
                <c:pt idx="2">
                  <c:v>326</c:v>
                </c:pt>
                <c:pt idx="3">
                  <c:v>227</c:v>
                </c:pt>
                <c:pt idx="4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C-4B3E-B972-BD84A28CDC4D}"/>
            </c:ext>
          </c:extLst>
        </c:ser>
        <c:ser>
          <c:idx val="1"/>
          <c:order val="1"/>
          <c:tx>
            <c:strRef>
              <c:f>'Table 9.25'!$S$7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9.25'!$U$7:$Y$7</c:f>
              <c:numCache>
                <c:formatCode>#,##0</c:formatCode>
                <c:ptCount val="5"/>
                <c:pt idx="0">
                  <c:v>230</c:v>
                </c:pt>
                <c:pt idx="1">
                  <c:v>225</c:v>
                </c:pt>
                <c:pt idx="2">
                  <c:v>231</c:v>
                </c:pt>
                <c:pt idx="3">
                  <c:v>161</c:v>
                </c:pt>
                <c:pt idx="4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C-4B3E-B972-BD84A28CDC4D}"/>
            </c:ext>
          </c:extLst>
        </c:ser>
        <c:ser>
          <c:idx val="2"/>
          <c:order val="2"/>
          <c:tx>
            <c:strRef>
              <c:f>'Table 9.25'!$S$11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9.25'!$U$11:$Y$11</c:f>
              <c:numCache>
                <c:formatCode>#,##0</c:formatCode>
                <c:ptCount val="5"/>
                <c:pt idx="0">
                  <c:v>270</c:v>
                </c:pt>
                <c:pt idx="1">
                  <c:v>267</c:v>
                </c:pt>
                <c:pt idx="2">
                  <c:v>242</c:v>
                </c:pt>
                <c:pt idx="3">
                  <c:v>171</c:v>
                </c:pt>
                <c:pt idx="4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6C-4B3E-B972-BD84A28CDC4D}"/>
            </c:ext>
          </c:extLst>
        </c:ser>
        <c:ser>
          <c:idx val="3"/>
          <c:order val="3"/>
          <c:tx>
            <c:strRef>
              <c:f>'Table 9.25'!$S$12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9.25'!$U$12:$Y$12</c:f>
              <c:numCache>
                <c:formatCode>#,##0</c:formatCode>
                <c:ptCount val="5"/>
                <c:pt idx="0">
                  <c:v>84</c:v>
                </c:pt>
                <c:pt idx="1">
                  <c:v>81</c:v>
                </c:pt>
                <c:pt idx="2">
                  <c:v>82</c:v>
                </c:pt>
                <c:pt idx="3">
                  <c:v>57</c:v>
                </c:pt>
                <c:pt idx="4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6C-4B3E-B972-BD84A28CD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9.25'!$AB$15:$AB$33</c:f>
              <c:numCache>
                <c:formatCode>0.0%</c:formatCode>
                <c:ptCount val="19"/>
                <c:pt idx="0">
                  <c:v>0.23660714285714285</c:v>
                </c:pt>
                <c:pt idx="1">
                  <c:v>1.0416666666666666E-2</c:v>
                </c:pt>
                <c:pt idx="2">
                  <c:v>5.8035714285714288E-2</c:v>
                </c:pt>
                <c:pt idx="3">
                  <c:v>1.1904761904761904E-2</c:v>
                </c:pt>
                <c:pt idx="4">
                  <c:v>4.9107142857142856E-2</c:v>
                </c:pt>
                <c:pt idx="5">
                  <c:v>1.9345238095238096E-2</c:v>
                </c:pt>
                <c:pt idx="6">
                  <c:v>2.2321428571428572E-2</c:v>
                </c:pt>
                <c:pt idx="7">
                  <c:v>6.5476190476190479E-2</c:v>
                </c:pt>
                <c:pt idx="8">
                  <c:v>5.0595238095238096E-2</c:v>
                </c:pt>
                <c:pt idx="9">
                  <c:v>0</c:v>
                </c:pt>
                <c:pt idx="10">
                  <c:v>0</c:v>
                </c:pt>
                <c:pt idx="11">
                  <c:v>2.2321428571428572E-2</c:v>
                </c:pt>
                <c:pt idx="12">
                  <c:v>1.1904761904761904E-2</c:v>
                </c:pt>
                <c:pt idx="13">
                  <c:v>4.7619047619047616E-2</c:v>
                </c:pt>
                <c:pt idx="14">
                  <c:v>0.12202380952380952</c:v>
                </c:pt>
                <c:pt idx="15">
                  <c:v>5.3571428571428568E-2</c:v>
                </c:pt>
                <c:pt idx="16">
                  <c:v>2.3809523809523808E-2</c:v>
                </c:pt>
                <c:pt idx="17">
                  <c:v>0</c:v>
                </c:pt>
                <c:pt idx="18">
                  <c:v>2.3809523809523808E-2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A-4492-8615-F92EDE9F5E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5A-4492-8615-F92EDE9F5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9.25'!$Y$44:$Y$60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16</c:v>
                </c:pt>
                <c:pt idx="3">
                  <c:v>14</c:v>
                </c:pt>
                <c:pt idx="4">
                  <c:v>29</c:v>
                </c:pt>
                <c:pt idx="5">
                  <c:v>31</c:v>
                </c:pt>
                <c:pt idx="6">
                  <c:v>18</c:v>
                </c:pt>
                <c:pt idx="7">
                  <c:v>24</c:v>
                </c:pt>
                <c:pt idx="8">
                  <c:v>18</c:v>
                </c:pt>
                <c:pt idx="9">
                  <c:v>19</c:v>
                </c:pt>
                <c:pt idx="10">
                  <c:v>16</c:v>
                </c:pt>
                <c:pt idx="11">
                  <c:v>18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07-4375-8743-2FA9E486D6D8}"/>
            </c:ext>
          </c:extLst>
        </c:ser>
        <c:ser>
          <c:idx val="1"/>
          <c:order val="1"/>
          <c:tx>
            <c:strRef>
              <c:f>'Table 9.25'!$S$62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28</c:v>
                </c:pt>
                <c:pt idx="5">
                  <c:v>39</c:v>
                </c:pt>
                <c:pt idx="6">
                  <c:v>16</c:v>
                </c:pt>
                <c:pt idx="7">
                  <c:v>11</c:v>
                </c:pt>
                <c:pt idx="8">
                  <c:v>11</c:v>
                </c:pt>
                <c:pt idx="9">
                  <c:v>9</c:v>
                </c:pt>
                <c:pt idx="10">
                  <c:v>16</c:v>
                </c:pt>
                <c:pt idx="11">
                  <c:v>14</c:v>
                </c:pt>
                <c:pt idx="12">
                  <c:v>3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07-4375-8743-2FA9E486D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9.25'!$Y$83:$Y$90</c:f>
              <c:numCache>
                <c:formatCode>#,##0</c:formatCode>
                <c:ptCount val="8"/>
                <c:pt idx="0">
                  <c:v>12</c:v>
                </c:pt>
                <c:pt idx="1">
                  <c:v>12</c:v>
                </c:pt>
                <c:pt idx="2">
                  <c:v>17</c:v>
                </c:pt>
                <c:pt idx="3">
                  <c:v>6</c:v>
                </c:pt>
                <c:pt idx="4">
                  <c:v>4</c:v>
                </c:pt>
                <c:pt idx="5">
                  <c:v>0</c:v>
                </c:pt>
                <c:pt idx="6">
                  <c:v>15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9A5-9DEF-3DECB49ABD7A}"/>
            </c:ext>
          </c:extLst>
        </c:ser>
        <c:ser>
          <c:idx val="1"/>
          <c:order val="1"/>
          <c:tx>
            <c:strRef>
              <c:f>'Table 9.25'!$S$92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9.25'!$Y$93:$Y$100</c:f>
              <c:numCache>
                <c:formatCode>#,##0</c:formatCode>
                <c:ptCount val="8"/>
                <c:pt idx="0">
                  <c:v>5</c:v>
                </c:pt>
                <c:pt idx="1">
                  <c:v>7</c:v>
                </c:pt>
                <c:pt idx="2">
                  <c:v>0</c:v>
                </c:pt>
                <c:pt idx="3">
                  <c:v>19</c:v>
                </c:pt>
                <c:pt idx="4">
                  <c:v>23</c:v>
                </c:pt>
                <c:pt idx="5">
                  <c:v>5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9A5-9DEF-3DECB49AB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9.25'!$U$8:$Y$8</c:f>
              <c:numCache>
                <c:formatCode>#,##0</c:formatCode>
                <c:ptCount val="5"/>
                <c:pt idx="0">
                  <c:v>31035.43</c:v>
                </c:pt>
                <c:pt idx="1">
                  <c:v>32425.11</c:v>
                </c:pt>
                <c:pt idx="2">
                  <c:v>33592</c:v>
                </c:pt>
                <c:pt idx="3">
                  <c:v>36990</c:v>
                </c:pt>
                <c:pt idx="4">
                  <c:v>35018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A-4975-A24A-782DA0F8886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6A-4975-A24A-782DA0F88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9.25'!$T$4:$Z$4</c:f>
              <c:numCache>
                <c:formatCode>#,##0</c:formatCode>
                <c:ptCount val="7"/>
                <c:pt idx="0">
                  <c:v>352</c:v>
                </c:pt>
                <c:pt idx="1">
                  <c:v>348</c:v>
                </c:pt>
                <c:pt idx="2">
                  <c:v>340</c:v>
                </c:pt>
                <c:pt idx="3">
                  <c:v>326</c:v>
                </c:pt>
                <c:pt idx="4">
                  <c:v>227</c:v>
                </c:pt>
                <c:pt idx="5">
                  <c:v>384</c:v>
                </c:pt>
                <c:pt idx="6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CC-4CF9-86E0-31F97BC0D464}"/>
            </c:ext>
          </c:extLst>
        </c:ser>
        <c:ser>
          <c:idx val="1"/>
          <c:order val="1"/>
          <c:tx>
            <c:strRef>
              <c:f>'Table 9.25'!$S$7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9.25'!$T$7:$Z$7</c:f>
              <c:numCache>
                <c:formatCode>#,##0</c:formatCode>
                <c:ptCount val="7"/>
                <c:pt idx="0">
                  <c:v>225</c:v>
                </c:pt>
                <c:pt idx="1">
                  <c:v>230</c:v>
                </c:pt>
                <c:pt idx="2">
                  <c:v>225</c:v>
                </c:pt>
                <c:pt idx="3">
                  <c:v>231</c:v>
                </c:pt>
                <c:pt idx="4">
                  <c:v>161</c:v>
                </c:pt>
                <c:pt idx="5">
                  <c:v>266</c:v>
                </c:pt>
                <c:pt idx="6">
                  <c:v>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CC-4CF9-86E0-31F97BC0D464}"/>
            </c:ext>
          </c:extLst>
        </c:ser>
        <c:ser>
          <c:idx val="2"/>
          <c:order val="2"/>
          <c:tx>
            <c:strRef>
              <c:f>'Table 9.25'!$S$11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9.25'!$T$11:$Z$11</c:f>
              <c:numCache>
                <c:formatCode>#,##0</c:formatCode>
                <c:ptCount val="7"/>
                <c:pt idx="0">
                  <c:v>269</c:v>
                </c:pt>
                <c:pt idx="1">
                  <c:v>270</c:v>
                </c:pt>
                <c:pt idx="2">
                  <c:v>267</c:v>
                </c:pt>
                <c:pt idx="3">
                  <c:v>242</c:v>
                </c:pt>
                <c:pt idx="4">
                  <c:v>171</c:v>
                </c:pt>
                <c:pt idx="5">
                  <c:v>293</c:v>
                </c:pt>
                <c:pt idx="6">
                  <c:v>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CC-4CF9-86E0-31F97BC0D464}"/>
            </c:ext>
          </c:extLst>
        </c:ser>
        <c:ser>
          <c:idx val="3"/>
          <c:order val="3"/>
          <c:tx>
            <c:strRef>
              <c:f>'Table 9.25'!$S$12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9.25'!$T$12:$Z$12</c:f>
              <c:numCache>
                <c:formatCode>#,##0</c:formatCode>
                <c:ptCount val="7"/>
                <c:pt idx="0">
                  <c:v>78</c:v>
                </c:pt>
                <c:pt idx="1">
                  <c:v>84</c:v>
                </c:pt>
                <c:pt idx="2">
                  <c:v>81</c:v>
                </c:pt>
                <c:pt idx="3">
                  <c:v>82</c:v>
                </c:pt>
                <c:pt idx="4">
                  <c:v>57</c:v>
                </c:pt>
                <c:pt idx="5">
                  <c:v>91</c:v>
                </c:pt>
                <c:pt idx="6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CC-4CF9-86E0-31F97BC0D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9.25'!$AB$15:$AB$33</c:f>
              <c:numCache>
                <c:formatCode>0.0%</c:formatCode>
                <c:ptCount val="19"/>
                <c:pt idx="0">
                  <c:v>0.23660714285714285</c:v>
                </c:pt>
                <c:pt idx="1">
                  <c:v>1.0416666666666666E-2</c:v>
                </c:pt>
                <c:pt idx="2">
                  <c:v>5.8035714285714288E-2</c:v>
                </c:pt>
                <c:pt idx="3">
                  <c:v>1.1904761904761904E-2</c:v>
                </c:pt>
                <c:pt idx="4">
                  <c:v>4.9107142857142856E-2</c:v>
                </c:pt>
                <c:pt idx="5">
                  <c:v>1.9345238095238096E-2</c:v>
                </c:pt>
                <c:pt idx="6">
                  <c:v>2.2321428571428572E-2</c:v>
                </c:pt>
                <c:pt idx="7">
                  <c:v>6.5476190476190479E-2</c:v>
                </c:pt>
                <c:pt idx="8">
                  <c:v>5.0595238095238096E-2</c:v>
                </c:pt>
                <c:pt idx="9">
                  <c:v>0</c:v>
                </c:pt>
                <c:pt idx="10">
                  <c:v>0</c:v>
                </c:pt>
                <c:pt idx="11">
                  <c:v>2.2321428571428572E-2</c:v>
                </c:pt>
                <c:pt idx="12">
                  <c:v>1.1904761904761904E-2</c:v>
                </c:pt>
                <c:pt idx="13">
                  <c:v>4.7619047619047616E-2</c:v>
                </c:pt>
                <c:pt idx="14">
                  <c:v>0.12202380952380952</c:v>
                </c:pt>
                <c:pt idx="15">
                  <c:v>5.3571428571428568E-2</c:v>
                </c:pt>
                <c:pt idx="16">
                  <c:v>2.3809523809523808E-2</c:v>
                </c:pt>
                <c:pt idx="17">
                  <c:v>0</c:v>
                </c:pt>
                <c:pt idx="18">
                  <c:v>2.3809523809523808E-2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E-4B32-8B7E-0363A76B63C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E-4B32-8B7E-0363A76B6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9.25'!$Z$44:$Z$60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5</c:v>
                </c:pt>
                <c:pt idx="3">
                  <c:v>35</c:v>
                </c:pt>
                <c:pt idx="4">
                  <c:v>36</c:v>
                </c:pt>
                <c:pt idx="5">
                  <c:v>39</c:v>
                </c:pt>
                <c:pt idx="6">
                  <c:v>28</c:v>
                </c:pt>
                <c:pt idx="7">
                  <c:v>25</c:v>
                </c:pt>
                <c:pt idx="8">
                  <c:v>38</c:v>
                </c:pt>
                <c:pt idx="9">
                  <c:v>49</c:v>
                </c:pt>
                <c:pt idx="10">
                  <c:v>31</c:v>
                </c:pt>
                <c:pt idx="11">
                  <c:v>25</c:v>
                </c:pt>
                <c:pt idx="12">
                  <c:v>20</c:v>
                </c:pt>
                <c:pt idx="13">
                  <c:v>8</c:v>
                </c:pt>
                <c:pt idx="14">
                  <c:v>11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82-400E-90C0-741FA8FEB36B}"/>
            </c:ext>
          </c:extLst>
        </c:ser>
        <c:ser>
          <c:idx val="1"/>
          <c:order val="1"/>
          <c:tx>
            <c:strRef>
              <c:f>'Table 9.25'!$S$62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26</c:v>
                </c:pt>
                <c:pt idx="4">
                  <c:v>35</c:v>
                </c:pt>
                <c:pt idx="5">
                  <c:v>45</c:v>
                </c:pt>
                <c:pt idx="6">
                  <c:v>34</c:v>
                </c:pt>
                <c:pt idx="7">
                  <c:v>25</c:v>
                </c:pt>
                <c:pt idx="8">
                  <c:v>15</c:v>
                </c:pt>
                <c:pt idx="9">
                  <c:v>29</c:v>
                </c:pt>
                <c:pt idx="10">
                  <c:v>34</c:v>
                </c:pt>
                <c:pt idx="11">
                  <c:v>16</c:v>
                </c:pt>
                <c:pt idx="12">
                  <c:v>7</c:v>
                </c:pt>
                <c:pt idx="13">
                  <c:v>11</c:v>
                </c:pt>
                <c:pt idx="14">
                  <c:v>0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82-400E-90C0-741FA8FEB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9.25'!$Z$83:$Z$90</c:f>
              <c:numCache>
                <c:formatCode>#,##0</c:formatCode>
                <c:ptCount val="8"/>
                <c:pt idx="0">
                  <c:v>20</c:v>
                </c:pt>
                <c:pt idx="1">
                  <c:v>16</c:v>
                </c:pt>
                <c:pt idx="2">
                  <c:v>20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18</c:v>
                </c:pt>
                <c:pt idx="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F-4E67-9741-E59A9A81E4FA}"/>
            </c:ext>
          </c:extLst>
        </c:ser>
        <c:ser>
          <c:idx val="1"/>
          <c:order val="1"/>
          <c:tx>
            <c:strRef>
              <c:f>'Table 9.25'!$S$92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9.25'!$Z$93:$Z$100</c:f>
              <c:numCache>
                <c:formatCode>#,##0</c:formatCode>
                <c:ptCount val="8"/>
                <c:pt idx="0">
                  <c:v>12</c:v>
                </c:pt>
                <c:pt idx="1">
                  <c:v>13</c:v>
                </c:pt>
                <c:pt idx="2">
                  <c:v>3</c:v>
                </c:pt>
                <c:pt idx="3">
                  <c:v>25</c:v>
                </c:pt>
                <c:pt idx="4">
                  <c:v>31</c:v>
                </c:pt>
                <c:pt idx="5">
                  <c:v>3</c:v>
                </c:pt>
                <c:pt idx="6">
                  <c:v>0</c:v>
                </c:pt>
                <c:pt idx="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EF-4E67-9741-E59A9A81E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9.3'!$U$8:$Y$8</c:f>
              <c:numCache>
                <c:formatCode>#,##0</c:formatCode>
                <c:ptCount val="5"/>
                <c:pt idx="0">
                  <c:v>44712.5</c:v>
                </c:pt>
                <c:pt idx="1">
                  <c:v>44498</c:v>
                </c:pt>
                <c:pt idx="2">
                  <c:v>44947.49</c:v>
                </c:pt>
                <c:pt idx="3">
                  <c:v>45660.11</c:v>
                </c:pt>
                <c:pt idx="4">
                  <c:v>45321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7-4747-9483-06CECEEFE7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C7-4747-9483-06CECEEFE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9.25'!$T$8:$Z$8</c:f>
              <c:numCache>
                <c:formatCode>#,##0</c:formatCode>
                <c:ptCount val="7"/>
                <c:pt idx="0">
                  <c:v>29374.5</c:v>
                </c:pt>
                <c:pt idx="1">
                  <c:v>31035.43</c:v>
                </c:pt>
                <c:pt idx="2">
                  <c:v>32425.11</c:v>
                </c:pt>
                <c:pt idx="3">
                  <c:v>33592</c:v>
                </c:pt>
                <c:pt idx="4">
                  <c:v>36990</c:v>
                </c:pt>
                <c:pt idx="5">
                  <c:v>35018</c:v>
                </c:pt>
                <c:pt idx="6">
                  <c:v>37941.269999999997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4F-4E30-AE9A-83C902B0CB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4F-4E30-AE9A-83C902B0C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9.26'!$U$4:$Y$4</c:f>
              <c:numCache>
                <c:formatCode>#,##0</c:formatCode>
                <c:ptCount val="5"/>
                <c:pt idx="0">
                  <c:v>1118</c:v>
                </c:pt>
                <c:pt idx="1">
                  <c:v>1045</c:v>
                </c:pt>
                <c:pt idx="2">
                  <c:v>969</c:v>
                </c:pt>
                <c:pt idx="3">
                  <c:v>901</c:v>
                </c:pt>
                <c:pt idx="4">
                  <c:v>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0-4BE8-B0FB-DC9412B0E042}"/>
            </c:ext>
          </c:extLst>
        </c:ser>
        <c:ser>
          <c:idx val="1"/>
          <c:order val="1"/>
          <c:tx>
            <c:strRef>
              <c:f>'Table 9.26'!$S$7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9.26'!$U$7:$Y$7</c:f>
              <c:numCache>
                <c:formatCode>#,##0</c:formatCode>
                <c:ptCount val="5"/>
                <c:pt idx="0">
                  <c:v>753</c:v>
                </c:pt>
                <c:pt idx="1">
                  <c:v>735</c:v>
                </c:pt>
                <c:pt idx="2">
                  <c:v>698</c:v>
                </c:pt>
                <c:pt idx="3">
                  <c:v>647</c:v>
                </c:pt>
                <c:pt idx="4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0-4BE8-B0FB-DC9412B0E042}"/>
            </c:ext>
          </c:extLst>
        </c:ser>
        <c:ser>
          <c:idx val="2"/>
          <c:order val="2"/>
          <c:tx>
            <c:strRef>
              <c:f>'Table 9.26'!$S$11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9.26'!$U$11:$Y$11</c:f>
              <c:numCache>
                <c:formatCode>#,##0</c:formatCode>
                <c:ptCount val="5"/>
                <c:pt idx="0">
                  <c:v>890</c:v>
                </c:pt>
                <c:pt idx="1">
                  <c:v>822</c:v>
                </c:pt>
                <c:pt idx="2">
                  <c:v>758</c:v>
                </c:pt>
                <c:pt idx="3">
                  <c:v>735</c:v>
                </c:pt>
                <c:pt idx="4">
                  <c:v>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E0-4BE8-B0FB-DC9412B0E042}"/>
            </c:ext>
          </c:extLst>
        </c:ser>
        <c:ser>
          <c:idx val="3"/>
          <c:order val="3"/>
          <c:tx>
            <c:strRef>
              <c:f>'Table 9.26'!$S$12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9.26'!$U$12:$Y$12</c:f>
              <c:numCache>
                <c:formatCode>#,##0</c:formatCode>
                <c:ptCount val="5"/>
                <c:pt idx="0">
                  <c:v>223</c:v>
                </c:pt>
                <c:pt idx="1">
                  <c:v>221</c:v>
                </c:pt>
                <c:pt idx="2">
                  <c:v>214</c:v>
                </c:pt>
                <c:pt idx="3">
                  <c:v>168</c:v>
                </c:pt>
                <c:pt idx="4">
                  <c:v>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E0-4BE8-B0FB-DC9412B0E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9.26'!$AB$15:$AB$33</c:f>
              <c:numCache>
                <c:formatCode>0.0%</c:formatCode>
                <c:ptCount val="19"/>
                <c:pt idx="0">
                  <c:v>0.15634971282705806</c:v>
                </c:pt>
                <c:pt idx="1">
                  <c:v>1.5954052329291639E-2</c:v>
                </c:pt>
                <c:pt idx="2">
                  <c:v>4.8500319081046586E-2</c:v>
                </c:pt>
                <c:pt idx="3">
                  <c:v>1.2125079770261647E-2</c:v>
                </c:pt>
                <c:pt idx="4">
                  <c:v>5.4881940012763239E-2</c:v>
                </c:pt>
                <c:pt idx="5">
                  <c:v>2.2973835354179961E-2</c:v>
                </c:pt>
                <c:pt idx="6">
                  <c:v>3.7651563497128268E-2</c:v>
                </c:pt>
                <c:pt idx="7">
                  <c:v>5.679642629227824E-2</c:v>
                </c:pt>
                <c:pt idx="8">
                  <c:v>4.7862156987874924E-2</c:v>
                </c:pt>
                <c:pt idx="9">
                  <c:v>0</c:v>
                </c:pt>
                <c:pt idx="10">
                  <c:v>8.2961072112316524E-3</c:v>
                </c:pt>
                <c:pt idx="11">
                  <c:v>1.7868538608806637E-2</c:v>
                </c:pt>
                <c:pt idx="12">
                  <c:v>3.2546266751754947E-2</c:v>
                </c:pt>
                <c:pt idx="13">
                  <c:v>7.1474154435226547E-2</c:v>
                </c:pt>
                <c:pt idx="14">
                  <c:v>0.10657306955966815</c:v>
                </c:pt>
                <c:pt idx="15">
                  <c:v>6.1901723037651561E-2</c:v>
                </c:pt>
                <c:pt idx="16">
                  <c:v>5.0414805360561581E-2</c:v>
                </c:pt>
                <c:pt idx="17">
                  <c:v>4.4671346522016592E-3</c:v>
                </c:pt>
                <c:pt idx="18">
                  <c:v>2.6164645820038291E-2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F-4528-9441-5177F7DF46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8F-4528-9441-5177F7DF4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9.26'!$Y$44:$Y$60</c:f>
              <c:numCache>
                <c:formatCode>#,##0</c:formatCode>
                <c:ptCount val="17"/>
                <c:pt idx="0">
                  <c:v>0</c:v>
                </c:pt>
                <c:pt idx="1">
                  <c:v>27</c:v>
                </c:pt>
                <c:pt idx="2">
                  <c:v>39</c:v>
                </c:pt>
                <c:pt idx="3">
                  <c:v>52</c:v>
                </c:pt>
                <c:pt idx="4">
                  <c:v>78</c:v>
                </c:pt>
                <c:pt idx="5">
                  <c:v>48</c:v>
                </c:pt>
                <c:pt idx="6">
                  <c:v>27</c:v>
                </c:pt>
                <c:pt idx="7">
                  <c:v>53</c:v>
                </c:pt>
                <c:pt idx="8">
                  <c:v>41</c:v>
                </c:pt>
                <c:pt idx="9">
                  <c:v>71</c:v>
                </c:pt>
                <c:pt idx="10">
                  <c:v>41</c:v>
                </c:pt>
                <c:pt idx="11">
                  <c:v>41</c:v>
                </c:pt>
                <c:pt idx="12">
                  <c:v>25</c:v>
                </c:pt>
                <c:pt idx="13">
                  <c:v>16</c:v>
                </c:pt>
                <c:pt idx="14">
                  <c:v>4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2-43F4-88DE-CE18F8116F4C}"/>
            </c:ext>
          </c:extLst>
        </c:ser>
        <c:ser>
          <c:idx val="1"/>
          <c:order val="1"/>
          <c:tx>
            <c:strRef>
              <c:f>'Table 9.26'!$S$62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9.26'!$Y$63:$Y$79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26</c:v>
                </c:pt>
                <c:pt idx="3">
                  <c:v>52</c:v>
                </c:pt>
                <c:pt idx="4">
                  <c:v>67</c:v>
                </c:pt>
                <c:pt idx="5">
                  <c:v>26</c:v>
                </c:pt>
                <c:pt idx="6">
                  <c:v>38</c:v>
                </c:pt>
                <c:pt idx="7">
                  <c:v>54</c:v>
                </c:pt>
                <c:pt idx="8">
                  <c:v>67</c:v>
                </c:pt>
                <c:pt idx="9">
                  <c:v>36</c:v>
                </c:pt>
                <c:pt idx="10">
                  <c:v>34</c:v>
                </c:pt>
                <c:pt idx="11">
                  <c:v>28</c:v>
                </c:pt>
                <c:pt idx="12">
                  <c:v>28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22-43F4-88DE-CE18F8116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9.26'!$Y$83:$Y$90</c:f>
              <c:numCache>
                <c:formatCode>#,##0</c:formatCode>
                <c:ptCount val="8"/>
                <c:pt idx="0">
                  <c:v>35</c:v>
                </c:pt>
                <c:pt idx="1">
                  <c:v>15</c:v>
                </c:pt>
                <c:pt idx="2">
                  <c:v>58</c:v>
                </c:pt>
                <c:pt idx="3">
                  <c:v>18</c:v>
                </c:pt>
                <c:pt idx="4">
                  <c:v>5</c:v>
                </c:pt>
                <c:pt idx="5">
                  <c:v>0</c:v>
                </c:pt>
                <c:pt idx="6">
                  <c:v>70</c:v>
                </c:pt>
                <c:pt idx="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42F-9415-79D42278408B}"/>
            </c:ext>
          </c:extLst>
        </c:ser>
        <c:ser>
          <c:idx val="1"/>
          <c:order val="1"/>
          <c:tx>
            <c:strRef>
              <c:f>'Table 9.26'!$S$92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9.26'!$Y$93:$Y$100</c:f>
              <c:numCache>
                <c:formatCode>#,##0</c:formatCode>
                <c:ptCount val="8"/>
                <c:pt idx="0">
                  <c:v>25</c:v>
                </c:pt>
                <c:pt idx="1">
                  <c:v>36</c:v>
                </c:pt>
                <c:pt idx="2">
                  <c:v>11</c:v>
                </c:pt>
                <c:pt idx="3">
                  <c:v>47</c:v>
                </c:pt>
                <c:pt idx="4">
                  <c:v>54</c:v>
                </c:pt>
                <c:pt idx="5">
                  <c:v>21</c:v>
                </c:pt>
                <c:pt idx="6">
                  <c:v>5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42F-9415-79D422784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9.26'!$U$8:$Y$8</c:f>
              <c:numCache>
                <c:formatCode>#,##0</c:formatCode>
                <c:ptCount val="5"/>
                <c:pt idx="0">
                  <c:v>39758.93</c:v>
                </c:pt>
                <c:pt idx="1">
                  <c:v>38805</c:v>
                </c:pt>
                <c:pt idx="2">
                  <c:v>41226.36</c:v>
                </c:pt>
                <c:pt idx="3">
                  <c:v>42716.76</c:v>
                </c:pt>
                <c:pt idx="4">
                  <c:v>41308.17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7F-47AD-A3F1-385CDB5579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7F-47AD-A3F1-385CDB557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9.26'!$T$4:$Z$4</c:f>
              <c:numCache>
                <c:formatCode>#,##0</c:formatCode>
                <c:ptCount val="7"/>
                <c:pt idx="0">
                  <c:v>1043</c:v>
                </c:pt>
                <c:pt idx="1">
                  <c:v>1118</c:v>
                </c:pt>
                <c:pt idx="2">
                  <c:v>1045</c:v>
                </c:pt>
                <c:pt idx="3">
                  <c:v>969</c:v>
                </c:pt>
                <c:pt idx="4">
                  <c:v>901</c:v>
                </c:pt>
                <c:pt idx="5">
                  <c:v>1042</c:v>
                </c:pt>
                <c:pt idx="6">
                  <c:v>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87-43E2-9C10-9AF95CD58DC7}"/>
            </c:ext>
          </c:extLst>
        </c:ser>
        <c:ser>
          <c:idx val="1"/>
          <c:order val="1"/>
          <c:tx>
            <c:strRef>
              <c:f>'Table 9.26'!$S$7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9.26'!$T$7:$Z$7</c:f>
              <c:numCache>
                <c:formatCode>#,##0</c:formatCode>
                <c:ptCount val="7"/>
                <c:pt idx="0">
                  <c:v>740</c:v>
                </c:pt>
                <c:pt idx="1">
                  <c:v>753</c:v>
                </c:pt>
                <c:pt idx="2">
                  <c:v>735</c:v>
                </c:pt>
                <c:pt idx="3">
                  <c:v>698</c:v>
                </c:pt>
                <c:pt idx="4">
                  <c:v>647</c:v>
                </c:pt>
                <c:pt idx="5">
                  <c:v>723</c:v>
                </c:pt>
                <c:pt idx="6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87-43E2-9C10-9AF95CD58DC7}"/>
            </c:ext>
          </c:extLst>
        </c:ser>
        <c:ser>
          <c:idx val="2"/>
          <c:order val="2"/>
          <c:tx>
            <c:strRef>
              <c:f>'Table 9.26'!$S$11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9.26'!$T$11:$Z$11</c:f>
              <c:numCache>
                <c:formatCode>#,##0</c:formatCode>
                <c:ptCount val="7"/>
                <c:pt idx="0">
                  <c:v>822</c:v>
                </c:pt>
                <c:pt idx="1">
                  <c:v>890</c:v>
                </c:pt>
                <c:pt idx="2">
                  <c:v>822</c:v>
                </c:pt>
                <c:pt idx="3">
                  <c:v>758</c:v>
                </c:pt>
                <c:pt idx="4">
                  <c:v>735</c:v>
                </c:pt>
                <c:pt idx="5">
                  <c:v>813</c:v>
                </c:pt>
                <c:pt idx="6">
                  <c:v>1178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87-43E2-9C10-9AF95CD58DC7}"/>
            </c:ext>
          </c:extLst>
        </c:ser>
        <c:ser>
          <c:idx val="3"/>
          <c:order val="3"/>
          <c:tx>
            <c:strRef>
              <c:f>'Table 9.26'!$S$12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9.26'!$T$12:$Z$12</c:f>
              <c:numCache>
                <c:formatCode>#,##0</c:formatCode>
                <c:ptCount val="7"/>
                <c:pt idx="0">
                  <c:v>218</c:v>
                </c:pt>
                <c:pt idx="1">
                  <c:v>223</c:v>
                </c:pt>
                <c:pt idx="2">
                  <c:v>221</c:v>
                </c:pt>
                <c:pt idx="3">
                  <c:v>214</c:v>
                </c:pt>
                <c:pt idx="4">
                  <c:v>168</c:v>
                </c:pt>
                <c:pt idx="5">
                  <c:v>229</c:v>
                </c:pt>
                <c:pt idx="6">
                  <c:v>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87-43E2-9C10-9AF95CD58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9.26'!$AB$15:$AB$33</c:f>
              <c:numCache>
                <c:formatCode>0.0%</c:formatCode>
                <c:ptCount val="19"/>
                <c:pt idx="0">
                  <c:v>0.15634971282705806</c:v>
                </c:pt>
                <c:pt idx="1">
                  <c:v>1.5954052329291639E-2</c:v>
                </c:pt>
                <c:pt idx="2">
                  <c:v>4.8500319081046586E-2</c:v>
                </c:pt>
                <c:pt idx="3">
                  <c:v>1.2125079770261647E-2</c:v>
                </c:pt>
                <c:pt idx="4">
                  <c:v>5.4881940012763239E-2</c:v>
                </c:pt>
                <c:pt idx="5">
                  <c:v>2.2973835354179961E-2</c:v>
                </c:pt>
                <c:pt idx="6">
                  <c:v>3.7651563497128268E-2</c:v>
                </c:pt>
                <c:pt idx="7">
                  <c:v>5.679642629227824E-2</c:v>
                </c:pt>
                <c:pt idx="8">
                  <c:v>4.7862156987874924E-2</c:v>
                </c:pt>
                <c:pt idx="9">
                  <c:v>0</c:v>
                </c:pt>
                <c:pt idx="10">
                  <c:v>8.2961072112316524E-3</c:v>
                </c:pt>
                <c:pt idx="11">
                  <c:v>1.7868538608806637E-2</c:v>
                </c:pt>
                <c:pt idx="12">
                  <c:v>3.2546266751754947E-2</c:v>
                </c:pt>
                <c:pt idx="13">
                  <c:v>7.1474154435226547E-2</c:v>
                </c:pt>
                <c:pt idx="14">
                  <c:v>0.10657306955966815</c:v>
                </c:pt>
                <c:pt idx="15">
                  <c:v>6.1901723037651561E-2</c:v>
                </c:pt>
                <c:pt idx="16">
                  <c:v>5.0414805360561581E-2</c:v>
                </c:pt>
                <c:pt idx="17">
                  <c:v>4.4671346522016592E-3</c:v>
                </c:pt>
                <c:pt idx="18">
                  <c:v>2.6164645820038291E-2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2-4FC5-A037-40655D8BB0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B2-4FC5-A037-40655D8BB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9.26'!$Z$44:$Z$60</c:f>
              <c:numCache>
                <c:formatCode>#,##0</c:formatCode>
                <c:ptCount val="17"/>
                <c:pt idx="0">
                  <c:v>0</c:v>
                </c:pt>
                <c:pt idx="1">
                  <c:v>25</c:v>
                </c:pt>
                <c:pt idx="2">
                  <c:v>65</c:v>
                </c:pt>
                <c:pt idx="3">
                  <c:v>76</c:v>
                </c:pt>
                <c:pt idx="4">
                  <c:v>100</c:v>
                </c:pt>
                <c:pt idx="5">
                  <c:v>80</c:v>
                </c:pt>
                <c:pt idx="6">
                  <c:v>61</c:v>
                </c:pt>
                <c:pt idx="7">
                  <c:v>61</c:v>
                </c:pt>
                <c:pt idx="8">
                  <c:v>69</c:v>
                </c:pt>
                <c:pt idx="9">
                  <c:v>83</c:v>
                </c:pt>
                <c:pt idx="10">
                  <c:v>67</c:v>
                </c:pt>
                <c:pt idx="11">
                  <c:v>58</c:v>
                </c:pt>
                <c:pt idx="12">
                  <c:v>41</c:v>
                </c:pt>
                <c:pt idx="13">
                  <c:v>26</c:v>
                </c:pt>
                <c:pt idx="14">
                  <c:v>17</c:v>
                </c:pt>
                <c:pt idx="15">
                  <c:v>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8A-44D3-B5B9-34548E0E445A}"/>
            </c:ext>
          </c:extLst>
        </c:ser>
        <c:ser>
          <c:idx val="1"/>
          <c:order val="1"/>
          <c:tx>
            <c:strRef>
              <c:f>'Table 9.26'!$S$62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9.26'!$Z$63:$Z$79</c:f>
              <c:numCache>
                <c:formatCode>#,##0</c:formatCode>
                <c:ptCount val="17"/>
                <c:pt idx="0">
                  <c:v>0</c:v>
                </c:pt>
                <c:pt idx="1">
                  <c:v>27</c:v>
                </c:pt>
                <c:pt idx="2">
                  <c:v>42</c:v>
                </c:pt>
                <c:pt idx="3">
                  <c:v>81</c:v>
                </c:pt>
                <c:pt idx="4">
                  <c:v>137</c:v>
                </c:pt>
                <c:pt idx="5">
                  <c:v>62</c:v>
                </c:pt>
                <c:pt idx="6">
                  <c:v>45</c:v>
                </c:pt>
                <c:pt idx="7">
                  <c:v>61</c:v>
                </c:pt>
                <c:pt idx="8">
                  <c:v>79</c:v>
                </c:pt>
                <c:pt idx="9">
                  <c:v>48</c:v>
                </c:pt>
                <c:pt idx="10">
                  <c:v>50</c:v>
                </c:pt>
                <c:pt idx="11">
                  <c:v>47</c:v>
                </c:pt>
                <c:pt idx="12">
                  <c:v>31</c:v>
                </c:pt>
                <c:pt idx="13">
                  <c:v>8</c:v>
                </c:pt>
                <c:pt idx="14">
                  <c:v>11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8A-44D3-B5B9-34548E0E4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9.26'!$Z$83:$Z$90</c:f>
              <c:numCache>
                <c:formatCode>#,##0</c:formatCode>
                <c:ptCount val="8"/>
                <c:pt idx="0">
                  <c:v>49</c:v>
                </c:pt>
                <c:pt idx="1">
                  <c:v>25</c:v>
                </c:pt>
                <c:pt idx="2">
                  <c:v>76</c:v>
                </c:pt>
                <c:pt idx="3">
                  <c:v>18</c:v>
                </c:pt>
                <c:pt idx="4">
                  <c:v>11</c:v>
                </c:pt>
                <c:pt idx="5">
                  <c:v>0</c:v>
                </c:pt>
                <c:pt idx="6">
                  <c:v>77</c:v>
                </c:pt>
                <c:pt idx="7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9-4E42-AAE9-9D690143B9C9}"/>
            </c:ext>
          </c:extLst>
        </c:ser>
        <c:ser>
          <c:idx val="1"/>
          <c:order val="1"/>
          <c:tx>
            <c:strRef>
              <c:f>'Table 9.26'!$S$92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9.26'!$Z$93:$Z$100</c:f>
              <c:numCache>
                <c:formatCode>#,##0</c:formatCode>
                <c:ptCount val="8"/>
                <c:pt idx="0">
                  <c:v>34</c:v>
                </c:pt>
                <c:pt idx="1">
                  <c:v>45</c:v>
                </c:pt>
                <c:pt idx="2">
                  <c:v>12</c:v>
                </c:pt>
                <c:pt idx="3">
                  <c:v>62</c:v>
                </c:pt>
                <c:pt idx="4">
                  <c:v>59</c:v>
                </c:pt>
                <c:pt idx="5">
                  <c:v>25</c:v>
                </c:pt>
                <c:pt idx="6">
                  <c:v>7</c:v>
                </c:pt>
                <c:pt idx="7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89-4E42-AAE9-9D690143B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9.3'!$T$4:$Z$4</c:f>
              <c:numCache>
                <c:formatCode>#,##0</c:formatCode>
                <c:ptCount val="7"/>
                <c:pt idx="0">
                  <c:v>11048</c:v>
                </c:pt>
                <c:pt idx="1">
                  <c:v>10960</c:v>
                </c:pt>
                <c:pt idx="2">
                  <c:v>10923</c:v>
                </c:pt>
                <c:pt idx="3">
                  <c:v>10623</c:v>
                </c:pt>
                <c:pt idx="4">
                  <c:v>9741</c:v>
                </c:pt>
                <c:pt idx="5">
                  <c:v>10487</c:v>
                </c:pt>
                <c:pt idx="6">
                  <c:v>12418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1-4B3A-B981-608144948738}"/>
            </c:ext>
          </c:extLst>
        </c:ser>
        <c:ser>
          <c:idx val="1"/>
          <c:order val="1"/>
          <c:tx>
            <c:strRef>
              <c:f>'Table 9.3'!$S$7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9.3'!$T$7:$Z$7</c:f>
              <c:numCache>
                <c:formatCode>#,##0</c:formatCode>
                <c:ptCount val="7"/>
                <c:pt idx="0">
                  <c:v>7366</c:v>
                </c:pt>
                <c:pt idx="1">
                  <c:v>7571</c:v>
                </c:pt>
                <c:pt idx="2">
                  <c:v>7486</c:v>
                </c:pt>
                <c:pt idx="3">
                  <c:v>7311</c:v>
                </c:pt>
                <c:pt idx="4">
                  <c:v>6806</c:v>
                </c:pt>
                <c:pt idx="5">
                  <c:v>7198</c:v>
                </c:pt>
                <c:pt idx="6">
                  <c:v>8538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C1-4B3A-B981-608144948738}"/>
            </c:ext>
          </c:extLst>
        </c:ser>
        <c:ser>
          <c:idx val="2"/>
          <c:order val="2"/>
          <c:tx>
            <c:strRef>
              <c:f>'Table 9.3'!$S$11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9.3'!$T$11:$Z$11</c:f>
              <c:numCache>
                <c:formatCode>#,##0</c:formatCode>
                <c:ptCount val="7"/>
                <c:pt idx="0">
                  <c:v>9310</c:v>
                </c:pt>
                <c:pt idx="1">
                  <c:v>9171</c:v>
                </c:pt>
                <c:pt idx="2">
                  <c:v>9122</c:v>
                </c:pt>
                <c:pt idx="3">
                  <c:v>8833</c:v>
                </c:pt>
                <c:pt idx="4">
                  <c:v>8020</c:v>
                </c:pt>
                <c:pt idx="5">
                  <c:v>8474</c:v>
                </c:pt>
                <c:pt idx="6">
                  <c:v>9554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C1-4B3A-B981-608144948738}"/>
            </c:ext>
          </c:extLst>
        </c:ser>
        <c:ser>
          <c:idx val="3"/>
          <c:order val="3"/>
          <c:tx>
            <c:strRef>
              <c:f>'Table 9.3'!$S$12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9.3'!$T$12:$Z$12</c:f>
              <c:numCache>
                <c:formatCode>#,##0</c:formatCode>
                <c:ptCount val="7"/>
                <c:pt idx="0">
                  <c:v>1738</c:v>
                </c:pt>
                <c:pt idx="1">
                  <c:v>1788</c:v>
                </c:pt>
                <c:pt idx="2">
                  <c:v>1798</c:v>
                </c:pt>
                <c:pt idx="3">
                  <c:v>1793</c:v>
                </c:pt>
                <c:pt idx="4">
                  <c:v>1726</c:v>
                </c:pt>
                <c:pt idx="5">
                  <c:v>2013</c:v>
                </c:pt>
                <c:pt idx="6">
                  <c:v>2863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C1-4B3A-B981-608144948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9.26'!$T$8:$Z$8</c:f>
              <c:numCache>
                <c:formatCode>#,##0</c:formatCode>
                <c:ptCount val="7"/>
                <c:pt idx="0">
                  <c:v>41139</c:v>
                </c:pt>
                <c:pt idx="1">
                  <c:v>39758.93</c:v>
                </c:pt>
                <c:pt idx="2">
                  <c:v>38805</c:v>
                </c:pt>
                <c:pt idx="3">
                  <c:v>41226.36</c:v>
                </c:pt>
                <c:pt idx="4">
                  <c:v>42716.76</c:v>
                </c:pt>
                <c:pt idx="5">
                  <c:v>41308.17</c:v>
                </c:pt>
                <c:pt idx="6">
                  <c:v>41114.94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8-410A-A07E-F968F7E6116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8-410A-A07E-F968F7E61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9.27'!$U$4:$Y$4</c:f>
              <c:numCache>
                <c:formatCode>#,##0</c:formatCode>
                <c:ptCount val="5"/>
                <c:pt idx="0">
                  <c:v>55601</c:v>
                </c:pt>
                <c:pt idx="1">
                  <c:v>55813</c:v>
                </c:pt>
                <c:pt idx="2">
                  <c:v>55880</c:v>
                </c:pt>
                <c:pt idx="3">
                  <c:v>53788</c:v>
                </c:pt>
                <c:pt idx="4">
                  <c:v>55761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F6-45E5-9ABB-D6215BA49893}"/>
            </c:ext>
          </c:extLst>
        </c:ser>
        <c:ser>
          <c:idx val="1"/>
          <c:order val="1"/>
          <c:tx>
            <c:strRef>
              <c:f>'Table 9.27'!$S$7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9.27'!$U$7:$Y$7</c:f>
              <c:numCache>
                <c:formatCode>#,##0</c:formatCode>
                <c:ptCount val="5"/>
                <c:pt idx="0">
                  <c:v>41133</c:v>
                </c:pt>
                <c:pt idx="1">
                  <c:v>41131</c:v>
                </c:pt>
                <c:pt idx="2">
                  <c:v>41075</c:v>
                </c:pt>
                <c:pt idx="3">
                  <c:v>40427</c:v>
                </c:pt>
                <c:pt idx="4">
                  <c:v>41652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F6-45E5-9ABB-D6215BA49893}"/>
            </c:ext>
          </c:extLst>
        </c:ser>
        <c:ser>
          <c:idx val="2"/>
          <c:order val="2"/>
          <c:tx>
            <c:strRef>
              <c:f>'Table 9.27'!$S$11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9.27'!$U$11:$Y$11</c:f>
              <c:numCache>
                <c:formatCode>#,##0</c:formatCode>
                <c:ptCount val="5"/>
                <c:pt idx="0">
                  <c:v>49130</c:v>
                </c:pt>
                <c:pt idx="1">
                  <c:v>49489</c:v>
                </c:pt>
                <c:pt idx="2">
                  <c:v>49816</c:v>
                </c:pt>
                <c:pt idx="3">
                  <c:v>47857</c:v>
                </c:pt>
                <c:pt idx="4">
                  <c:v>49558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F6-45E5-9ABB-D6215BA49893}"/>
            </c:ext>
          </c:extLst>
        </c:ser>
        <c:ser>
          <c:idx val="3"/>
          <c:order val="3"/>
          <c:tx>
            <c:strRef>
              <c:f>'Table 9.27'!$S$12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9.27'!$U$12:$Y$12</c:f>
              <c:numCache>
                <c:formatCode>#,##0</c:formatCode>
                <c:ptCount val="5"/>
                <c:pt idx="0">
                  <c:v>6474</c:v>
                </c:pt>
                <c:pt idx="1">
                  <c:v>6324</c:v>
                </c:pt>
                <c:pt idx="2">
                  <c:v>6064</c:v>
                </c:pt>
                <c:pt idx="3">
                  <c:v>5931</c:v>
                </c:pt>
                <c:pt idx="4">
                  <c:v>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F6-45E5-9ABB-D6215BA49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9.27'!$AB$15:$AB$33</c:f>
              <c:numCache>
                <c:formatCode>0.0%</c:formatCode>
                <c:ptCount val="19"/>
                <c:pt idx="0">
                  <c:v>2.5649719429704849E-2</c:v>
                </c:pt>
                <c:pt idx="1">
                  <c:v>1.4664248054656111E-2</c:v>
                </c:pt>
                <c:pt idx="2">
                  <c:v>5.7046467865800941E-2</c:v>
                </c:pt>
                <c:pt idx="3">
                  <c:v>1.3460593012019597E-2</c:v>
                </c:pt>
                <c:pt idx="4">
                  <c:v>8.8697509620763892E-2</c:v>
                </c:pt>
                <c:pt idx="5">
                  <c:v>1.6918982148609017E-2</c:v>
                </c:pt>
                <c:pt idx="6">
                  <c:v>0.10310746435655314</c:v>
                </c:pt>
                <c:pt idx="7">
                  <c:v>8.7070032380015941E-2</c:v>
                </c:pt>
                <c:pt idx="8">
                  <c:v>3.4634750029667552E-2</c:v>
                </c:pt>
                <c:pt idx="9">
                  <c:v>6.2895214199738926E-3</c:v>
                </c:pt>
                <c:pt idx="10">
                  <c:v>3.2515639039110311E-2</c:v>
                </c:pt>
                <c:pt idx="11">
                  <c:v>2.0869005035007715E-2</c:v>
                </c:pt>
                <c:pt idx="12">
                  <c:v>3.9296794208893482E-2</c:v>
                </c:pt>
                <c:pt idx="13">
                  <c:v>5.955549527862071E-2</c:v>
                </c:pt>
                <c:pt idx="14">
                  <c:v>5.4774780883923575E-2</c:v>
                </c:pt>
                <c:pt idx="15">
                  <c:v>8.0695746520419748E-2</c:v>
                </c:pt>
                <c:pt idx="16">
                  <c:v>0.15655991998236898</c:v>
                </c:pt>
                <c:pt idx="17">
                  <c:v>6.6455320663875092E-3</c:v>
                </c:pt>
                <c:pt idx="18">
                  <c:v>4.0449590587756622E-2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1F-4504-90F1-33139A73800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1F-4504-90F1-33139A738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9.27'!$Y$44:$Y$60</c:f>
              <c:numCache>
                <c:formatCode>#,##0</c:formatCode>
                <c:ptCount val="17"/>
                <c:pt idx="0">
                  <c:v>51</c:v>
                </c:pt>
                <c:pt idx="1">
                  <c:v>786</c:v>
                </c:pt>
                <c:pt idx="2">
                  <c:v>1686</c:v>
                </c:pt>
                <c:pt idx="3">
                  <c:v>2155</c:v>
                </c:pt>
                <c:pt idx="4">
                  <c:v>2523</c:v>
                </c:pt>
                <c:pt idx="5">
                  <c:v>2605</c:v>
                </c:pt>
                <c:pt idx="6">
                  <c:v>2609</c:v>
                </c:pt>
                <c:pt idx="7">
                  <c:v>2890</c:v>
                </c:pt>
                <c:pt idx="8">
                  <c:v>3048</c:v>
                </c:pt>
                <c:pt idx="9">
                  <c:v>2877</c:v>
                </c:pt>
                <c:pt idx="10">
                  <c:v>2876</c:v>
                </c:pt>
                <c:pt idx="11">
                  <c:v>2319</c:v>
                </c:pt>
                <c:pt idx="12">
                  <c:v>1116</c:v>
                </c:pt>
                <c:pt idx="13">
                  <c:v>427</c:v>
                </c:pt>
                <c:pt idx="14">
                  <c:v>232</c:v>
                </c:pt>
                <c:pt idx="15">
                  <c:v>116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8-4E0B-8521-997DD684FECC}"/>
            </c:ext>
          </c:extLst>
        </c:ser>
        <c:ser>
          <c:idx val="1"/>
          <c:order val="1"/>
          <c:tx>
            <c:strRef>
              <c:f>'Table 9.27'!$S$62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9.27'!$Y$63:$Y$79</c:f>
              <c:numCache>
                <c:formatCode>#,##0</c:formatCode>
                <c:ptCount val="17"/>
                <c:pt idx="0">
                  <c:v>66</c:v>
                </c:pt>
                <c:pt idx="1">
                  <c:v>906</c:v>
                </c:pt>
                <c:pt idx="2">
                  <c:v>1857</c:v>
                </c:pt>
                <c:pt idx="3">
                  <c:v>1903</c:v>
                </c:pt>
                <c:pt idx="4">
                  <c:v>2236</c:v>
                </c:pt>
                <c:pt idx="5">
                  <c:v>2203</c:v>
                </c:pt>
                <c:pt idx="6">
                  <c:v>2500</c:v>
                </c:pt>
                <c:pt idx="7">
                  <c:v>2933</c:v>
                </c:pt>
                <c:pt idx="8">
                  <c:v>3259</c:v>
                </c:pt>
                <c:pt idx="9">
                  <c:v>3181</c:v>
                </c:pt>
                <c:pt idx="10">
                  <c:v>2937</c:v>
                </c:pt>
                <c:pt idx="11">
                  <c:v>1926</c:v>
                </c:pt>
                <c:pt idx="12">
                  <c:v>836</c:v>
                </c:pt>
                <c:pt idx="13">
                  <c:v>295</c:v>
                </c:pt>
                <c:pt idx="14">
                  <c:v>178</c:v>
                </c:pt>
                <c:pt idx="15">
                  <c:v>95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8-4E0B-8521-997DD684F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9.27'!$Y$83:$Y$90</c:f>
              <c:numCache>
                <c:formatCode>#,##0</c:formatCode>
                <c:ptCount val="8"/>
                <c:pt idx="0">
                  <c:v>1742</c:v>
                </c:pt>
                <c:pt idx="1">
                  <c:v>1862</c:v>
                </c:pt>
                <c:pt idx="2">
                  <c:v>3942</c:v>
                </c:pt>
                <c:pt idx="3">
                  <c:v>1528</c:v>
                </c:pt>
                <c:pt idx="4">
                  <c:v>715</c:v>
                </c:pt>
                <c:pt idx="5">
                  <c:v>1201</c:v>
                </c:pt>
                <c:pt idx="6">
                  <c:v>2339</c:v>
                </c:pt>
                <c:pt idx="7">
                  <c:v>2922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C-4C37-8630-0A6BA67EB3B3}"/>
            </c:ext>
          </c:extLst>
        </c:ser>
        <c:ser>
          <c:idx val="1"/>
          <c:order val="1"/>
          <c:tx>
            <c:strRef>
              <c:f>'Table 9.27'!$S$92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9.27'!$Y$93:$Y$100</c:f>
              <c:numCache>
                <c:formatCode>#,##0</c:formatCode>
                <c:ptCount val="8"/>
                <c:pt idx="0">
                  <c:v>1309</c:v>
                </c:pt>
                <c:pt idx="1">
                  <c:v>3469</c:v>
                </c:pt>
                <c:pt idx="2">
                  <c:v>623</c:v>
                </c:pt>
                <c:pt idx="3">
                  <c:v>3734</c:v>
                </c:pt>
                <c:pt idx="4">
                  <c:v>3528</c:v>
                </c:pt>
                <c:pt idx="5">
                  <c:v>2289</c:v>
                </c:pt>
                <c:pt idx="6">
                  <c:v>157</c:v>
                </c:pt>
                <c:pt idx="7">
                  <c:v>1410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C-4C37-8630-0A6BA67EB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9.27'!$U$8:$Y$8</c:f>
              <c:numCache>
                <c:formatCode>#,##0</c:formatCode>
                <c:ptCount val="5"/>
                <c:pt idx="0">
                  <c:v>37000</c:v>
                </c:pt>
                <c:pt idx="1">
                  <c:v>37362.54</c:v>
                </c:pt>
                <c:pt idx="2">
                  <c:v>37358</c:v>
                </c:pt>
                <c:pt idx="3">
                  <c:v>38707</c:v>
                </c:pt>
                <c:pt idx="4">
                  <c:v>39401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70-4422-87A1-375EAF8DA4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70-4422-87A1-375EAF8DA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9.27'!$T$4:$Z$4</c:f>
              <c:numCache>
                <c:formatCode>#,##0</c:formatCode>
                <c:ptCount val="7"/>
                <c:pt idx="0">
                  <c:v>55937</c:v>
                </c:pt>
                <c:pt idx="1">
                  <c:v>55601</c:v>
                </c:pt>
                <c:pt idx="2">
                  <c:v>55813</c:v>
                </c:pt>
                <c:pt idx="3">
                  <c:v>55880</c:v>
                </c:pt>
                <c:pt idx="4">
                  <c:v>53788</c:v>
                </c:pt>
                <c:pt idx="5">
                  <c:v>55761</c:v>
                </c:pt>
                <c:pt idx="6">
                  <c:v>58987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A4-4C6E-9CAB-AB35B2374B05}"/>
            </c:ext>
          </c:extLst>
        </c:ser>
        <c:ser>
          <c:idx val="1"/>
          <c:order val="1"/>
          <c:tx>
            <c:strRef>
              <c:f>'Table 9.27'!$S$7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9.27'!$T$7:$Z$7</c:f>
              <c:numCache>
                <c:formatCode>#,##0</c:formatCode>
                <c:ptCount val="7"/>
                <c:pt idx="0">
                  <c:v>41040</c:v>
                </c:pt>
                <c:pt idx="1">
                  <c:v>41133</c:v>
                </c:pt>
                <c:pt idx="2">
                  <c:v>41131</c:v>
                </c:pt>
                <c:pt idx="3">
                  <c:v>41075</c:v>
                </c:pt>
                <c:pt idx="4">
                  <c:v>40427</c:v>
                </c:pt>
                <c:pt idx="5">
                  <c:v>41652</c:v>
                </c:pt>
                <c:pt idx="6">
                  <c:v>43670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A4-4C6E-9CAB-AB35B2374B05}"/>
            </c:ext>
          </c:extLst>
        </c:ser>
        <c:ser>
          <c:idx val="2"/>
          <c:order val="2"/>
          <c:tx>
            <c:strRef>
              <c:f>'Table 9.27'!$S$11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9.27'!$T$11:$Z$11</c:f>
              <c:numCache>
                <c:formatCode>#,##0</c:formatCode>
                <c:ptCount val="7"/>
                <c:pt idx="0">
                  <c:v>49176</c:v>
                </c:pt>
                <c:pt idx="1">
                  <c:v>49130</c:v>
                </c:pt>
                <c:pt idx="2">
                  <c:v>49489</c:v>
                </c:pt>
                <c:pt idx="3">
                  <c:v>49816</c:v>
                </c:pt>
                <c:pt idx="4">
                  <c:v>47857</c:v>
                </c:pt>
                <c:pt idx="5">
                  <c:v>49558</c:v>
                </c:pt>
                <c:pt idx="6">
                  <c:v>52502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A4-4C6E-9CAB-AB35B2374B05}"/>
            </c:ext>
          </c:extLst>
        </c:ser>
        <c:ser>
          <c:idx val="3"/>
          <c:order val="3"/>
          <c:tx>
            <c:strRef>
              <c:f>'Table 9.27'!$S$12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9.27'!$T$12:$Z$12</c:f>
              <c:numCache>
                <c:formatCode>#,##0</c:formatCode>
                <c:ptCount val="7"/>
                <c:pt idx="0">
                  <c:v>6761</c:v>
                </c:pt>
                <c:pt idx="1">
                  <c:v>6474</c:v>
                </c:pt>
                <c:pt idx="2">
                  <c:v>6324</c:v>
                </c:pt>
                <c:pt idx="3">
                  <c:v>6064</c:v>
                </c:pt>
                <c:pt idx="4">
                  <c:v>5931</c:v>
                </c:pt>
                <c:pt idx="5">
                  <c:v>6203</c:v>
                </c:pt>
                <c:pt idx="6">
                  <c:v>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A4-4C6E-9CAB-AB35B2374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9.27'!$AB$15:$AB$33</c:f>
              <c:numCache>
                <c:formatCode>0.0%</c:formatCode>
                <c:ptCount val="19"/>
                <c:pt idx="0">
                  <c:v>2.5649719429704849E-2</c:v>
                </c:pt>
                <c:pt idx="1">
                  <c:v>1.4664248054656111E-2</c:v>
                </c:pt>
                <c:pt idx="2">
                  <c:v>5.7046467865800941E-2</c:v>
                </c:pt>
                <c:pt idx="3">
                  <c:v>1.3460593012019597E-2</c:v>
                </c:pt>
                <c:pt idx="4">
                  <c:v>8.8697509620763892E-2</c:v>
                </c:pt>
                <c:pt idx="5">
                  <c:v>1.6918982148609017E-2</c:v>
                </c:pt>
                <c:pt idx="6">
                  <c:v>0.10310746435655314</c:v>
                </c:pt>
                <c:pt idx="7">
                  <c:v>8.7070032380015941E-2</c:v>
                </c:pt>
                <c:pt idx="8">
                  <c:v>3.4634750029667552E-2</c:v>
                </c:pt>
                <c:pt idx="9">
                  <c:v>6.2895214199738926E-3</c:v>
                </c:pt>
                <c:pt idx="10">
                  <c:v>3.2515639039110311E-2</c:v>
                </c:pt>
                <c:pt idx="11">
                  <c:v>2.0869005035007715E-2</c:v>
                </c:pt>
                <c:pt idx="12">
                  <c:v>3.9296794208893482E-2</c:v>
                </c:pt>
                <c:pt idx="13">
                  <c:v>5.955549527862071E-2</c:v>
                </c:pt>
                <c:pt idx="14">
                  <c:v>5.4774780883923575E-2</c:v>
                </c:pt>
                <c:pt idx="15">
                  <c:v>8.0695746520419748E-2</c:v>
                </c:pt>
                <c:pt idx="16">
                  <c:v>0.15655991998236898</c:v>
                </c:pt>
                <c:pt idx="17">
                  <c:v>6.6455320663875092E-3</c:v>
                </c:pt>
                <c:pt idx="18">
                  <c:v>4.0449590587756622E-2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5-4951-985D-1F61E964D2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D5-4951-985D-1F61E964D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9.27'!$Z$44:$Z$60</c:f>
              <c:numCache>
                <c:formatCode>#,##0</c:formatCode>
                <c:ptCount val="17"/>
                <c:pt idx="0">
                  <c:v>63</c:v>
                </c:pt>
                <c:pt idx="1">
                  <c:v>826</c:v>
                </c:pt>
                <c:pt idx="2">
                  <c:v>1849</c:v>
                </c:pt>
                <c:pt idx="3">
                  <c:v>2256</c:v>
                </c:pt>
                <c:pt idx="4">
                  <c:v>2790</c:v>
                </c:pt>
                <c:pt idx="5">
                  <c:v>2719</c:v>
                </c:pt>
                <c:pt idx="6">
                  <c:v>2851</c:v>
                </c:pt>
                <c:pt idx="7">
                  <c:v>2895</c:v>
                </c:pt>
                <c:pt idx="8">
                  <c:v>3233</c:v>
                </c:pt>
                <c:pt idx="9">
                  <c:v>3049</c:v>
                </c:pt>
                <c:pt idx="10">
                  <c:v>3078</c:v>
                </c:pt>
                <c:pt idx="11">
                  <c:v>2459</c:v>
                </c:pt>
                <c:pt idx="12">
                  <c:v>1289</c:v>
                </c:pt>
                <c:pt idx="13">
                  <c:v>493</c:v>
                </c:pt>
                <c:pt idx="14">
                  <c:v>219</c:v>
                </c:pt>
                <c:pt idx="15">
                  <c:v>143</c:v>
                </c:pt>
                <c:pt idx="1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B-4A26-B9EF-BB6F12D282C4}"/>
            </c:ext>
          </c:extLst>
        </c:ser>
        <c:ser>
          <c:idx val="1"/>
          <c:order val="1"/>
          <c:tx>
            <c:strRef>
              <c:f>'Table 9.27'!$S$62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9.27'!$Z$63:$Z$79</c:f>
              <c:numCache>
                <c:formatCode>#,##0</c:formatCode>
                <c:ptCount val="17"/>
                <c:pt idx="0">
                  <c:v>76</c:v>
                </c:pt>
                <c:pt idx="1">
                  <c:v>984</c:v>
                </c:pt>
                <c:pt idx="2">
                  <c:v>1766</c:v>
                </c:pt>
                <c:pt idx="3">
                  <c:v>2092</c:v>
                </c:pt>
                <c:pt idx="4">
                  <c:v>2329</c:v>
                </c:pt>
                <c:pt idx="5">
                  <c:v>2317</c:v>
                </c:pt>
                <c:pt idx="6">
                  <c:v>2584</c:v>
                </c:pt>
                <c:pt idx="7">
                  <c:v>2905</c:v>
                </c:pt>
                <c:pt idx="8">
                  <c:v>3445</c:v>
                </c:pt>
                <c:pt idx="9">
                  <c:v>3284</c:v>
                </c:pt>
                <c:pt idx="10">
                  <c:v>3168</c:v>
                </c:pt>
                <c:pt idx="11">
                  <c:v>2150</c:v>
                </c:pt>
                <c:pt idx="12">
                  <c:v>906</c:v>
                </c:pt>
                <c:pt idx="13">
                  <c:v>310</c:v>
                </c:pt>
                <c:pt idx="14">
                  <c:v>196</c:v>
                </c:pt>
                <c:pt idx="15">
                  <c:v>99</c:v>
                </c:pt>
                <c:pt idx="1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B-4A26-B9EF-BB6F12D28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9.27'!$Z$83:$Z$90</c:f>
              <c:numCache>
                <c:formatCode>#,##0</c:formatCode>
                <c:ptCount val="8"/>
                <c:pt idx="0">
                  <c:v>1811</c:v>
                </c:pt>
                <c:pt idx="1">
                  <c:v>1905</c:v>
                </c:pt>
                <c:pt idx="2">
                  <c:v>4225</c:v>
                </c:pt>
                <c:pt idx="3">
                  <c:v>1707</c:v>
                </c:pt>
                <c:pt idx="4">
                  <c:v>727</c:v>
                </c:pt>
                <c:pt idx="5">
                  <c:v>1231</c:v>
                </c:pt>
                <c:pt idx="6">
                  <c:v>2566</c:v>
                </c:pt>
                <c:pt idx="7">
                  <c:v>3235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FE-49E8-9E3E-D55E6163C77A}"/>
            </c:ext>
          </c:extLst>
        </c:ser>
        <c:ser>
          <c:idx val="1"/>
          <c:order val="1"/>
          <c:tx>
            <c:strRef>
              <c:f>'Table 9.27'!$S$92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9.27'!$Z$93:$Z$100</c:f>
              <c:numCache>
                <c:formatCode>#,##0</c:formatCode>
                <c:ptCount val="8"/>
                <c:pt idx="0">
                  <c:v>1425</c:v>
                </c:pt>
                <c:pt idx="1">
                  <c:v>3670</c:v>
                </c:pt>
                <c:pt idx="2">
                  <c:v>663</c:v>
                </c:pt>
                <c:pt idx="3">
                  <c:v>4058</c:v>
                </c:pt>
                <c:pt idx="4">
                  <c:v>3604</c:v>
                </c:pt>
                <c:pt idx="5">
                  <c:v>2466</c:v>
                </c:pt>
                <c:pt idx="6">
                  <c:v>137</c:v>
                </c:pt>
                <c:pt idx="7">
                  <c:v>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FE-49E8-9E3E-D55E6163C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9.3'!$AB$15:$AB$33</c:f>
              <c:numCache>
                <c:formatCode>0.0%</c:formatCode>
                <c:ptCount val="19"/>
                <c:pt idx="0">
                  <c:v>0.10951844097278145</c:v>
                </c:pt>
                <c:pt idx="1">
                  <c:v>7.5777097761314222E-2</c:v>
                </c:pt>
                <c:pt idx="2">
                  <c:v>8.0447737155741661E-2</c:v>
                </c:pt>
                <c:pt idx="3">
                  <c:v>2.5930101465614429E-2</c:v>
                </c:pt>
                <c:pt idx="4">
                  <c:v>5.983250120792398E-2</c:v>
                </c:pt>
                <c:pt idx="5">
                  <c:v>2.3433725237558382E-2</c:v>
                </c:pt>
                <c:pt idx="6">
                  <c:v>7.0140119181832827E-2</c:v>
                </c:pt>
                <c:pt idx="7">
                  <c:v>5.153808986954421E-2</c:v>
                </c:pt>
                <c:pt idx="8">
                  <c:v>2.8507005959091641E-2</c:v>
                </c:pt>
                <c:pt idx="9">
                  <c:v>1.8521501046867451E-3</c:v>
                </c:pt>
                <c:pt idx="10">
                  <c:v>1.53808986954421E-2</c:v>
                </c:pt>
                <c:pt idx="11">
                  <c:v>1.6588822676759544E-2</c:v>
                </c:pt>
                <c:pt idx="12">
                  <c:v>2.7057497181510709E-2</c:v>
                </c:pt>
                <c:pt idx="13">
                  <c:v>8.6004187469801902E-2</c:v>
                </c:pt>
                <c:pt idx="14">
                  <c:v>4.4129489450797227E-2</c:v>
                </c:pt>
                <c:pt idx="15">
                  <c:v>5.9349331615397002E-2</c:v>
                </c:pt>
                <c:pt idx="16">
                  <c:v>5.7094540183604443E-2</c:v>
                </c:pt>
                <c:pt idx="17">
                  <c:v>4.9122241906909324E-3</c:v>
                </c:pt>
                <c:pt idx="18">
                  <c:v>3.3902399742309554E-2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2-4463-AD4F-8F250E57569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F2-4463-AD4F-8F250E575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9.27'!$T$8:$Z$8</c:f>
              <c:numCache>
                <c:formatCode>#,##0</c:formatCode>
                <c:ptCount val="7"/>
                <c:pt idx="0">
                  <c:v>35760.68</c:v>
                </c:pt>
                <c:pt idx="1">
                  <c:v>37000</c:v>
                </c:pt>
                <c:pt idx="2">
                  <c:v>37362.54</c:v>
                </c:pt>
                <c:pt idx="3">
                  <c:v>37358</c:v>
                </c:pt>
                <c:pt idx="4">
                  <c:v>38707</c:v>
                </c:pt>
                <c:pt idx="5">
                  <c:v>39401</c:v>
                </c:pt>
                <c:pt idx="6">
                  <c:v>40601.379999999997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6-4E0A-9903-6BAA0B6553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E6-4E0A-9903-6BAA0B655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9.28'!$U$4:$Y$4</c:f>
              <c:numCache>
                <c:formatCode>#,##0</c:formatCode>
                <c:ptCount val="5"/>
                <c:pt idx="0">
                  <c:v>58052</c:v>
                </c:pt>
                <c:pt idx="1">
                  <c:v>56954</c:v>
                </c:pt>
                <c:pt idx="2">
                  <c:v>53492</c:v>
                </c:pt>
                <c:pt idx="3">
                  <c:v>48729</c:v>
                </c:pt>
                <c:pt idx="4">
                  <c:v>48902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7-4A6A-82EA-C2B65F623A3A}"/>
            </c:ext>
          </c:extLst>
        </c:ser>
        <c:ser>
          <c:idx val="1"/>
          <c:order val="1"/>
          <c:tx>
            <c:strRef>
              <c:f>'Table 9.28'!$S$7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9.28'!$U$7:$Y$7</c:f>
              <c:numCache>
                <c:formatCode>#,##0</c:formatCode>
                <c:ptCount val="5"/>
                <c:pt idx="0">
                  <c:v>38717</c:v>
                </c:pt>
                <c:pt idx="1">
                  <c:v>39050</c:v>
                </c:pt>
                <c:pt idx="2">
                  <c:v>37606</c:v>
                </c:pt>
                <c:pt idx="3">
                  <c:v>34456</c:v>
                </c:pt>
                <c:pt idx="4">
                  <c:v>32875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7-4A6A-82EA-C2B65F623A3A}"/>
            </c:ext>
          </c:extLst>
        </c:ser>
        <c:ser>
          <c:idx val="2"/>
          <c:order val="2"/>
          <c:tx>
            <c:strRef>
              <c:f>'Table 9.28'!$S$11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9.28'!$U$11:$Y$11</c:f>
              <c:numCache>
                <c:formatCode>#,##0</c:formatCode>
                <c:ptCount val="5"/>
                <c:pt idx="0">
                  <c:v>53629</c:v>
                </c:pt>
                <c:pt idx="1">
                  <c:v>52764</c:v>
                </c:pt>
                <c:pt idx="2">
                  <c:v>49449</c:v>
                </c:pt>
                <c:pt idx="3">
                  <c:v>44764</c:v>
                </c:pt>
                <c:pt idx="4">
                  <c:v>44956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7-4A6A-82EA-C2B65F623A3A}"/>
            </c:ext>
          </c:extLst>
        </c:ser>
        <c:ser>
          <c:idx val="3"/>
          <c:order val="3"/>
          <c:tx>
            <c:strRef>
              <c:f>'Table 9.28'!$S$12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9.28'!$U$12:$Y$12</c:f>
              <c:numCache>
                <c:formatCode>#,##0</c:formatCode>
                <c:ptCount val="5"/>
                <c:pt idx="0">
                  <c:v>4420</c:v>
                </c:pt>
                <c:pt idx="1">
                  <c:v>4189</c:v>
                </c:pt>
                <c:pt idx="2">
                  <c:v>4040</c:v>
                </c:pt>
                <c:pt idx="3">
                  <c:v>3966</c:v>
                </c:pt>
                <c:pt idx="4">
                  <c:v>3946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7-4A6A-82EA-C2B65F623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9.28'!$AB$15:$AB$33</c:f>
              <c:numCache>
                <c:formatCode>0.0%</c:formatCode>
                <c:ptCount val="19"/>
                <c:pt idx="0">
                  <c:v>1.9401532660260307E-2</c:v>
                </c:pt>
                <c:pt idx="1">
                  <c:v>3.9512630255848842E-2</c:v>
                </c:pt>
                <c:pt idx="2">
                  <c:v>9.9176904675019259E-2</c:v>
                </c:pt>
                <c:pt idx="3">
                  <c:v>1.8813607428131207E-2</c:v>
                </c:pt>
                <c:pt idx="4">
                  <c:v>0.13224263066131453</c:v>
                </c:pt>
                <c:pt idx="5">
                  <c:v>1.9644812066658558E-2</c:v>
                </c:pt>
                <c:pt idx="6">
                  <c:v>7.5294976280257872E-2</c:v>
                </c:pt>
                <c:pt idx="7">
                  <c:v>7.0348295016826823E-2</c:v>
                </c:pt>
                <c:pt idx="8">
                  <c:v>5.9461541580505213E-2</c:v>
                </c:pt>
                <c:pt idx="9">
                  <c:v>3.5883712443741636E-3</c:v>
                </c:pt>
                <c:pt idx="10">
                  <c:v>2.0922028950249361E-2</c:v>
                </c:pt>
                <c:pt idx="11">
                  <c:v>2.2888537485301869E-2</c:v>
                </c:pt>
                <c:pt idx="12">
                  <c:v>6.6009812269391399E-2</c:v>
                </c:pt>
                <c:pt idx="13">
                  <c:v>9.5183067753314685E-2</c:v>
                </c:pt>
                <c:pt idx="14">
                  <c:v>3.8965251591452782E-2</c:v>
                </c:pt>
                <c:pt idx="15">
                  <c:v>5.8650610225844384E-2</c:v>
                </c:pt>
                <c:pt idx="16">
                  <c:v>6.7874954385111305E-2</c:v>
                </c:pt>
                <c:pt idx="17">
                  <c:v>6.4469042695535824E-3</c:v>
                </c:pt>
                <c:pt idx="18">
                  <c:v>4.4216032112881644E-2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5-4198-BADA-605052B32B4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85-4198-BADA-605052B32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9.28'!$Y$44:$Y$60</c:f>
              <c:numCache>
                <c:formatCode>#,##0</c:formatCode>
                <c:ptCount val="17"/>
                <c:pt idx="0">
                  <c:v>31</c:v>
                </c:pt>
                <c:pt idx="1">
                  <c:v>534</c:v>
                </c:pt>
                <c:pt idx="2">
                  <c:v>1399</c:v>
                </c:pt>
                <c:pt idx="3">
                  <c:v>2363</c:v>
                </c:pt>
                <c:pt idx="4">
                  <c:v>3293</c:v>
                </c:pt>
                <c:pt idx="5">
                  <c:v>3462</c:v>
                </c:pt>
                <c:pt idx="6">
                  <c:v>3222</c:v>
                </c:pt>
                <c:pt idx="7">
                  <c:v>3295</c:v>
                </c:pt>
                <c:pt idx="8">
                  <c:v>3328</c:v>
                </c:pt>
                <c:pt idx="9">
                  <c:v>2895</c:v>
                </c:pt>
                <c:pt idx="10">
                  <c:v>2538</c:v>
                </c:pt>
                <c:pt idx="11">
                  <c:v>1661</c:v>
                </c:pt>
                <c:pt idx="12">
                  <c:v>676</c:v>
                </c:pt>
                <c:pt idx="13">
                  <c:v>223</c:v>
                </c:pt>
                <c:pt idx="14">
                  <c:v>89</c:v>
                </c:pt>
                <c:pt idx="15">
                  <c:v>38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0B-46B4-83C8-864B14B0D286}"/>
            </c:ext>
          </c:extLst>
        </c:ser>
        <c:ser>
          <c:idx val="1"/>
          <c:order val="1"/>
          <c:tx>
            <c:strRef>
              <c:f>'Table 9.28'!$S$62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9.28'!$Y$63:$Y$79</c:f>
              <c:numCache>
                <c:formatCode>#,##0</c:formatCode>
                <c:ptCount val="17"/>
                <c:pt idx="0">
                  <c:v>43</c:v>
                </c:pt>
                <c:pt idx="1">
                  <c:v>657</c:v>
                </c:pt>
                <c:pt idx="2">
                  <c:v>1248</c:v>
                </c:pt>
                <c:pt idx="3">
                  <c:v>1727</c:v>
                </c:pt>
                <c:pt idx="4">
                  <c:v>2172</c:v>
                </c:pt>
                <c:pt idx="5">
                  <c:v>2106</c:v>
                </c:pt>
                <c:pt idx="6">
                  <c:v>1983</c:v>
                </c:pt>
                <c:pt idx="7">
                  <c:v>2260</c:v>
                </c:pt>
                <c:pt idx="8">
                  <c:v>2426</c:v>
                </c:pt>
                <c:pt idx="9">
                  <c:v>2152</c:v>
                </c:pt>
                <c:pt idx="10">
                  <c:v>1599</c:v>
                </c:pt>
                <c:pt idx="11">
                  <c:v>893</c:v>
                </c:pt>
                <c:pt idx="12">
                  <c:v>333</c:v>
                </c:pt>
                <c:pt idx="13">
                  <c:v>139</c:v>
                </c:pt>
                <c:pt idx="14">
                  <c:v>58</c:v>
                </c:pt>
                <c:pt idx="15">
                  <c:v>19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0B-46B4-83C8-864B14B0D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9.28'!$Y$83:$Y$90</c:f>
              <c:numCache>
                <c:formatCode>#,##0</c:formatCode>
                <c:ptCount val="8"/>
                <c:pt idx="0">
                  <c:v>1293</c:v>
                </c:pt>
                <c:pt idx="1">
                  <c:v>1577</c:v>
                </c:pt>
                <c:pt idx="2">
                  <c:v>5561</c:v>
                </c:pt>
                <c:pt idx="3">
                  <c:v>572</c:v>
                </c:pt>
                <c:pt idx="4">
                  <c:v>397</c:v>
                </c:pt>
                <c:pt idx="5">
                  <c:v>513</c:v>
                </c:pt>
                <c:pt idx="6">
                  <c:v>2373</c:v>
                </c:pt>
                <c:pt idx="7">
                  <c:v>3098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62-4D53-9897-AEA1B243622C}"/>
            </c:ext>
          </c:extLst>
        </c:ser>
        <c:ser>
          <c:idx val="1"/>
          <c:order val="1"/>
          <c:tx>
            <c:strRef>
              <c:f>'Table 9.28'!$S$92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9.28'!$Y$93:$Y$100</c:f>
              <c:numCache>
                <c:formatCode>#,##0</c:formatCode>
                <c:ptCount val="8"/>
                <c:pt idx="0">
                  <c:v>981</c:v>
                </c:pt>
                <c:pt idx="1">
                  <c:v>2240</c:v>
                </c:pt>
                <c:pt idx="2">
                  <c:v>591</c:v>
                </c:pt>
                <c:pt idx="3">
                  <c:v>2121</c:v>
                </c:pt>
                <c:pt idx="4">
                  <c:v>2552</c:v>
                </c:pt>
                <c:pt idx="5">
                  <c:v>1713</c:v>
                </c:pt>
                <c:pt idx="6">
                  <c:v>290</c:v>
                </c:pt>
                <c:pt idx="7">
                  <c:v>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62-4D53-9897-AEA1B2436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9.28'!$U$8:$Y$8</c:f>
              <c:numCache>
                <c:formatCode>#,##0</c:formatCode>
                <c:ptCount val="5"/>
                <c:pt idx="0">
                  <c:v>56264.36</c:v>
                </c:pt>
                <c:pt idx="1">
                  <c:v>56777.78</c:v>
                </c:pt>
                <c:pt idx="2">
                  <c:v>58051.08</c:v>
                </c:pt>
                <c:pt idx="3">
                  <c:v>55686.5</c:v>
                </c:pt>
                <c:pt idx="4">
                  <c:v>52750.38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00-4591-B735-00AB3B88D05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00-4591-B735-00AB3B88D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9.28'!$T$4:$Z$4</c:f>
              <c:numCache>
                <c:formatCode>#,##0</c:formatCode>
                <c:ptCount val="7"/>
                <c:pt idx="0">
                  <c:v>57573</c:v>
                </c:pt>
                <c:pt idx="1">
                  <c:v>58052</c:v>
                </c:pt>
                <c:pt idx="2">
                  <c:v>56954</c:v>
                </c:pt>
                <c:pt idx="3">
                  <c:v>53492</c:v>
                </c:pt>
                <c:pt idx="4">
                  <c:v>48729</c:v>
                </c:pt>
                <c:pt idx="5">
                  <c:v>48902</c:v>
                </c:pt>
                <c:pt idx="6">
                  <c:v>49326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A-4F76-AB1F-8C901ECBB6E8}"/>
            </c:ext>
          </c:extLst>
        </c:ser>
        <c:ser>
          <c:idx val="1"/>
          <c:order val="1"/>
          <c:tx>
            <c:strRef>
              <c:f>'Table 9.28'!$S$7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9.28'!$T$7:$Z$7</c:f>
              <c:numCache>
                <c:formatCode>#,##0</c:formatCode>
                <c:ptCount val="7"/>
                <c:pt idx="0">
                  <c:v>37241</c:v>
                </c:pt>
                <c:pt idx="1">
                  <c:v>38717</c:v>
                </c:pt>
                <c:pt idx="2">
                  <c:v>39050</c:v>
                </c:pt>
                <c:pt idx="3">
                  <c:v>37606</c:v>
                </c:pt>
                <c:pt idx="4">
                  <c:v>34456</c:v>
                </c:pt>
                <c:pt idx="5">
                  <c:v>32875</c:v>
                </c:pt>
                <c:pt idx="6">
                  <c:v>33160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A-4F76-AB1F-8C901ECBB6E8}"/>
            </c:ext>
          </c:extLst>
        </c:ser>
        <c:ser>
          <c:idx val="2"/>
          <c:order val="2"/>
          <c:tx>
            <c:strRef>
              <c:f>'Table 9.28'!$S$11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9.28'!$T$11:$Z$11</c:f>
              <c:numCache>
                <c:formatCode>#,##0</c:formatCode>
                <c:ptCount val="7"/>
                <c:pt idx="0">
                  <c:v>52990</c:v>
                </c:pt>
                <c:pt idx="1">
                  <c:v>53629</c:v>
                </c:pt>
                <c:pt idx="2">
                  <c:v>52764</c:v>
                </c:pt>
                <c:pt idx="3">
                  <c:v>49449</c:v>
                </c:pt>
                <c:pt idx="4">
                  <c:v>44764</c:v>
                </c:pt>
                <c:pt idx="5">
                  <c:v>44956</c:v>
                </c:pt>
                <c:pt idx="6">
                  <c:v>45467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A-4F76-AB1F-8C901ECBB6E8}"/>
            </c:ext>
          </c:extLst>
        </c:ser>
        <c:ser>
          <c:idx val="3"/>
          <c:order val="3"/>
          <c:tx>
            <c:strRef>
              <c:f>'Table 9.28'!$S$12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9.28'!$T$12:$Z$12</c:f>
              <c:numCache>
                <c:formatCode>#,##0</c:formatCode>
                <c:ptCount val="7"/>
                <c:pt idx="0">
                  <c:v>4585</c:v>
                </c:pt>
                <c:pt idx="1">
                  <c:v>4420</c:v>
                </c:pt>
                <c:pt idx="2">
                  <c:v>4189</c:v>
                </c:pt>
                <c:pt idx="3">
                  <c:v>4040</c:v>
                </c:pt>
                <c:pt idx="4">
                  <c:v>3966</c:v>
                </c:pt>
                <c:pt idx="5">
                  <c:v>3946</c:v>
                </c:pt>
                <c:pt idx="6">
                  <c:v>3859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A-4F76-AB1F-8C901ECBB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9.28'!$AB$15:$AB$33</c:f>
              <c:numCache>
                <c:formatCode>0.0%</c:formatCode>
                <c:ptCount val="19"/>
                <c:pt idx="0">
                  <c:v>1.9401532660260307E-2</c:v>
                </c:pt>
                <c:pt idx="1">
                  <c:v>3.9512630255848842E-2</c:v>
                </c:pt>
                <c:pt idx="2">
                  <c:v>9.9176904675019259E-2</c:v>
                </c:pt>
                <c:pt idx="3">
                  <c:v>1.8813607428131207E-2</c:v>
                </c:pt>
                <c:pt idx="4">
                  <c:v>0.13224263066131453</c:v>
                </c:pt>
                <c:pt idx="5">
                  <c:v>1.9644812066658558E-2</c:v>
                </c:pt>
                <c:pt idx="6">
                  <c:v>7.5294976280257872E-2</c:v>
                </c:pt>
                <c:pt idx="7">
                  <c:v>7.0348295016826823E-2</c:v>
                </c:pt>
                <c:pt idx="8">
                  <c:v>5.9461541580505213E-2</c:v>
                </c:pt>
                <c:pt idx="9">
                  <c:v>3.5883712443741636E-3</c:v>
                </c:pt>
                <c:pt idx="10">
                  <c:v>2.0922028950249361E-2</c:v>
                </c:pt>
                <c:pt idx="11">
                  <c:v>2.2888537485301869E-2</c:v>
                </c:pt>
                <c:pt idx="12">
                  <c:v>6.6009812269391399E-2</c:v>
                </c:pt>
                <c:pt idx="13">
                  <c:v>9.5183067753314685E-2</c:v>
                </c:pt>
                <c:pt idx="14">
                  <c:v>3.8965251591452782E-2</c:v>
                </c:pt>
                <c:pt idx="15">
                  <c:v>5.8650610225844384E-2</c:v>
                </c:pt>
                <c:pt idx="16">
                  <c:v>6.7874954385111305E-2</c:v>
                </c:pt>
                <c:pt idx="17">
                  <c:v>6.4469042695535824E-3</c:v>
                </c:pt>
                <c:pt idx="18">
                  <c:v>4.4216032112881644E-2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2F-4684-8314-C507370BEA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2F-4684-8314-C507370BE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9.28'!$Z$44:$Z$60</c:f>
              <c:numCache>
                <c:formatCode>#,##0</c:formatCode>
                <c:ptCount val="17"/>
                <c:pt idx="0">
                  <c:v>31</c:v>
                </c:pt>
                <c:pt idx="1">
                  <c:v>607</c:v>
                </c:pt>
                <c:pt idx="2">
                  <c:v>1585</c:v>
                </c:pt>
                <c:pt idx="3">
                  <c:v>2352</c:v>
                </c:pt>
                <c:pt idx="4">
                  <c:v>3417</c:v>
                </c:pt>
                <c:pt idx="5">
                  <c:v>3328</c:v>
                </c:pt>
                <c:pt idx="6">
                  <c:v>3157</c:v>
                </c:pt>
                <c:pt idx="7">
                  <c:v>2986</c:v>
                </c:pt>
                <c:pt idx="8">
                  <c:v>3303</c:v>
                </c:pt>
                <c:pt idx="9">
                  <c:v>2978</c:v>
                </c:pt>
                <c:pt idx="10">
                  <c:v>2653</c:v>
                </c:pt>
                <c:pt idx="11">
                  <c:v>1715</c:v>
                </c:pt>
                <c:pt idx="12">
                  <c:v>701</c:v>
                </c:pt>
                <c:pt idx="13">
                  <c:v>219</c:v>
                </c:pt>
                <c:pt idx="14">
                  <c:v>99</c:v>
                </c:pt>
                <c:pt idx="15">
                  <c:v>44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6-45BC-A648-1F468BF6CBD6}"/>
            </c:ext>
          </c:extLst>
        </c:ser>
        <c:ser>
          <c:idx val="1"/>
          <c:order val="1"/>
          <c:tx>
            <c:strRef>
              <c:f>'Table 9.28'!$S$62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9.28'!$Z$63:$Z$79</c:f>
              <c:numCache>
                <c:formatCode>#,##0</c:formatCode>
                <c:ptCount val="17"/>
                <c:pt idx="0">
                  <c:v>41</c:v>
                </c:pt>
                <c:pt idx="1">
                  <c:v>710</c:v>
                </c:pt>
                <c:pt idx="2">
                  <c:v>1366</c:v>
                </c:pt>
                <c:pt idx="3">
                  <c:v>1720</c:v>
                </c:pt>
                <c:pt idx="4">
                  <c:v>2171</c:v>
                </c:pt>
                <c:pt idx="5">
                  <c:v>2064</c:v>
                </c:pt>
                <c:pt idx="6">
                  <c:v>2029</c:v>
                </c:pt>
                <c:pt idx="7">
                  <c:v>2230</c:v>
                </c:pt>
                <c:pt idx="8">
                  <c:v>2381</c:v>
                </c:pt>
                <c:pt idx="9">
                  <c:v>2146</c:v>
                </c:pt>
                <c:pt idx="10">
                  <c:v>1693</c:v>
                </c:pt>
                <c:pt idx="11">
                  <c:v>988</c:v>
                </c:pt>
                <c:pt idx="12">
                  <c:v>330</c:v>
                </c:pt>
                <c:pt idx="13">
                  <c:v>132</c:v>
                </c:pt>
                <c:pt idx="14">
                  <c:v>62</c:v>
                </c:pt>
                <c:pt idx="15">
                  <c:v>16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6-45BC-A648-1F468BF6C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9.28'!$Z$83:$Z$90</c:f>
              <c:numCache>
                <c:formatCode>#,##0</c:formatCode>
                <c:ptCount val="8"/>
                <c:pt idx="0">
                  <c:v>1274</c:v>
                </c:pt>
                <c:pt idx="1">
                  <c:v>1567</c:v>
                </c:pt>
                <c:pt idx="2">
                  <c:v>5624</c:v>
                </c:pt>
                <c:pt idx="3">
                  <c:v>585</c:v>
                </c:pt>
                <c:pt idx="4">
                  <c:v>362</c:v>
                </c:pt>
                <c:pt idx="5">
                  <c:v>556</c:v>
                </c:pt>
                <c:pt idx="6">
                  <c:v>2446</c:v>
                </c:pt>
                <c:pt idx="7">
                  <c:v>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3-465D-8177-46B905C0477D}"/>
            </c:ext>
          </c:extLst>
        </c:ser>
        <c:ser>
          <c:idx val="1"/>
          <c:order val="1"/>
          <c:tx>
            <c:strRef>
              <c:f>'Table 9.28'!$S$92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9.28'!$Z$93:$Z$100</c:f>
              <c:numCache>
                <c:formatCode>#,##0</c:formatCode>
                <c:ptCount val="8"/>
                <c:pt idx="0">
                  <c:v>1010</c:v>
                </c:pt>
                <c:pt idx="1">
                  <c:v>2285</c:v>
                </c:pt>
                <c:pt idx="2">
                  <c:v>624</c:v>
                </c:pt>
                <c:pt idx="3">
                  <c:v>2288</c:v>
                </c:pt>
                <c:pt idx="4">
                  <c:v>2513</c:v>
                </c:pt>
                <c:pt idx="5">
                  <c:v>1739</c:v>
                </c:pt>
                <c:pt idx="6">
                  <c:v>342</c:v>
                </c:pt>
                <c:pt idx="7">
                  <c:v>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53-465D-8177-46B905C04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9.3'!$Z$44:$Z$60</c:f>
              <c:numCache>
                <c:formatCode>#,##0</c:formatCode>
                <c:ptCount val="17"/>
                <c:pt idx="0">
                  <c:v>27</c:v>
                </c:pt>
                <c:pt idx="1">
                  <c:v>191</c:v>
                </c:pt>
                <c:pt idx="2">
                  <c:v>359</c:v>
                </c:pt>
                <c:pt idx="3">
                  <c:v>588</c:v>
                </c:pt>
                <c:pt idx="4">
                  <c:v>725</c:v>
                </c:pt>
                <c:pt idx="5">
                  <c:v>715</c:v>
                </c:pt>
                <c:pt idx="6">
                  <c:v>713</c:v>
                </c:pt>
                <c:pt idx="7">
                  <c:v>610</c:v>
                </c:pt>
                <c:pt idx="8">
                  <c:v>607</c:v>
                </c:pt>
                <c:pt idx="9">
                  <c:v>581</c:v>
                </c:pt>
                <c:pt idx="10">
                  <c:v>704</c:v>
                </c:pt>
                <c:pt idx="11">
                  <c:v>465</c:v>
                </c:pt>
                <c:pt idx="12">
                  <c:v>204</c:v>
                </c:pt>
                <c:pt idx="13">
                  <c:v>144</c:v>
                </c:pt>
                <c:pt idx="14">
                  <c:v>97</c:v>
                </c:pt>
                <c:pt idx="15">
                  <c:v>53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6-434D-99D5-708A315B0A3C}"/>
            </c:ext>
          </c:extLst>
        </c:ser>
        <c:ser>
          <c:idx val="1"/>
          <c:order val="1"/>
          <c:tx>
            <c:strRef>
              <c:f>'Table 9.3'!$S$62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9.3'!$Z$63:$Z$79</c:f>
              <c:numCache>
                <c:formatCode>#,##0</c:formatCode>
                <c:ptCount val="17"/>
                <c:pt idx="0">
                  <c:v>16</c:v>
                </c:pt>
                <c:pt idx="1">
                  <c:v>167</c:v>
                </c:pt>
                <c:pt idx="2">
                  <c:v>338</c:v>
                </c:pt>
                <c:pt idx="3">
                  <c:v>466</c:v>
                </c:pt>
                <c:pt idx="4">
                  <c:v>576</c:v>
                </c:pt>
                <c:pt idx="5">
                  <c:v>541</c:v>
                </c:pt>
                <c:pt idx="6">
                  <c:v>581</c:v>
                </c:pt>
                <c:pt idx="7">
                  <c:v>568</c:v>
                </c:pt>
                <c:pt idx="8">
                  <c:v>564</c:v>
                </c:pt>
                <c:pt idx="9">
                  <c:v>576</c:v>
                </c:pt>
                <c:pt idx="10">
                  <c:v>529</c:v>
                </c:pt>
                <c:pt idx="11">
                  <c:v>302</c:v>
                </c:pt>
                <c:pt idx="12">
                  <c:v>180</c:v>
                </c:pt>
                <c:pt idx="13">
                  <c:v>102</c:v>
                </c:pt>
                <c:pt idx="14">
                  <c:v>51</c:v>
                </c:pt>
                <c:pt idx="15">
                  <c:v>42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E6-434D-99D5-708A315B0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9.28'!$T$8:$Z$8</c:f>
              <c:numCache>
                <c:formatCode>#,##0</c:formatCode>
                <c:ptCount val="7"/>
                <c:pt idx="0">
                  <c:v>51000</c:v>
                </c:pt>
                <c:pt idx="1">
                  <c:v>56264.36</c:v>
                </c:pt>
                <c:pt idx="2">
                  <c:v>56777.78</c:v>
                </c:pt>
                <c:pt idx="3">
                  <c:v>58051.08</c:v>
                </c:pt>
                <c:pt idx="4">
                  <c:v>55686.5</c:v>
                </c:pt>
                <c:pt idx="5">
                  <c:v>52750.38</c:v>
                </c:pt>
                <c:pt idx="6">
                  <c:v>53546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AF-48D0-B6B9-2BF2E01E05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AF-48D0-B6B9-2BF2E01E0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9.29'!$U$4:$Y$4</c:f>
              <c:numCache>
                <c:formatCode>#,##0</c:formatCode>
                <c:ptCount val="5"/>
                <c:pt idx="0">
                  <c:v>419148</c:v>
                </c:pt>
                <c:pt idx="1">
                  <c:v>424533</c:v>
                </c:pt>
                <c:pt idx="2">
                  <c:v>434708</c:v>
                </c:pt>
                <c:pt idx="3">
                  <c:v>446624</c:v>
                </c:pt>
                <c:pt idx="4">
                  <c:v>468848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21-41D1-8BAA-5DEDA916350C}"/>
            </c:ext>
          </c:extLst>
        </c:ser>
        <c:ser>
          <c:idx val="1"/>
          <c:order val="1"/>
          <c:tx>
            <c:strRef>
              <c:f>'Table 9.29'!$S$7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9.29'!$U$7:$Y$7</c:f>
              <c:numCache>
                <c:formatCode>#,##0</c:formatCode>
                <c:ptCount val="5"/>
                <c:pt idx="0">
                  <c:v>294706</c:v>
                </c:pt>
                <c:pt idx="1">
                  <c:v>299747</c:v>
                </c:pt>
                <c:pt idx="2">
                  <c:v>304597</c:v>
                </c:pt>
                <c:pt idx="3">
                  <c:v>312729</c:v>
                </c:pt>
                <c:pt idx="4">
                  <c:v>326420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1-41D1-8BAA-5DEDA916350C}"/>
            </c:ext>
          </c:extLst>
        </c:ser>
        <c:ser>
          <c:idx val="2"/>
          <c:order val="2"/>
          <c:tx>
            <c:strRef>
              <c:f>'Table 9.29'!$S$11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9.29'!$U$11:$Y$11</c:f>
              <c:numCache>
                <c:formatCode>#,##0</c:formatCode>
                <c:ptCount val="5"/>
                <c:pt idx="0">
                  <c:v>370831</c:v>
                </c:pt>
                <c:pt idx="1">
                  <c:v>377535</c:v>
                </c:pt>
                <c:pt idx="2">
                  <c:v>389169</c:v>
                </c:pt>
                <c:pt idx="3">
                  <c:v>399378</c:v>
                </c:pt>
                <c:pt idx="4">
                  <c:v>418948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21-41D1-8BAA-5DEDA916350C}"/>
            </c:ext>
          </c:extLst>
        </c:ser>
        <c:ser>
          <c:idx val="3"/>
          <c:order val="3"/>
          <c:tx>
            <c:strRef>
              <c:f>'Table 9.29'!$S$12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9.29'!$U$12:$Y$12</c:f>
              <c:numCache>
                <c:formatCode>#,##0</c:formatCode>
                <c:ptCount val="5"/>
                <c:pt idx="0">
                  <c:v>48317</c:v>
                </c:pt>
                <c:pt idx="1">
                  <c:v>46998</c:v>
                </c:pt>
                <c:pt idx="2">
                  <c:v>45539</c:v>
                </c:pt>
                <c:pt idx="3">
                  <c:v>47246</c:v>
                </c:pt>
                <c:pt idx="4">
                  <c:v>49900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21-41D1-8BAA-5DEDA9163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9.29'!$AB$15:$AB$33</c:f>
              <c:numCache>
                <c:formatCode>0.0%</c:formatCode>
                <c:ptCount val="19"/>
                <c:pt idx="0">
                  <c:v>6.7667327866505799E-3</c:v>
                </c:pt>
                <c:pt idx="1">
                  <c:v>5.2677859348479582E-3</c:v>
                </c:pt>
                <c:pt idx="2">
                  <c:v>4.7671826752009164E-2</c:v>
                </c:pt>
                <c:pt idx="3">
                  <c:v>4.9426392098321096E-3</c:v>
                </c:pt>
                <c:pt idx="4">
                  <c:v>9.4562483384797863E-2</c:v>
                </c:pt>
                <c:pt idx="5">
                  <c:v>3.2107727858326003E-2</c:v>
                </c:pt>
                <c:pt idx="6">
                  <c:v>0.10071164188871393</c:v>
                </c:pt>
                <c:pt idx="7">
                  <c:v>9.6946892701580745E-2</c:v>
                </c:pt>
                <c:pt idx="8">
                  <c:v>3.051266845258788E-2</c:v>
                </c:pt>
                <c:pt idx="9">
                  <c:v>1.7883069875871658E-2</c:v>
                </c:pt>
                <c:pt idx="10">
                  <c:v>3.2614874951432483E-2</c:v>
                </c:pt>
                <c:pt idx="11">
                  <c:v>2.9935993128974867E-2</c:v>
                </c:pt>
                <c:pt idx="12">
                  <c:v>6.7376945256743218E-2</c:v>
                </c:pt>
                <c:pt idx="13">
                  <c:v>0.10078526001513262</c:v>
                </c:pt>
                <c:pt idx="14">
                  <c:v>3.7038097380421665E-2</c:v>
                </c:pt>
                <c:pt idx="15">
                  <c:v>6.7526226457536656E-2</c:v>
                </c:pt>
                <c:pt idx="16">
                  <c:v>0.10457250362978263</c:v>
                </c:pt>
                <c:pt idx="17">
                  <c:v>3.2876628289810021E-2</c:v>
                </c:pt>
                <c:pt idx="18">
                  <c:v>3.7500255618494509E-2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FE-47A7-9532-3C5877B446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FE-47A7-9532-3C5877B44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9.29'!$Y$44:$Y$60</c:f>
              <c:numCache>
                <c:formatCode>#,##0</c:formatCode>
                <c:ptCount val="17"/>
                <c:pt idx="0">
                  <c:v>291</c:v>
                </c:pt>
                <c:pt idx="1">
                  <c:v>5002</c:v>
                </c:pt>
                <c:pt idx="2">
                  <c:v>14359</c:v>
                </c:pt>
                <c:pt idx="3">
                  <c:v>23789</c:v>
                </c:pt>
                <c:pt idx="4">
                  <c:v>31380</c:v>
                </c:pt>
                <c:pt idx="5">
                  <c:v>29271</c:v>
                </c:pt>
                <c:pt idx="6">
                  <c:v>26006</c:v>
                </c:pt>
                <c:pt idx="7">
                  <c:v>24703</c:v>
                </c:pt>
                <c:pt idx="8">
                  <c:v>23289</c:v>
                </c:pt>
                <c:pt idx="9">
                  <c:v>19680</c:v>
                </c:pt>
                <c:pt idx="10">
                  <c:v>16758</c:v>
                </c:pt>
                <c:pt idx="11">
                  <c:v>11986</c:v>
                </c:pt>
                <c:pt idx="12">
                  <c:v>6951</c:v>
                </c:pt>
                <c:pt idx="13">
                  <c:v>3053</c:v>
                </c:pt>
                <c:pt idx="14">
                  <c:v>1064</c:v>
                </c:pt>
                <c:pt idx="15">
                  <c:v>472</c:v>
                </c:pt>
                <c:pt idx="16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E-4818-810E-77605534CC3E}"/>
            </c:ext>
          </c:extLst>
        </c:ser>
        <c:ser>
          <c:idx val="1"/>
          <c:order val="1"/>
          <c:tx>
            <c:strRef>
              <c:f>'Table 9.29'!$S$62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9.29'!$Y$63:$Y$79</c:f>
              <c:numCache>
                <c:formatCode>#,##0</c:formatCode>
                <c:ptCount val="17"/>
                <c:pt idx="0">
                  <c:v>368</c:v>
                </c:pt>
                <c:pt idx="1">
                  <c:v>6525</c:v>
                </c:pt>
                <c:pt idx="2">
                  <c:v>16416</c:v>
                </c:pt>
                <c:pt idx="3">
                  <c:v>25162</c:v>
                </c:pt>
                <c:pt idx="4">
                  <c:v>29914</c:v>
                </c:pt>
                <c:pt idx="5">
                  <c:v>25925</c:v>
                </c:pt>
                <c:pt idx="6">
                  <c:v>22636</c:v>
                </c:pt>
                <c:pt idx="7">
                  <c:v>22380</c:v>
                </c:pt>
                <c:pt idx="8">
                  <c:v>23303</c:v>
                </c:pt>
                <c:pt idx="9">
                  <c:v>19881</c:v>
                </c:pt>
                <c:pt idx="10">
                  <c:v>17257</c:v>
                </c:pt>
                <c:pt idx="11">
                  <c:v>11569</c:v>
                </c:pt>
                <c:pt idx="12">
                  <c:v>5678</c:v>
                </c:pt>
                <c:pt idx="13">
                  <c:v>2050</c:v>
                </c:pt>
                <c:pt idx="14">
                  <c:v>700</c:v>
                </c:pt>
                <c:pt idx="15">
                  <c:v>383</c:v>
                </c:pt>
                <c:pt idx="16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E-4818-810E-77605534C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9.29'!$Y$83:$Y$90</c:f>
              <c:numCache>
                <c:formatCode>#,##0</c:formatCode>
                <c:ptCount val="8"/>
                <c:pt idx="0">
                  <c:v>22120</c:v>
                </c:pt>
                <c:pt idx="1">
                  <c:v>19503</c:v>
                </c:pt>
                <c:pt idx="2">
                  <c:v>30178</c:v>
                </c:pt>
                <c:pt idx="3">
                  <c:v>10759</c:v>
                </c:pt>
                <c:pt idx="4">
                  <c:v>6826</c:v>
                </c:pt>
                <c:pt idx="5">
                  <c:v>10341</c:v>
                </c:pt>
                <c:pt idx="6">
                  <c:v>11205</c:v>
                </c:pt>
                <c:pt idx="7">
                  <c:v>17441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3-4B66-BA58-A793DB986B64}"/>
            </c:ext>
          </c:extLst>
        </c:ser>
        <c:ser>
          <c:idx val="1"/>
          <c:order val="1"/>
          <c:tx>
            <c:strRef>
              <c:f>'Table 9.29'!$S$92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9.29'!$Y$93:$Y$100</c:f>
              <c:numCache>
                <c:formatCode>#,##0</c:formatCode>
                <c:ptCount val="8"/>
                <c:pt idx="0">
                  <c:v>17117</c:v>
                </c:pt>
                <c:pt idx="1">
                  <c:v>28801</c:v>
                </c:pt>
                <c:pt idx="2">
                  <c:v>4870</c:v>
                </c:pt>
                <c:pt idx="3">
                  <c:v>24349</c:v>
                </c:pt>
                <c:pt idx="4">
                  <c:v>28967</c:v>
                </c:pt>
                <c:pt idx="5">
                  <c:v>18560</c:v>
                </c:pt>
                <c:pt idx="6">
                  <c:v>1487</c:v>
                </c:pt>
                <c:pt idx="7">
                  <c:v>7933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63-4B66-BA58-A793DB986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9.29'!$U$8:$Y$8</c:f>
              <c:numCache>
                <c:formatCode>#,##0</c:formatCode>
                <c:ptCount val="5"/>
                <c:pt idx="0">
                  <c:v>36705.08</c:v>
                </c:pt>
                <c:pt idx="1">
                  <c:v>37597.199999999997</c:v>
                </c:pt>
                <c:pt idx="2">
                  <c:v>38568</c:v>
                </c:pt>
                <c:pt idx="3">
                  <c:v>39922</c:v>
                </c:pt>
                <c:pt idx="4">
                  <c:v>40318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4C-4125-A3F3-05FF400101A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4C-4125-A3F3-05FF40010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9.29'!$T$4:$Z$4</c:f>
              <c:numCache>
                <c:formatCode>#,##0</c:formatCode>
                <c:ptCount val="7"/>
                <c:pt idx="0">
                  <c:v>411366</c:v>
                </c:pt>
                <c:pt idx="1">
                  <c:v>419148</c:v>
                </c:pt>
                <c:pt idx="2">
                  <c:v>424533</c:v>
                </c:pt>
                <c:pt idx="3">
                  <c:v>434708</c:v>
                </c:pt>
                <c:pt idx="4">
                  <c:v>446624</c:v>
                </c:pt>
                <c:pt idx="5">
                  <c:v>468848</c:v>
                </c:pt>
                <c:pt idx="6">
                  <c:v>489010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F-4330-970B-CBC840E1EA99}"/>
            </c:ext>
          </c:extLst>
        </c:ser>
        <c:ser>
          <c:idx val="1"/>
          <c:order val="1"/>
          <c:tx>
            <c:strRef>
              <c:f>'Table 9.29'!$S$7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9.29'!$T$7:$Z$7</c:f>
              <c:numCache>
                <c:formatCode>#,##0</c:formatCode>
                <c:ptCount val="7"/>
                <c:pt idx="0">
                  <c:v>289921</c:v>
                </c:pt>
                <c:pt idx="1">
                  <c:v>294706</c:v>
                </c:pt>
                <c:pt idx="2">
                  <c:v>299747</c:v>
                </c:pt>
                <c:pt idx="3">
                  <c:v>304597</c:v>
                </c:pt>
                <c:pt idx="4">
                  <c:v>312729</c:v>
                </c:pt>
                <c:pt idx="5">
                  <c:v>326420</c:v>
                </c:pt>
                <c:pt idx="6">
                  <c:v>340823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6F-4330-970B-CBC840E1EA99}"/>
            </c:ext>
          </c:extLst>
        </c:ser>
        <c:ser>
          <c:idx val="2"/>
          <c:order val="2"/>
          <c:tx>
            <c:strRef>
              <c:f>'Table 9.29'!$S$11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9.29'!$T$11:$Z$11</c:f>
              <c:numCache>
                <c:formatCode>#,##0</c:formatCode>
                <c:ptCount val="7"/>
                <c:pt idx="0">
                  <c:v>361602</c:v>
                </c:pt>
                <c:pt idx="1">
                  <c:v>370831</c:v>
                </c:pt>
                <c:pt idx="2">
                  <c:v>377535</c:v>
                </c:pt>
                <c:pt idx="3">
                  <c:v>389169</c:v>
                </c:pt>
                <c:pt idx="4">
                  <c:v>399378</c:v>
                </c:pt>
                <c:pt idx="5">
                  <c:v>418948</c:v>
                </c:pt>
                <c:pt idx="6">
                  <c:v>436493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6F-4330-970B-CBC840E1EA99}"/>
            </c:ext>
          </c:extLst>
        </c:ser>
        <c:ser>
          <c:idx val="3"/>
          <c:order val="3"/>
          <c:tx>
            <c:strRef>
              <c:f>'Table 9.29'!$S$12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9.29'!$T$12:$Z$12</c:f>
              <c:numCache>
                <c:formatCode>#,##0</c:formatCode>
                <c:ptCount val="7"/>
                <c:pt idx="0">
                  <c:v>49764</c:v>
                </c:pt>
                <c:pt idx="1">
                  <c:v>48317</c:v>
                </c:pt>
                <c:pt idx="2">
                  <c:v>46998</c:v>
                </c:pt>
                <c:pt idx="3">
                  <c:v>45539</c:v>
                </c:pt>
                <c:pt idx="4">
                  <c:v>47246</c:v>
                </c:pt>
                <c:pt idx="5">
                  <c:v>49900</c:v>
                </c:pt>
                <c:pt idx="6">
                  <c:v>52517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6F-4330-970B-CBC840E1E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9.29'!$AB$15:$AB$33</c:f>
              <c:numCache>
                <c:formatCode>0.0%</c:formatCode>
                <c:ptCount val="19"/>
                <c:pt idx="0">
                  <c:v>6.7667327866505799E-3</c:v>
                </c:pt>
                <c:pt idx="1">
                  <c:v>5.2677859348479582E-3</c:v>
                </c:pt>
                <c:pt idx="2">
                  <c:v>4.7671826752009164E-2</c:v>
                </c:pt>
                <c:pt idx="3">
                  <c:v>4.9426392098321096E-3</c:v>
                </c:pt>
                <c:pt idx="4">
                  <c:v>9.4562483384797863E-2</c:v>
                </c:pt>
                <c:pt idx="5">
                  <c:v>3.2107727858326003E-2</c:v>
                </c:pt>
                <c:pt idx="6">
                  <c:v>0.10071164188871393</c:v>
                </c:pt>
                <c:pt idx="7">
                  <c:v>9.6946892701580745E-2</c:v>
                </c:pt>
                <c:pt idx="8">
                  <c:v>3.051266845258788E-2</c:v>
                </c:pt>
                <c:pt idx="9">
                  <c:v>1.7883069875871658E-2</c:v>
                </c:pt>
                <c:pt idx="10">
                  <c:v>3.2614874951432483E-2</c:v>
                </c:pt>
                <c:pt idx="11">
                  <c:v>2.9935993128974867E-2</c:v>
                </c:pt>
                <c:pt idx="12">
                  <c:v>6.7376945256743218E-2</c:v>
                </c:pt>
                <c:pt idx="13">
                  <c:v>0.10078526001513262</c:v>
                </c:pt>
                <c:pt idx="14">
                  <c:v>3.7038097380421665E-2</c:v>
                </c:pt>
                <c:pt idx="15">
                  <c:v>6.7526226457536656E-2</c:v>
                </c:pt>
                <c:pt idx="16">
                  <c:v>0.10457250362978263</c:v>
                </c:pt>
                <c:pt idx="17">
                  <c:v>3.2876628289810021E-2</c:v>
                </c:pt>
                <c:pt idx="18">
                  <c:v>3.7500255618494509E-2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01-4692-B0F1-F8CB3792B4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01-4692-B0F1-F8CB3792B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9.29'!$Z$44:$Z$60</c:f>
              <c:numCache>
                <c:formatCode>#,##0</c:formatCode>
                <c:ptCount val="17"/>
                <c:pt idx="0">
                  <c:v>299</c:v>
                </c:pt>
                <c:pt idx="1">
                  <c:v>5004</c:v>
                </c:pt>
                <c:pt idx="2">
                  <c:v>15231</c:v>
                </c:pt>
                <c:pt idx="3">
                  <c:v>24666</c:v>
                </c:pt>
                <c:pt idx="4">
                  <c:v>33182</c:v>
                </c:pt>
                <c:pt idx="5">
                  <c:v>30153</c:v>
                </c:pt>
                <c:pt idx="6">
                  <c:v>27109</c:v>
                </c:pt>
                <c:pt idx="7">
                  <c:v>24842</c:v>
                </c:pt>
                <c:pt idx="8">
                  <c:v>24577</c:v>
                </c:pt>
                <c:pt idx="9">
                  <c:v>19994</c:v>
                </c:pt>
                <c:pt idx="10">
                  <c:v>17771</c:v>
                </c:pt>
                <c:pt idx="11">
                  <c:v>12716</c:v>
                </c:pt>
                <c:pt idx="12">
                  <c:v>7228</c:v>
                </c:pt>
                <c:pt idx="13">
                  <c:v>3287</c:v>
                </c:pt>
                <c:pt idx="14">
                  <c:v>1219</c:v>
                </c:pt>
                <c:pt idx="15">
                  <c:v>528</c:v>
                </c:pt>
                <c:pt idx="16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8-4055-938F-AFA21D2A7657}"/>
            </c:ext>
          </c:extLst>
        </c:ser>
        <c:ser>
          <c:idx val="1"/>
          <c:order val="1"/>
          <c:tx>
            <c:strRef>
              <c:f>'Table 9.29'!$S$62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9.29'!$Z$63:$Z$79</c:f>
              <c:numCache>
                <c:formatCode>#,##0</c:formatCode>
                <c:ptCount val="17"/>
                <c:pt idx="0">
                  <c:v>396</c:v>
                </c:pt>
                <c:pt idx="1">
                  <c:v>6458</c:v>
                </c:pt>
                <c:pt idx="2">
                  <c:v>16848</c:v>
                </c:pt>
                <c:pt idx="3">
                  <c:v>26347</c:v>
                </c:pt>
                <c:pt idx="4">
                  <c:v>32244</c:v>
                </c:pt>
                <c:pt idx="5">
                  <c:v>26907</c:v>
                </c:pt>
                <c:pt idx="6">
                  <c:v>24091</c:v>
                </c:pt>
                <c:pt idx="7">
                  <c:v>22832</c:v>
                </c:pt>
                <c:pt idx="8">
                  <c:v>23974</c:v>
                </c:pt>
                <c:pt idx="9">
                  <c:v>20397</c:v>
                </c:pt>
                <c:pt idx="10">
                  <c:v>17838</c:v>
                </c:pt>
                <c:pt idx="11">
                  <c:v>12154</c:v>
                </c:pt>
                <c:pt idx="12">
                  <c:v>6064</c:v>
                </c:pt>
                <c:pt idx="13">
                  <c:v>2334</c:v>
                </c:pt>
                <c:pt idx="14">
                  <c:v>777</c:v>
                </c:pt>
                <c:pt idx="15">
                  <c:v>417</c:v>
                </c:pt>
                <c:pt idx="16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8-4055-938F-AFA21D2A7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9.29'!$Z$83:$Z$90</c:f>
              <c:numCache>
                <c:formatCode>#,##0</c:formatCode>
                <c:ptCount val="8"/>
                <c:pt idx="0">
                  <c:v>23285</c:v>
                </c:pt>
                <c:pt idx="1">
                  <c:v>20549</c:v>
                </c:pt>
                <c:pt idx="2">
                  <c:v>31844</c:v>
                </c:pt>
                <c:pt idx="3">
                  <c:v>11625</c:v>
                </c:pt>
                <c:pt idx="4">
                  <c:v>7124</c:v>
                </c:pt>
                <c:pt idx="5">
                  <c:v>10846</c:v>
                </c:pt>
                <c:pt idx="6">
                  <c:v>11963</c:v>
                </c:pt>
                <c:pt idx="7">
                  <c:v>18802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14-4F6C-90D9-AF79C880044A}"/>
            </c:ext>
          </c:extLst>
        </c:ser>
        <c:ser>
          <c:idx val="1"/>
          <c:order val="1"/>
          <c:tx>
            <c:strRef>
              <c:f>'Table 9.29'!$S$92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9.29'!$Z$93:$Z$100</c:f>
              <c:numCache>
                <c:formatCode>#,##0</c:formatCode>
                <c:ptCount val="8"/>
                <c:pt idx="0">
                  <c:v>18242</c:v>
                </c:pt>
                <c:pt idx="1">
                  <c:v>30772</c:v>
                </c:pt>
                <c:pt idx="2">
                  <c:v>5262</c:v>
                </c:pt>
                <c:pt idx="3">
                  <c:v>26299</c:v>
                </c:pt>
                <c:pt idx="4">
                  <c:v>29755</c:v>
                </c:pt>
                <c:pt idx="5">
                  <c:v>19656</c:v>
                </c:pt>
                <c:pt idx="6">
                  <c:v>1675</c:v>
                </c:pt>
                <c:pt idx="7">
                  <c:v>8942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14-4F6C-90D9-AF79C8800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9.3'!$Z$83:$Z$90</c:f>
              <c:numCache>
                <c:formatCode>#,##0</c:formatCode>
                <c:ptCount val="8"/>
                <c:pt idx="0">
                  <c:v>274</c:v>
                </c:pt>
                <c:pt idx="1">
                  <c:v>199</c:v>
                </c:pt>
                <c:pt idx="2">
                  <c:v>921</c:v>
                </c:pt>
                <c:pt idx="3">
                  <c:v>90</c:v>
                </c:pt>
                <c:pt idx="4">
                  <c:v>77</c:v>
                </c:pt>
                <c:pt idx="5">
                  <c:v>115</c:v>
                </c:pt>
                <c:pt idx="6">
                  <c:v>852</c:v>
                </c:pt>
                <c:pt idx="7">
                  <c:v>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B4-4E48-88FE-2548A24A1361}"/>
            </c:ext>
          </c:extLst>
        </c:ser>
        <c:ser>
          <c:idx val="1"/>
          <c:order val="1"/>
          <c:tx>
            <c:strRef>
              <c:f>'Table 9.3'!$S$92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9.3'!$Z$93:$Z$100</c:f>
              <c:numCache>
                <c:formatCode>#,##0</c:formatCode>
                <c:ptCount val="8"/>
                <c:pt idx="0">
                  <c:v>209</c:v>
                </c:pt>
                <c:pt idx="1">
                  <c:v>506</c:v>
                </c:pt>
                <c:pt idx="2">
                  <c:v>112</c:v>
                </c:pt>
                <c:pt idx="3">
                  <c:v>430</c:v>
                </c:pt>
                <c:pt idx="4">
                  <c:v>651</c:v>
                </c:pt>
                <c:pt idx="5">
                  <c:v>348</c:v>
                </c:pt>
                <c:pt idx="6">
                  <c:v>112</c:v>
                </c:pt>
                <c:pt idx="7">
                  <c:v>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B4-4E48-88FE-2548A24A1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9.29'!$T$8:$Z$8</c:f>
              <c:numCache>
                <c:formatCode>#,##0</c:formatCode>
                <c:ptCount val="7"/>
                <c:pt idx="0">
                  <c:v>35827.33</c:v>
                </c:pt>
                <c:pt idx="1">
                  <c:v>36705.08</c:v>
                </c:pt>
                <c:pt idx="2">
                  <c:v>37597.199999999997</c:v>
                </c:pt>
                <c:pt idx="3">
                  <c:v>38568</c:v>
                </c:pt>
                <c:pt idx="4">
                  <c:v>39922</c:v>
                </c:pt>
                <c:pt idx="5">
                  <c:v>40318</c:v>
                </c:pt>
                <c:pt idx="6">
                  <c:v>41208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A6-4E53-9FEE-911FF33D05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A6-4E53-9FEE-911FF33D0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9.30'!$U$4:$Y$4</c:f>
              <c:numCache>
                <c:formatCode>#,##0</c:formatCode>
                <c:ptCount val="5"/>
                <c:pt idx="0">
                  <c:v>8457</c:v>
                </c:pt>
                <c:pt idx="1">
                  <c:v>8465</c:v>
                </c:pt>
                <c:pt idx="2">
                  <c:v>8003</c:v>
                </c:pt>
                <c:pt idx="3">
                  <c:v>8251</c:v>
                </c:pt>
                <c:pt idx="4">
                  <c:v>8932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15-4529-A966-2DFDA680FD86}"/>
            </c:ext>
          </c:extLst>
        </c:ser>
        <c:ser>
          <c:idx val="1"/>
          <c:order val="1"/>
          <c:tx>
            <c:strRef>
              <c:f>'Table 9.30'!$S$7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9.30'!$U$7:$Y$7</c:f>
              <c:numCache>
                <c:formatCode>#,##0</c:formatCode>
                <c:ptCount val="5"/>
                <c:pt idx="0">
                  <c:v>5664</c:v>
                </c:pt>
                <c:pt idx="1">
                  <c:v>5624</c:v>
                </c:pt>
                <c:pt idx="2">
                  <c:v>5470</c:v>
                </c:pt>
                <c:pt idx="3">
                  <c:v>5619</c:v>
                </c:pt>
                <c:pt idx="4">
                  <c:v>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15-4529-A966-2DFDA680FD86}"/>
            </c:ext>
          </c:extLst>
        </c:ser>
        <c:ser>
          <c:idx val="2"/>
          <c:order val="2"/>
          <c:tx>
            <c:strRef>
              <c:f>'Table 9.30'!$S$11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9.30'!$U$11:$Y$11</c:f>
              <c:numCache>
                <c:formatCode>#,##0</c:formatCode>
                <c:ptCount val="5"/>
                <c:pt idx="0">
                  <c:v>6988</c:v>
                </c:pt>
                <c:pt idx="1">
                  <c:v>7001</c:v>
                </c:pt>
                <c:pt idx="2">
                  <c:v>6567</c:v>
                </c:pt>
                <c:pt idx="3">
                  <c:v>6884</c:v>
                </c:pt>
                <c:pt idx="4">
                  <c:v>7470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15-4529-A966-2DFDA680FD86}"/>
            </c:ext>
          </c:extLst>
        </c:ser>
        <c:ser>
          <c:idx val="3"/>
          <c:order val="3"/>
          <c:tx>
            <c:strRef>
              <c:f>'Table 9.30'!$S$12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9.30'!$U$12:$Y$12</c:f>
              <c:numCache>
                <c:formatCode>#,##0</c:formatCode>
                <c:ptCount val="5"/>
                <c:pt idx="0">
                  <c:v>1462</c:v>
                </c:pt>
                <c:pt idx="1">
                  <c:v>1460</c:v>
                </c:pt>
                <c:pt idx="2">
                  <c:v>1428</c:v>
                </c:pt>
                <c:pt idx="3">
                  <c:v>1364</c:v>
                </c:pt>
                <c:pt idx="4">
                  <c:v>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15-4529-A966-2DFDA680F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9.30'!$AB$15:$AB$33</c:f>
              <c:numCache>
                <c:formatCode>0.0%</c:formatCode>
                <c:ptCount val="19"/>
                <c:pt idx="0">
                  <c:v>0.17265672860935266</c:v>
                </c:pt>
                <c:pt idx="1">
                  <c:v>7.6577496426383498E-3</c:v>
                </c:pt>
                <c:pt idx="2">
                  <c:v>3.6961404941801106E-2</c:v>
                </c:pt>
                <c:pt idx="3">
                  <c:v>6.840923014090259E-3</c:v>
                </c:pt>
                <c:pt idx="4">
                  <c:v>5.9015723912599551E-2</c:v>
                </c:pt>
                <c:pt idx="5">
                  <c:v>5.3093730855625895E-2</c:v>
                </c:pt>
                <c:pt idx="6">
                  <c:v>8.985092914028997E-2</c:v>
                </c:pt>
                <c:pt idx="7">
                  <c:v>5.7688380641208903E-2</c:v>
                </c:pt>
                <c:pt idx="8">
                  <c:v>3.2775168470492139E-2</c:v>
                </c:pt>
                <c:pt idx="9">
                  <c:v>2.4504798856442721E-3</c:v>
                </c:pt>
                <c:pt idx="10">
                  <c:v>2.6444762099244436E-2</c:v>
                </c:pt>
                <c:pt idx="11">
                  <c:v>1.3579742699612008E-2</c:v>
                </c:pt>
                <c:pt idx="12">
                  <c:v>3.2673065141923627E-2</c:v>
                </c:pt>
                <c:pt idx="13">
                  <c:v>5.8403103941188486E-2</c:v>
                </c:pt>
                <c:pt idx="14">
                  <c:v>4.0637124770267513E-2</c:v>
                </c:pt>
                <c:pt idx="15">
                  <c:v>6.228303042679191E-2</c:v>
                </c:pt>
                <c:pt idx="16">
                  <c:v>5.9117827241168062E-2</c:v>
                </c:pt>
                <c:pt idx="17">
                  <c:v>2.6546865427812946E-3</c:v>
                </c:pt>
                <c:pt idx="18">
                  <c:v>3.9718194813150906E-2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2-41C6-8EF6-AF2EA09550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2-41C6-8EF6-AF2EA0955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9.30'!$Y$44:$Y$60</c:f>
              <c:numCache>
                <c:formatCode>#,##0</c:formatCode>
                <c:ptCount val="17"/>
                <c:pt idx="0">
                  <c:v>29</c:v>
                </c:pt>
                <c:pt idx="1">
                  <c:v>187</c:v>
                </c:pt>
                <c:pt idx="2">
                  <c:v>362</c:v>
                </c:pt>
                <c:pt idx="3">
                  <c:v>492</c:v>
                </c:pt>
                <c:pt idx="4">
                  <c:v>557</c:v>
                </c:pt>
                <c:pt idx="5">
                  <c:v>466</c:v>
                </c:pt>
                <c:pt idx="6">
                  <c:v>369</c:v>
                </c:pt>
                <c:pt idx="7">
                  <c:v>403</c:v>
                </c:pt>
                <c:pt idx="8">
                  <c:v>379</c:v>
                </c:pt>
                <c:pt idx="9">
                  <c:v>360</c:v>
                </c:pt>
                <c:pt idx="10">
                  <c:v>430</c:v>
                </c:pt>
                <c:pt idx="11">
                  <c:v>312</c:v>
                </c:pt>
                <c:pt idx="12">
                  <c:v>191</c:v>
                </c:pt>
                <c:pt idx="13">
                  <c:v>78</c:v>
                </c:pt>
                <c:pt idx="14">
                  <c:v>51</c:v>
                </c:pt>
                <c:pt idx="15">
                  <c:v>19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C0C-9F61-670FBBDCF8AE}"/>
            </c:ext>
          </c:extLst>
        </c:ser>
        <c:ser>
          <c:idx val="1"/>
          <c:order val="1"/>
          <c:tx>
            <c:strRef>
              <c:f>'Table 9.30'!$S$62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9.30'!$Y$63:$Y$79</c:f>
              <c:numCache>
                <c:formatCode>#,##0</c:formatCode>
                <c:ptCount val="17"/>
                <c:pt idx="0">
                  <c:v>27</c:v>
                </c:pt>
                <c:pt idx="1">
                  <c:v>161</c:v>
                </c:pt>
                <c:pt idx="2">
                  <c:v>344</c:v>
                </c:pt>
                <c:pt idx="3">
                  <c:v>400</c:v>
                </c:pt>
                <c:pt idx="4">
                  <c:v>480</c:v>
                </c:pt>
                <c:pt idx="5">
                  <c:v>434</c:v>
                </c:pt>
                <c:pt idx="6">
                  <c:v>429</c:v>
                </c:pt>
                <c:pt idx="7">
                  <c:v>389</c:v>
                </c:pt>
                <c:pt idx="8">
                  <c:v>410</c:v>
                </c:pt>
                <c:pt idx="9">
                  <c:v>351</c:v>
                </c:pt>
                <c:pt idx="10">
                  <c:v>376</c:v>
                </c:pt>
                <c:pt idx="11">
                  <c:v>205</c:v>
                </c:pt>
                <c:pt idx="12">
                  <c:v>104</c:v>
                </c:pt>
                <c:pt idx="13">
                  <c:v>59</c:v>
                </c:pt>
                <c:pt idx="14">
                  <c:v>39</c:v>
                </c:pt>
                <c:pt idx="15">
                  <c:v>15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C0C-9F61-670FBBDCF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9.30'!$Y$83:$Y$90</c:f>
              <c:numCache>
                <c:formatCode>#,##0</c:formatCode>
                <c:ptCount val="8"/>
                <c:pt idx="0">
                  <c:v>380</c:v>
                </c:pt>
                <c:pt idx="1">
                  <c:v>131</c:v>
                </c:pt>
                <c:pt idx="2">
                  <c:v>540</c:v>
                </c:pt>
                <c:pt idx="3">
                  <c:v>74</c:v>
                </c:pt>
                <c:pt idx="4">
                  <c:v>74</c:v>
                </c:pt>
                <c:pt idx="5">
                  <c:v>127</c:v>
                </c:pt>
                <c:pt idx="6">
                  <c:v>393</c:v>
                </c:pt>
                <c:pt idx="7">
                  <c:v>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9-4CDF-8D4A-98F02D0EEBE1}"/>
            </c:ext>
          </c:extLst>
        </c:ser>
        <c:ser>
          <c:idx val="1"/>
          <c:order val="1"/>
          <c:tx>
            <c:strRef>
              <c:f>'Table 9.30'!$S$92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9.30'!$Y$93:$Y$100</c:f>
              <c:numCache>
                <c:formatCode>#,##0</c:formatCode>
                <c:ptCount val="8"/>
                <c:pt idx="0">
                  <c:v>170</c:v>
                </c:pt>
                <c:pt idx="1">
                  <c:v>410</c:v>
                </c:pt>
                <c:pt idx="2">
                  <c:v>91</c:v>
                </c:pt>
                <c:pt idx="3">
                  <c:v>347</c:v>
                </c:pt>
                <c:pt idx="4">
                  <c:v>489</c:v>
                </c:pt>
                <c:pt idx="5">
                  <c:v>242</c:v>
                </c:pt>
                <c:pt idx="6">
                  <c:v>43</c:v>
                </c:pt>
                <c:pt idx="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F9-4CDF-8D4A-98F02D0EE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9.30'!$U$8:$Y$8</c:f>
              <c:numCache>
                <c:formatCode>#,##0</c:formatCode>
                <c:ptCount val="5"/>
                <c:pt idx="0">
                  <c:v>34404.43</c:v>
                </c:pt>
                <c:pt idx="1">
                  <c:v>33577.72</c:v>
                </c:pt>
                <c:pt idx="2">
                  <c:v>34956</c:v>
                </c:pt>
                <c:pt idx="3">
                  <c:v>38920.44</c:v>
                </c:pt>
                <c:pt idx="4">
                  <c:v>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1-4285-BBF0-BBBA2F37274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11-4285-BBF0-BBBA2F372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9.30'!$T$4:$Z$4</c:f>
              <c:numCache>
                <c:formatCode>#,##0</c:formatCode>
                <c:ptCount val="7"/>
                <c:pt idx="0">
                  <c:v>8473</c:v>
                </c:pt>
                <c:pt idx="1">
                  <c:v>8457</c:v>
                </c:pt>
                <c:pt idx="2">
                  <c:v>8465</c:v>
                </c:pt>
                <c:pt idx="3">
                  <c:v>8003</c:v>
                </c:pt>
                <c:pt idx="4">
                  <c:v>8251</c:v>
                </c:pt>
                <c:pt idx="5">
                  <c:v>8932</c:v>
                </c:pt>
                <c:pt idx="6">
                  <c:v>9796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8F-4E38-9211-7C97D17A3476}"/>
            </c:ext>
          </c:extLst>
        </c:ser>
        <c:ser>
          <c:idx val="1"/>
          <c:order val="1"/>
          <c:tx>
            <c:strRef>
              <c:f>'Table 9.30'!$S$7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9.30'!$T$7:$Z$7</c:f>
              <c:numCache>
                <c:formatCode>#,##0</c:formatCode>
                <c:ptCount val="7"/>
                <c:pt idx="0">
                  <c:v>5599</c:v>
                </c:pt>
                <c:pt idx="1">
                  <c:v>5664</c:v>
                </c:pt>
                <c:pt idx="2">
                  <c:v>5624</c:v>
                </c:pt>
                <c:pt idx="3">
                  <c:v>5470</c:v>
                </c:pt>
                <c:pt idx="4">
                  <c:v>5619</c:v>
                </c:pt>
                <c:pt idx="5">
                  <c:v>5901</c:v>
                </c:pt>
                <c:pt idx="6">
                  <c:v>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8F-4E38-9211-7C97D17A3476}"/>
            </c:ext>
          </c:extLst>
        </c:ser>
        <c:ser>
          <c:idx val="2"/>
          <c:order val="2"/>
          <c:tx>
            <c:strRef>
              <c:f>'Table 9.30'!$S$11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9.30'!$T$11:$Z$11</c:f>
              <c:numCache>
                <c:formatCode>#,##0</c:formatCode>
                <c:ptCount val="7"/>
                <c:pt idx="0">
                  <c:v>7067</c:v>
                </c:pt>
                <c:pt idx="1">
                  <c:v>6988</c:v>
                </c:pt>
                <c:pt idx="2">
                  <c:v>7001</c:v>
                </c:pt>
                <c:pt idx="3">
                  <c:v>6567</c:v>
                </c:pt>
                <c:pt idx="4">
                  <c:v>6884</c:v>
                </c:pt>
                <c:pt idx="5">
                  <c:v>7470</c:v>
                </c:pt>
                <c:pt idx="6">
                  <c:v>8006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8F-4E38-9211-7C97D17A3476}"/>
            </c:ext>
          </c:extLst>
        </c:ser>
        <c:ser>
          <c:idx val="3"/>
          <c:order val="3"/>
          <c:tx>
            <c:strRef>
              <c:f>'Table 9.30'!$S$12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9.30'!$T$12:$Z$12</c:f>
              <c:numCache>
                <c:formatCode>#,##0</c:formatCode>
                <c:ptCount val="7"/>
                <c:pt idx="0">
                  <c:v>1404</c:v>
                </c:pt>
                <c:pt idx="1">
                  <c:v>1462</c:v>
                </c:pt>
                <c:pt idx="2">
                  <c:v>1460</c:v>
                </c:pt>
                <c:pt idx="3">
                  <c:v>1428</c:v>
                </c:pt>
                <c:pt idx="4">
                  <c:v>1364</c:v>
                </c:pt>
                <c:pt idx="5">
                  <c:v>1462</c:v>
                </c:pt>
                <c:pt idx="6">
                  <c:v>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8F-4E38-9211-7C97D17A3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9.30'!$AB$15:$AB$33</c:f>
              <c:numCache>
                <c:formatCode>0.0%</c:formatCode>
                <c:ptCount val="19"/>
                <c:pt idx="0">
                  <c:v>0.17265672860935266</c:v>
                </c:pt>
                <c:pt idx="1">
                  <c:v>7.6577496426383498E-3</c:v>
                </c:pt>
                <c:pt idx="2">
                  <c:v>3.6961404941801106E-2</c:v>
                </c:pt>
                <c:pt idx="3">
                  <c:v>6.840923014090259E-3</c:v>
                </c:pt>
                <c:pt idx="4">
                  <c:v>5.9015723912599551E-2</c:v>
                </c:pt>
                <c:pt idx="5">
                  <c:v>5.3093730855625895E-2</c:v>
                </c:pt>
                <c:pt idx="6">
                  <c:v>8.985092914028997E-2</c:v>
                </c:pt>
                <c:pt idx="7">
                  <c:v>5.7688380641208903E-2</c:v>
                </c:pt>
                <c:pt idx="8">
                  <c:v>3.2775168470492139E-2</c:v>
                </c:pt>
                <c:pt idx="9">
                  <c:v>2.4504798856442721E-3</c:v>
                </c:pt>
                <c:pt idx="10">
                  <c:v>2.6444762099244436E-2</c:v>
                </c:pt>
                <c:pt idx="11">
                  <c:v>1.3579742699612008E-2</c:v>
                </c:pt>
                <c:pt idx="12">
                  <c:v>3.2673065141923627E-2</c:v>
                </c:pt>
                <c:pt idx="13">
                  <c:v>5.8403103941188486E-2</c:v>
                </c:pt>
                <c:pt idx="14">
                  <c:v>4.0637124770267513E-2</c:v>
                </c:pt>
                <c:pt idx="15">
                  <c:v>6.228303042679191E-2</c:v>
                </c:pt>
                <c:pt idx="16">
                  <c:v>5.9117827241168062E-2</c:v>
                </c:pt>
                <c:pt idx="17">
                  <c:v>2.6546865427812946E-3</c:v>
                </c:pt>
                <c:pt idx="18">
                  <c:v>3.9718194813150906E-2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56C-8B16-20EDE7B4AE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56C-8B16-20EDE7B4A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9.30'!$Z$44:$Z$60</c:f>
              <c:numCache>
                <c:formatCode>#,##0</c:formatCode>
                <c:ptCount val="17"/>
                <c:pt idx="0">
                  <c:v>36</c:v>
                </c:pt>
                <c:pt idx="1">
                  <c:v>203</c:v>
                </c:pt>
                <c:pt idx="2">
                  <c:v>395</c:v>
                </c:pt>
                <c:pt idx="3">
                  <c:v>548</c:v>
                </c:pt>
                <c:pt idx="4">
                  <c:v>596</c:v>
                </c:pt>
                <c:pt idx="5">
                  <c:v>423</c:v>
                </c:pt>
                <c:pt idx="6">
                  <c:v>447</c:v>
                </c:pt>
                <c:pt idx="7">
                  <c:v>405</c:v>
                </c:pt>
                <c:pt idx="8">
                  <c:v>425</c:v>
                </c:pt>
                <c:pt idx="9">
                  <c:v>395</c:v>
                </c:pt>
                <c:pt idx="10">
                  <c:v>462</c:v>
                </c:pt>
                <c:pt idx="11">
                  <c:v>338</c:v>
                </c:pt>
                <c:pt idx="12">
                  <c:v>226</c:v>
                </c:pt>
                <c:pt idx="13">
                  <c:v>101</c:v>
                </c:pt>
                <c:pt idx="14">
                  <c:v>57</c:v>
                </c:pt>
                <c:pt idx="15">
                  <c:v>31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A-47A1-8DDD-4471BDBA1DAD}"/>
            </c:ext>
          </c:extLst>
        </c:ser>
        <c:ser>
          <c:idx val="1"/>
          <c:order val="1"/>
          <c:tx>
            <c:strRef>
              <c:f>'Table 9.30'!$S$62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9.30'!$Z$63:$Z$79</c:f>
              <c:numCache>
                <c:formatCode>#,##0</c:formatCode>
                <c:ptCount val="17"/>
                <c:pt idx="0">
                  <c:v>35</c:v>
                </c:pt>
                <c:pt idx="1">
                  <c:v>194</c:v>
                </c:pt>
                <c:pt idx="2">
                  <c:v>388</c:v>
                </c:pt>
                <c:pt idx="3">
                  <c:v>410</c:v>
                </c:pt>
                <c:pt idx="4">
                  <c:v>489</c:v>
                </c:pt>
                <c:pt idx="5">
                  <c:v>473</c:v>
                </c:pt>
                <c:pt idx="6">
                  <c:v>468</c:v>
                </c:pt>
                <c:pt idx="7">
                  <c:v>388</c:v>
                </c:pt>
                <c:pt idx="8">
                  <c:v>490</c:v>
                </c:pt>
                <c:pt idx="9">
                  <c:v>378</c:v>
                </c:pt>
                <c:pt idx="10">
                  <c:v>374</c:v>
                </c:pt>
                <c:pt idx="11">
                  <c:v>272</c:v>
                </c:pt>
                <c:pt idx="12">
                  <c:v>132</c:v>
                </c:pt>
                <c:pt idx="13">
                  <c:v>87</c:v>
                </c:pt>
                <c:pt idx="14">
                  <c:v>45</c:v>
                </c:pt>
                <c:pt idx="15">
                  <c:v>15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A-47A1-8DDD-4471BDBA1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9.30'!$Z$83:$Z$90</c:f>
              <c:numCache>
                <c:formatCode>#,##0</c:formatCode>
                <c:ptCount val="8"/>
                <c:pt idx="0">
                  <c:v>421</c:v>
                </c:pt>
                <c:pt idx="1">
                  <c:v>137</c:v>
                </c:pt>
                <c:pt idx="2">
                  <c:v>596</c:v>
                </c:pt>
                <c:pt idx="3">
                  <c:v>90</c:v>
                </c:pt>
                <c:pt idx="4">
                  <c:v>68</c:v>
                </c:pt>
                <c:pt idx="5">
                  <c:v>143</c:v>
                </c:pt>
                <c:pt idx="6">
                  <c:v>424</c:v>
                </c:pt>
                <c:pt idx="7">
                  <c:v>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A-4254-B6B3-B16E45048D5A}"/>
            </c:ext>
          </c:extLst>
        </c:ser>
        <c:ser>
          <c:idx val="1"/>
          <c:order val="1"/>
          <c:tx>
            <c:strRef>
              <c:f>'Table 9.30'!$S$92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9.30'!$Z$93:$Z$100</c:f>
              <c:numCache>
                <c:formatCode>#,##0</c:formatCode>
                <c:ptCount val="8"/>
                <c:pt idx="0">
                  <c:v>220</c:v>
                </c:pt>
                <c:pt idx="1">
                  <c:v>457</c:v>
                </c:pt>
                <c:pt idx="2">
                  <c:v>98</c:v>
                </c:pt>
                <c:pt idx="3">
                  <c:v>417</c:v>
                </c:pt>
                <c:pt idx="4">
                  <c:v>517</c:v>
                </c:pt>
                <c:pt idx="5">
                  <c:v>256</c:v>
                </c:pt>
                <c:pt idx="6">
                  <c:v>41</c:v>
                </c:pt>
                <c:pt idx="7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A-4254-B6B3-B16E45048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19</c:v>
                </c:pt>
                <c:pt idx="3">
                  <c:v>33</c:v>
                </c:pt>
                <c:pt idx="4">
                  <c:v>36</c:v>
                </c:pt>
                <c:pt idx="5">
                  <c:v>31</c:v>
                </c:pt>
                <c:pt idx="6">
                  <c:v>35</c:v>
                </c:pt>
                <c:pt idx="7">
                  <c:v>37</c:v>
                </c:pt>
                <c:pt idx="8">
                  <c:v>42</c:v>
                </c:pt>
                <c:pt idx="9">
                  <c:v>26</c:v>
                </c:pt>
                <c:pt idx="10">
                  <c:v>24</c:v>
                </c:pt>
                <c:pt idx="11">
                  <c:v>16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7-4A51-BF50-8D4A94BE0A32}"/>
            </c:ext>
          </c:extLst>
        </c:ser>
        <c:ser>
          <c:idx val="1"/>
          <c:order val="1"/>
          <c:tx>
            <c:strRef>
              <c:f>'Table 9.1'!$S$62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9.1'!$Y$63:$Y$79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17</c:v>
                </c:pt>
                <c:pt idx="3">
                  <c:v>34</c:v>
                </c:pt>
                <c:pt idx="4">
                  <c:v>42</c:v>
                </c:pt>
                <c:pt idx="5">
                  <c:v>35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14</c:v>
                </c:pt>
                <c:pt idx="10">
                  <c:v>28</c:v>
                </c:pt>
                <c:pt idx="11">
                  <c:v>14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B7-4A51-BF50-8D4A94BE0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9.3'!$T$8:$Z$8</c:f>
              <c:numCache>
                <c:formatCode>#,##0</c:formatCode>
                <c:ptCount val="7"/>
                <c:pt idx="0">
                  <c:v>42255.4</c:v>
                </c:pt>
                <c:pt idx="1">
                  <c:v>44712.5</c:v>
                </c:pt>
                <c:pt idx="2">
                  <c:v>44498</c:v>
                </c:pt>
                <c:pt idx="3">
                  <c:v>44947.49</c:v>
                </c:pt>
                <c:pt idx="4">
                  <c:v>45660.11</c:v>
                </c:pt>
                <c:pt idx="5">
                  <c:v>45321</c:v>
                </c:pt>
                <c:pt idx="6">
                  <c:v>48038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B9-4D8F-8EBE-E09430822A0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B9-4D8F-8EBE-E09430822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9.30'!$T$8:$Z$8</c:f>
              <c:numCache>
                <c:formatCode>#,##0</c:formatCode>
                <c:ptCount val="7"/>
                <c:pt idx="0">
                  <c:v>33010.870000000003</c:v>
                </c:pt>
                <c:pt idx="1">
                  <c:v>34404.43</c:v>
                </c:pt>
                <c:pt idx="2">
                  <c:v>33577.72</c:v>
                </c:pt>
                <c:pt idx="3">
                  <c:v>34956</c:v>
                </c:pt>
                <c:pt idx="4">
                  <c:v>38920.44</c:v>
                </c:pt>
                <c:pt idx="5">
                  <c:v>37757</c:v>
                </c:pt>
                <c:pt idx="6">
                  <c:v>38627.07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9-45E2-AD23-FFE4D8A5A22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89-45E2-AD23-FFE4D8A5A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9.31'!$U$4:$Y$4</c:f>
              <c:numCache>
                <c:formatCode>#,##0</c:formatCode>
                <c:ptCount val="5"/>
                <c:pt idx="0">
                  <c:v>30879</c:v>
                </c:pt>
                <c:pt idx="1">
                  <c:v>30827</c:v>
                </c:pt>
                <c:pt idx="2">
                  <c:v>30595</c:v>
                </c:pt>
                <c:pt idx="3">
                  <c:v>30462</c:v>
                </c:pt>
                <c:pt idx="4">
                  <c:v>32047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E-407A-A915-A1433D1F7549}"/>
            </c:ext>
          </c:extLst>
        </c:ser>
        <c:ser>
          <c:idx val="1"/>
          <c:order val="1"/>
          <c:tx>
            <c:strRef>
              <c:f>'Table 9.31'!$S$7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9.31'!$U$7:$Y$7</c:f>
              <c:numCache>
                <c:formatCode>#,##0</c:formatCode>
                <c:ptCount val="5"/>
                <c:pt idx="0">
                  <c:v>22134</c:v>
                </c:pt>
                <c:pt idx="1">
                  <c:v>22189</c:v>
                </c:pt>
                <c:pt idx="2">
                  <c:v>21998</c:v>
                </c:pt>
                <c:pt idx="3">
                  <c:v>22020</c:v>
                </c:pt>
                <c:pt idx="4">
                  <c:v>22976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DE-407A-A915-A1433D1F7549}"/>
            </c:ext>
          </c:extLst>
        </c:ser>
        <c:ser>
          <c:idx val="2"/>
          <c:order val="2"/>
          <c:tx>
            <c:strRef>
              <c:f>'Table 9.31'!$S$11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9.31'!$U$11:$Y$11</c:f>
              <c:numCache>
                <c:formatCode>#,##0</c:formatCode>
                <c:ptCount val="5"/>
                <c:pt idx="0">
                  <c:v>25444</c:v>
                </c:pt>
                <c:pt idx="1">
                  <c:v>25470</c:v>
                </c:pt>
                <c:pt idx="2">
                  <c:v>25474</c:v>
                </c:pt>
                <c:pt idx="3">
                  <c:v>25392</c:v>
                </c:pt>
                <c:pt idx="4">
                  <c:v>26808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DE-407A-A915-A1433D1F7549}"/>
            </c:ext>
          </c:extLst>
        </c:ser>
        <c:ser>
          <c:idx val="3"/>
          <c:order val="3"/>
          <c:tx>
            <c:strRef>
              <c:f>'Table 9.31'!$S$12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9.31'!$U$12:$Y$12</c:f>
              <c:numCache>
                <c:formatCode>#,##0</c:formatCode>
                <c:ptCount val="5"/>
                <c:pt idx="0">
                  <c:v>5438</c:v>
                </c:pt>
                <c:pt idx="1">
                  <c:v>5358</c:v>
                </c:pt>
                <c:pt idx="2">
                  <c:v>5124</c:v>
                </c:pt>
                <c:pt idx="3">
                  <c:v>5072</c:v>
                </c:pt>
                <c:pt idx="4">
                  <c:v>5239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DE-407A-A915-A1433D1F7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9.31'!$AB$15:$AB$33</c:f>
              <c:numCache>
                <c:formatCode>0.0%</c:formatCode>
                <c:ptCount val="19"/>
                <c:pt idx="0">
                  <c:v>5.7046576001925621E-2</c:v>
                </c:pt>
                <c:pt idx="1">
                  <c:v>1.5916476110241905E-2</c:v>
                </c:pt>
                <c:pt idx="2">
                  <c:v>8.0635455530148031E-2</c:v>
                </c:pt>
                <c:pt idx="3">
                  <c:v>5.5060777470213023E-3</c:v>
                </c:pt>
                <c:pt idx="4">
                  <c:v>8.4907931158984234E-2</c:v>
                </c:pt>
                <c:pt idx="5">
                  <c:v>3.5443495005415812E-2</c:v>
                </c:pt>
                <c:pt idx="6">
                  <c:v>0.10401372006258275</c:v>
                </c:pt>
                <c:pt idx="7">
                  <c:v>6.3545553014803219E-2</c:v>
                </c:pt>
                <c:pt idx="8">
                  <c:v>3.7579732819833914E-2</c:v>
                </c:pt>
                <c:pt idx="9">
                  <c:v>3.3999277891443012E-3</c:v>
                </c:pt>
                <c:pt idx="10">
                  <c:v>2.8854254422914911E-2</c:v>
                </c:pt>
                <c:pt idx="11">
                  <c:v>2.328800096281141E-2</c:v>
                </c:pt>
                <c:pt idx="12">
                  <c:v>3.6225779275484413E-2</c:v>
                </c:pt>
                <c:pt idx="13">
                  <c:v>6.9262245757612223E-2</c:v>
                </c:pt>
                <c:pt idx="14">
                  <c:v>4.4921169815862319E-2</c:v>
                </c:pt>
                <c:pt idx="15">
                  <c:v>6.9833915031893123E-2</c:v>
                </c:pt>
                <c:pt idx="16">
                  <c:v>9.9530629437958845E-2</c:v>
                </c:pt>
                <c:pt idx="17">
                  <c:v>1.1132506920207005E-2</c:v>
                </c:pt>
                <c:pt idx="18">
                  <c:v>3.7910699241786014E-2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E-4497-8990-1969EEEA3D3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8E-4497-8990-1969EEEA3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9.31'!$Y$44:$Y$60</c:f>
              <c:numCache>
                <c:formatCode>#,##0</c:formatCode>
                <c:ptCount val="17"/>
                <c:pt idx="0">
                  <c:v>23</c:v>
                </c:pt>
                <c:pt idx="1">
                  <c:v>448</c:v>
                </c:pt>
                <c:pt idx="2">
                  <c:v>985</c:v>
                </c:pt>
                <c:pt idx="3">
                  <c:v>1383</c:v>
                </c:pt>
                <c:pt idx="4">
                  <c:v>1623</c:v>
                </c:pt>
                <c:pt idx="5">
                  <c:v>1493</c:v>
                </c:pt>
                <c:pt idx="6">
                  <c:v>1523</c:v>
                </c:pt>
                <c:pt idx="7">
                  <c:v>1552</c:v>
                </c:pt>
                <c:pt idx="8">
                  <c:v>1833</c:v>
                </c:pt>
                <c:pt idx="9">
                  <c:v>1773</c:v>
                </c:pt>
                <c:pt idx="10">
                  <c:v>1751</c:v>
                </c:pt>
                <c:pt idx="11">
                  <c:v>1354</c:v>
                </c:pt>
                <c:pt idx="12">
                  <c:v>659</c:v>
                </c:pt>
                <c:pt idx="13">
                  <c:v>334</c:v>
                </c:pt>
                <c:pt idx="14">
                  <c:v>126</c:v>
                </c:pt>
                <c:pt idx="15">
                  <c:v>68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B-4F42-94E4-F59D354FF21B}"/>
            </c:ext>
          </c:extLst>
        </c:ser>
        <c:ser>
          <c:idx val="1"/>
          <c:order val="1"/>
          <c:tx>
            <c:strRef>
              <c:f>'Table 9.31'!$S$62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9.31'!$Y$63:$Y$79</c:f>
              <c:numCache>
                <c:formatCode>#,##0</c:formatCode>
                <c:ptCount val="17"/>
                <c:pt idx="0">
                  <c:v>18</c:v>
                </c:pt>
                <c:pt idx="1">
                  <c:v>555</c:v>
                </c:pt>
                <c:pt idx="2">
                  <c:v>956</c:v>
                </c:pt>
                <c:pt idx="3">
                  <c:v>1059</c:v>
                </c:pt>
                <c:pt idx="4">
                  <c:v>1295</c:v>
                </c:pt>
                <c:pt idx="5">
                  <c:v>1237</c:v>
                </c:pt>
                <c:pt idx="6">
                  <c:v>1347</c:v>
                </c:pt>
                <c:pt idx="7">
                  <c:v>1494</c:v>
                </c:pt>
                <c:pt idx="8">
                  <c:v>1726</c:v>
                </c:pt>
                <c:pt idx="9">
                  <c:v>1756</c:v>
                </c:pt>
                <c:pt idx="10">
                  <c:v>1678</c:v>
                </c:pt>
                <c:pt idx="11">
                  <c:v>1076</c:v>
                </c:pt>
                <c:pt idx="12">
                  <c:v>525</c:v>
                </c:pt>
                <c:pt idx="13">
                  <c:v>181</c:v>
                </c:pt>
                <c:pt idx="14">
                  <c:v>94</c:v>
                </c:pt>
                <c:pt idx="15">
                  <c:v>50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6B-4F42-94E4-F59D354FF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9.31'!$Y$83:$Y$90</c:f>
              <c:numCache>
                <c:formatCode>#,##0</c:formatCode>
                <c:ptCount val="8"/>
                <c:pt idx="0">
                  <c:v>887</c:v>
                </c:pt>
                <c:pt idx="1">
                  <c:v>788</c:v>
                </c:pt>
                <c:pt idx="2">
                  <c:v>2190</c:v>
                </c:pt>
                <c:pt idx="3">
                  <c:v>495</c:v>
                </c:pt>
                <c:pt idx="4">
                  <c:v>290</c:v>
                </c:pt>
                <c:pt idx="5">
                  <c:v>546</c:v>
                </c:pt>
                <c:pt idx="6">
                  <c:v>1578</c:v>
                </c:pt>
                <c:pt idx="7">
                  <c:v>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BE-475F-8745-35253707644A}"/>
            </c:ext>
          </c:extLst>
        </c:ser>
        <c:ser>
          <c:idx val="1"/>
          <c:order val="1"/>
          <c:tx>
            <c:strRef>
              <c:f>'Table 9.31'!$S$92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9.31'!$Y$93:$Y$100</c:f>
              <c:numCache>
                <c:formatCode>#,##0</c:formatCode>
                <c:ptCount val="8"/>
                <c:pt idx="0">
                  <c:v>638</c:v>
                </c:pt>
                <c:pt idx="1">
                  <c:v>1521</c:v>
                </c:pt>
                <c:pt idx="2">
                  <c:v>369</c:v>
                </c:pt>
                <c:pt idx="3">
                  <c:v>1680</c:v>
                </c:pt>
                <c:pt idx="4">
                  <c:v>1778</c:v>
                </c:pt>
                <c:pt idx="5">
                  <c:v>1245</c:v>
                </c:pt>
                <c:pt idx="6">
                  <c:v>124</c:v>
                </c:pt>
                <c:pt idx="7">
                  <c:v>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BE-475F-8745-352537076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9.31'!$U$8:$Y$8</c:f>
              <c:numCache>
                <c:formatCode>#,##0</c:formatCode>
                <c:ptCount val="5"/>
                <c:pt idx="0">
                  <c:v>33733.71</c:v>
                </c:pt>
                <c:pt idx="1">
                  <c:v>34370</c:v>
                </c:pt>
                <c:pt idx="2">
                  <c:v>35413.230000000003</c:v>
                </c:pt>
                <c:pt idx="3">
                  <c:v>35574</c:v>
                </c:pt>
                <c:pt idx="4">
                  <c:v>36364.26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D-41CC-B41A-4CB5DC41ED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D-41CC-B41A-4CB5DC41E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9.31'!$T$4:$Z$4</c:f>
              <c:numCache>
                <c:formatCode>#,##0</c:formatCode>
                <c:ptCount val="7"/>
                <c:pt idx="0">
                  <c:v>30920</c:v>
                </c:pt>
                <c:pt idx="1">
                  <c:v>30879</c:v>
                </c:pt>
                <c:pt idx="2">
                  <c:v>30827</c:v>
                </c:pt>
                <c:pt idx="3">
                  <c:v>30595</c:v>
                </c:pt>
                <c:pt idx="4">
                  <c:v>30462</c:v>
                </c:pt>
                <c:pt idx="5">
                  <c:v>32047</c:v>
                </c:pt>
                <c:pt idx="6">
                  <c:v>33236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A-4B67-96EC-9C148E8FA4D2}"/>
            </c:ext>
          </c:extLst>
        </c:ser>
        <c:ser>
          <c:idx val="1"/>
          <c:order val="1"/>
          <c:tx>
            <c:strRef>
              <c:f>'Table 9.31'!$S$7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9.31'!$T$7:$Z$7</c:f>
              <c:numCache>
                <c:formatCode>#,##0</c:formatCode>
                <c:ptCount val="7"/>
                <c:pt idx="0">
                  <c:v>22228</c:v>
                </c:pt>
                <c:pt idx="1">
                  <c:v>22134</c:v>
                </c:pt>
                <c:pt idx="2">
                  <c:v>22189</c:v>
                </c:pt>
                <c:pt idx="3">
                  <c:v>21998</c:v>
                </c:pt>
                <c:pt idx="4">
                  <c:v>22020</c:v>
                </c:pt>
                <c:pt idx="5">
                  <c:v>22976</c:v>
                </c:pt>
                <c:pt idx="6">
                  <c:v>23855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A-4B67-96EC-9C148E8FA4D2}"/>
            </c:ext>
          </c:extLst>
        </c:ser>
        <c:ser>
          <c:idx val="2"/>
          <c:order val="2"/>
          <c:tx>
            <c:strRef>
              <c:f>'Table 9.31'!$S$11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9.31'!$T$11:$Z$11</c:f>
              <c:numCache>
                <c:formatCode>#,##0</c:formatCode>
                <c:ptCount val="7"/>
                <c:pt idx="0">
                  <c:v>25404</c:v>
                </c:pt>
                <c:pt idx="1">
                  <c:v>25444</c:v>
                </c:pt>
                <c:pt idx="2">
                  <c:v>25470</c:v>
                </c:pt>
                <c:pt idx="3">
                  <c:v>25474</c:v>
                </c:pt>
                <c:pt idx="4">
                  <c:v>25392</c:v>
                </c:pt>
                <c:pt idx="5">
                  <c:v>26808</c:v>
                </c:pt>
                <c:pt idx="6">
                  <c:v>27717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A-4B67-96EC-9C148E8FA4D2}"/>
            </c:ext>
          </c:extLst>
        </c:ser>
        <c:ser>
          <c:idx val="3"/>
          <c:order val="3"/>
          <c:tx>
            <c:strRef>
              <c:f>'Table 9.31'!$S$12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9.31'!$T$12:$Z$12</c:f>
              <c:numCache>
                <c:formatCode>#,##0</c:formatCode>
                <c:ptCount val="7"/>
                <c:pt idx="0">
                  <c:v>5515</c:v>
                </c:pt>
                <c:pt idx="1">
                  <c:v>5438</c:v>
                </c:pt>
                <c:pt idx="2">
                  <c:v>5358</c:v>
                </c:pt>
                <c:pt idx="3">
                  <c:v>5124</c:v>
                </c:pt>
                <c:pt idx="4">
                  <c:v>5072</c:v>
                </c:pt>
                <c:pt idx="5">
                  <c:v>5239</c:v>
                </c:pt>
                <c:pt idx="6">
                  <c:v>5517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2A-4B67-96EC-9C148E8FA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9.31'!$AB$15:$AB$33</c:f>
              <c:numCache>
                <c:formatCode>0.0%</c:formatCode>
                <c:ptCount val="19"/>
                <c:pt idx="0">
                  <c:v>5.7046576001925621E-2</c:v>
                </c:pt>
                <c:pt idx="1">
                  <c:v>1.5916476110241905E-2</c:v>
                </c:pt>
                <c:pt idx="2">
                  <c:v>8.0635455530148031E-2</c:v>
                </c:pt>
                <c:pt idx="3">
                  <c:v>5.5060777470213023E-3</c:v>
                </c:pt>
                <c:pt idx="4">
                  <c:v>8.4907931158984234E-2</c:v>
                </c:pt>
                <c:pt idx="5">
                  <c:v>3.5443495005415812E-2</c:v>
                </c:pt>
                <c:pt idx="6">
                  <c:v>0.10401372006258275</c:v>
                </c:pt>
                <c:pt idx="7">
                  <c:v>6.3545553014803219E-2</c:v>
                </c:pt>
                <c:pt idx="8">
                  <c:v>3.7579732819833914E-2</c:v>
                </c:pt>
                <c:pt idx="9">
                  <c:v>3.3999277891443012E-3</c:v>
                </c:pt>
                <c:pt idx="10">
                  <c:v>2.8854254422914911E-2</c:v>
                </c:pt>
                <c:pt idx="11">
                  <c:v>2.328800096281141E-2</c:v>
                </c:pt>
                <c:pt idx="12">
                  <c:v>3.6225779275484413E-2</c:v>
                </c:pt>
                <c:pt idx="13">
                  <c:v>6.9262245757612223E-2</c:v>
                </c:pt>
                <c:pt idx="14">
                  <c:v>4.4921169815862319E-2</c:v>
                </c:pt>
                <c:pt idx="15">
                  <c:v>6.9833915031893123E-2</c:v>
                </c:pt>
                <c:pt idx="16">
                  <c:v>9.9530629437958845E-2</c:v>
                </c:pt>
                <c:pt idx="17">
                  <c:v>1.1132506920207005E-2</c:v>
                </c:pt>
                <c:pt idx="18">
                  <c:v>3.7910699241786014E-2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B-41B5-994B-C1692B20C7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FB-41B5-994B-C1692B20C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9.31'!$Z$44:$Z$60</c:f>
              <c:numCache>
                <c:formatCode>#,##0</c:formatCode>
                <c:ptCount val="17"/>
                <c:pt idx="0">
                  <c:v>29</c:v>
                </c:pt>
                <c:pt idx="1">
                  <c:v>468</c:v>
                </c:pt>
                <c:pt idx="2">
                  <c:v>1159</c:v>
                </c:pt>
                <c:pt idx="3">
                  <c:v>1349</c:v>
                </c:pt>
                <c:pt idx="4">
                  <c:v>1606</c:v>
                </c:pt>
                <c:pt idx="5">
                  <c:v>1591</c:v>
                </c:pt>
                <c:pt idx="6">
                  <c:v>1628</c:v>
                </c:pt>
                <c:pt idx="7">
                  <c:v>1522</c:v>
                </c:pt>
                <c:pt idx="8">
                  <c:v>1824</c:v>
                </c:pt>
                <c:pt idx="9">
                  <c:v>1746</c:v>
                </c:pt>
                <c:pt idx="10">
                  <c:v>1850</c:v>
                </c:pt>
                <c:pt idx="11">
                  <c:v>1441</c:v>
                </c:pt>
                <c:pt idx="12">
                  <c:v>669</c:v>
                </c:pt>
                <c:pt idx="13">
                  <c:v>348</c:v>
                </c:pt>
                <c:pt idx="14">
                  <c:v>141</c:v>
                </c:pt>
                <c:pt idx="15">
                  <c:v>81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D-4ACF-A45D-DA07C0FCA969}"/>
            </c:ext>
          </c:extLst>
        </c:ser>
        <c:ser>
          <c:idx val="1"/>
          <c:order val="1"/>
          <c:tx>
            <c:strRef>
              <c:f>'Table 9.31'!$S$62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9.31'!$Z$63:$Z$79</c:f>
              <c:numCache>
                <c:formatCode>#,##0</c:formatCode>
                <c:ptCount val="17"/>
                <c:pt idx="0">
                  <c:v>27</c:v>
                </c:pt>
                <c:pt idx="1">
                  <c:v>538</c:v>
                </c:pt>
                <c:pt idx="2">
                  <c:v>1068</c:v>
                </c:pt>
                <c:pt idx="3">
                  <c:v>1144</c:v>
                </c:pt>
                <c:pt idx="4">
                  <c:v>1283</c:v>
                </c:pt>
                <c:pt idx="5">
                  <c:v>1232</c:v>
                </c:pt>
                <c:pt idx="6">
                  <c:v>1440</c:v>
                </c:pt>
                <c:pt idx="7">
                  <c:v>1451</c:v>
                </c:pt>
                <c:pt idx="8">
                  <c:v>1752</c:v>
                </c:pt>
                <c:pt idx="9">
                  <c:v>1813</c:v>
                </c:pt>
                <c:pt idx="10">
                  <c:v>1768</c:v>
                </c:pt>
                <c:pt idx="11">
                  <c:v>1211</c:v>
                </c:pt>
                <c:pt idx="12">
                  <c:v>560</c:v>
                </c:pt>
                <c:pt idx="13">
                  <c:v>209</c:v>
                </c:pt>
                <c:pt idx="14">
                  <c:v>96</c:v>
                </c:pt>
                <c:pt idx="15">
                  <c:v>51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D-4ACF-A45D-DA07C0FCA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9.31'!$Z$83:$Z$90</c:f>
              <c:numCache>
                <c:formatCode>#,##0</c:formatCode>
                <c:ptCount val="8"/>
                <c:pt idx="0">
                  <c:v>936</c:v>
                </c:pt>
                <c:pt idx="1">
                  <c:v>797</c:v>
                </c:pt>
                <c:pt idx="2">
                  <c:v>2275</c:v>
                </c:pt>
                <c:pt idx="3">
                  <c:v>540</c:v>
                </c:pt>
                <c:pt idx="4">
                  <c:v>295</c:v>
                </c:pt>
                <c:pt idx="5">
                  <c:v>611</c:v>
                </c:pt>
                <c:pt idx="6">
                  <c:v>1662</c:v>
                </c:pt>
                <c:pt idx="7">
                  <c:v>2131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49-4CB6-A439-B137D97E7A9F}"/>
            </c:ext>
          </c:extLst>
        </c:ser>
        <c:ser>
          <c:idx val="1"/>
          <c:order val="1"/>
          <c:tx>
            <c:strRef>
              <c:f>'Table 9.31'!$S$92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9.31'!$Z$93:$Z$100</c:f>
              <c:numCache>
                <c:formatCode>#,##0</c:formatCode>
                <c:ptCount val="8"/>
                <c:pt idx="0">
                  <c:v>687</c:v>
                </c:pt>
                <c:pt idx="1">
                  <c:v>1592</c:v>
                </c:pt>
                <c:pt idx="2">
                  <c:v>392</c:v>
                </c:pt>
                <c:pt idx="3">
                  <c:v>1797</c:v>
                </c:pt>
                <c:pt idx="4">
                  <c:v>1848</c:v>
                </c:pt>
                <c:pt idx="5">
                  <c:v>1329</c:v>
                </c:pt>
                <c:pt idx="6">
                  <c:v>157</c:v>
                </c:pt>
                <c:pt idx="7">
                  <c:v>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49-4CB6-A439-B137D97E7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9.4'!$U$4:$Y$4</c:f>
              <c:numCache>
                <c:formatCode>#,##0</c:formatCode>
                <c:ptCount val="5"/>
                <c:pt idx="0">
                  <c:v>2186</c:v>
                </c:pt>
                <c:pt idx="1">
                  <c:v>2050</c:v>
                </c:pt>
                <c:pt idx="2">
                  <c:v>1952</c:v>
                </c:pt>
                <c:pt idx="3">
                  <c:v>1859</c:v>
                </c:pt>
                <c:pt idx="4">
                  <c:v>2009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2-4B11-9D0B-FC5E29D217FC}"/>
            </c:ext>
          </c:extLst>
        </c:ser>
        <c:ser>
          <c:idx val="1"/>
          <c:order val="1"/>
          <c:tx>
            <c:strRef>
              <c:f>'Table 9.4'!$S$7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9.4'!$U$7:$Y$7</c:f>
              <c:numCache>
                <c:formatCode>#,##0</c:formatCode>
                <c:ptCount val="5"/>
                <c:pt idx="0">
                  <c:v>1427</c:v>
                </c:pt>
                <c:pt idx="1">
                  <c:v>1404</c:v>
                </c:pt>
                <c:pt idx="2">
                  <c:v>1345</c:v>
                </c:pt>
                <c:pt idx="3">
                  <c:v>1285</c:v>
                </c:pt>
                <c:pt idx="4">
                  <c:v>1360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2-4B11-9D0B-FC5E29D217FC}"/>
            </c:ext>
          </c:extLst>
        </c:ser>
        <c:ser>
          <c:idx val="2"/>
          <c:order val="2"/>
          <c:tx>
            <c:strRef>
              <c:f>'Table 9.4'!$S$11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9.4'!$U$11:$Y$11</c:f>
              <c:numCache>
                <c:formatCode>#,##0</c:formatCode>
                <c:ptCount val="5"/>
                <c:pt idx="0">
                  <c:v>1760</c:v>
                </c:pt>
                <c:pt idx="1">
                  <c:v>1642</c:v>
                </c:pt>
                <c:pt idx="2">
                  <c:v>1568</c:v>
                </c:pt>
                <c:pt idx="3">
                  <c:v>1516</c:v>
                </c:pt>
                <c:pt idx="4">
                  <c:v>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C2-4B11-9D0B-FC5E29D217FC}"/>
            </c:ext>
          </c:extLst>
        </c:ser>
        <c:ser>
          <c:idx val="3"/>
          <c:order val="3"/>
          <c:tx>
            <c:strRef>
              <c:f>'Table 9.4'!$S$12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9.4'!$U$12:$Y$12</c:f>
              <c:numCache>
                <c:formatCode>#,##0</c:formatCode>
                <c:ptCount val="5"/>
                <c:pt idx="0">
                  <c:v>423</c:v>
                </c:pt>
                <c:pt idx="1">
                  <c:v>407</c:v>
                </c:pt>
                <c:pt idx="2">
                  <c:v>377</c:v>
                </c:pt>
                <c:pt idx="3">
                  <c:v>341</c:v>
                </c:pt>
                <c:pt idx="4">
                  <c:v>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C2-4B11-9D0B-FC5E29D21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9.31'!$T$8:$Z$8</c:f>
              <c:numCache>
                <c:formatCode>#,##0</c:formatCode>
                <c:ptCount val="7"/>
                <c:pt idx="0">
                  <c:v>33003.1</c:v>
                </c:pt>
                <c:pt idx="1">
                  <c:v>33733.71</c:v>
                </c:pt>
                <c:pt idx="2">
                  <c:v>34370</c:v>
                </c:pt>
                <c:pt idx="3">
                  <c:v>35413.230000000003</c:v>
                </c:pt>
                <c:pt idx="4">
                  <c:v>35574</c:v>
                </c:pt>
                <c:pt idx="5">
                  <c:v>36364.26</c:v>
                </c:pt>
                <c:pt idx="6">
                  <c:v>37327.769999999997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FF-4158-8907-5213018C66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FF-4158-8907-5213018C6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9.32'!$U$4:$Y$4</c:f>
              <c:numCache>
                <c:formatCode>#,##0</c:formatCode>
                <c:ptCount val="5"/>
                <c:pt idx="0">
                  <c:v>8476</c:v>
                </c:pt>
                <c:pt idx="1">
                  <c:v>8213</c:v>
                </c:pt>
                <c:pt idx="2">
                  <c:v>8131</c:v>
                </c:pt>
                <c:pt idx="3">
                  <c:v>7160</c:v>
                </c:pt>
                <c:pt idx="4">
                  <c:v>8400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F-4C93-B36F-E63B433FF99B}"/>
            </c:ext>
          </c:extLst>
        </c:ser>
        <c:ser>
          <c:idx val="1"/>
          <c:order val="1"/>
          <c:tx>
            <c:strRef>
              <c:f>'Table 9.32'!$S$7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9.32'!$U$7:$Y$7</c:f>
              <c:numCache>
                <c:formatCode>#,##0</c:formatCode>
                <c:ptCount val="5"/>
                <c:pt idx="0">
                  <c:v>5785</c:v>
                </c:pt>
                <c:pt idx="1">
                  <c:v>5698</c:v>
                </c:pt>
                <c:pt idx="2">
                  <c:v>5649</c:v>
                </c:pt>
                <c:pt idx="3">
                  <c:v>5072</c:v>
                </c:pt>
                <c:pt idx="4">
                  <c:v>5621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F-4C93-B36F-E63B433FF99B}"/>
            </c:ext>
          </c:extLst>
        </c:ser>
        <c:ser>
          <c:idx val="2"/>
          <c:order val="2"/>
          <c:tx>
            <c:strRef>
              <c:f>'Table 9.32'!$S$11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9.32'!$U$11:$Y$11</c:f>
              <c:numCache>
                <c:formatCode>#,##0</c:formatCode>
                <c:ptCount val="5"/>
                <c:pt idx="0">
                  <c:v>6970</c:v>
                </c:pt>
                <c:pt idx="1">
                  <c:v>6710</c:v>
                </c:pt>
                <c:pt idx="2">
                  <c:v>6658</c:v>
                </c:pt>
                <c:pt idx="3">
                  <c:v>5871</c:v>
                </c:pt>
                <c:pt idx="4">
                  <c:v>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BF-4C93-B36F-E63B433FF99B}"/>
            </c:ext>
          </c:extLst>
        </c:ser>
        <c:ser>
          <c:idx val="3"/>
          <c:order val="3"/>
          <c:tx>
            <c:strRef>
              <c:f>'Table 9.32'!$S$12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9.32'!$U$12:$Y$12</c:f>
              <c:numCache>
                <c:formatCode>#,##0</c:formatCode>
                <c:ptCount val="5"/>
                <c:pt idx="0">
                  <c:v>1507</c:v>
                </c:pt>
                <c:pt idx="1">
                  <c:v>1505</c:v>
                </c:pt>
                <c:pt idx="2">
                  <c:v>1468</c:v>
                </c:pt>
                <c:pt idx="3">
                  <c:v>1291</c:v>
                </c:pt>
                <c:pt idx="4">
                  <c:v>1529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BF-4C93-B36F-E63B433FF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9.32'!$AB$15:$AB$33</c:f>
              <c:numCache>
                <c:formatCode>0.0%</c:formatCode>
                <c:ptCount val="19"/>
                <c:pt idx="0">
                  <c:v>0.12439052046717315</c:v>
                </c:pt>
                <c:pt idx="1">
                  <c:v>9.7516725252296179E-3</c:v>
                </c:pt>
                <c:pt idx="2">
                  <c:v>0.1194012926635673</c:v>
                </c:pt>
                <c:pt idx="3">
                  <c:v>5.6695770495521032E-3</c:v>
                </c:pt>
                <c:pt idx="4">
                  <c:v>6.2025172922100011E-2</c:v>
                </c:pt>
                <c:pt idx="5">
                  <c:v>2.6080054427939675E-2</c:v>
                </c:pt>
                <c:pt idx="6">
                  <c:v>6.8828665381562529E-2</c:v>
                </c:pt>
                <c:pt idx="7">
                  <c:v>5.1933325773897268E-2</c:v>
                </c:pt>
                <c:pt idx="8">
                  <c:v>2.3925615149109878E-2</c:v>
                </c:pt>
                <c:pt idx="9">
                  <c:v>1.1339154099104206E-3</c:v>
                </c:pt>
                <c:pt idx="10">
                  <c:v>2.2564916657217372E-2</c:v>
                </c:pt>
                <c:pt idx="11">
                  <c:v>1.2246286427032543E-2</c:v>
                </c:pt>
                <c:pt idx="12">
                  <c:v>3.4357636920285747E-2</c:v>
                </c:pt>
                <c:pt idx="13">
                  <c:v>4.1387912461730354E-2</c:v>
                </c:pt>
                <c:pt idx="14">
                  <c:v>5.5788638167592698E-2</c:v>
                </c:pt>
                <c:pt idx="15">
                  <c:v>6.6220659938768564E-2</c:v>
                </c:pt>
                <c:pt idx="16">
                  <c:v>0.1043202177117587</c:v>
                </c:pt>
                <c:pt idx="17">
                  <c:v>5.1026193445968928E-3</c:v>
                </c:pt>
                <c:pt idx="18">
                  <c:v>4.1387912461730354E-2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17-478B-8E93-E623E4AAF08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17-478B-8E93-E623E4AAF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9.32'!$Y$44:$Y$60</c:f>
              <c:numCache>
                <c:formatCode>#,##0</c:formatCode>
                <c:ptCount val="17"/>
                <c:pt idx="0">
                  <c:v>5</c:v>
                </c:pt>
                <c:pt idx="1">
                  <c:v>167</c:v>
                </c:pt>
                <c:pt idx="2">
                  <c:v>284</c:v>
                </c:pt>
                <c:pt idx="3">
                  <c:v>370</c:v>
                </c:pt>
                <c:pt idx="4">
                  <c:v>399</c:v>
                </c:pt>
                <c:pt idx="5">
                  <c:v>333</c:v>
                </c:pt>
                <c:pt idx="6">
                  <c:v>334</c:v>
                </c:pt>
                <c:pt idx="7">
                  <c:v>407</c:v>
                </c:pt>
                <c:pt idx="8">
                  <c:v>409</c:v>
                </c:pt>
                <c:pt idx="9">
                  <c:v>505</c:v>
                </c:pt>
                <c:pt idx="10">
                  <c:v>498</c:v>
                </c:pt>
                <c:pt idx="11">
                  <c:v>410</c:v>
                </c:pt>
                <c:pt idx="12">
                  <c:v>243</c:v>
                </c:pt>
                <c:pt idx="13">
                  <c:v>129</c:v>
                </c:pt>
                <c:pt idx="14">
                  <c:v>66</c:v>
                </c:pt>
                <c:pt idx="15">
                  <c:v>35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9-434A-8CF6-D6459BEEC7B5}"/>
            </c:ext>
          </c:extLst>
        </c:ser>
        <c:ser>
          <c:idx val="1"/>
          <c:order val="1"/>
          <c:tx>
            <c:strRef>
              <c:f>'Table 9.32'!$S$62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9.32'!$Y$63:$Y$79</c:f>
              <c:numCache>
                <c:formatCode>#,##0</c:formatCode>
                <c:ptCount val="17"/>
                <c:pt idx="0">
                  <c:v>27</c:v>
                </c:pt>
                <c:pt idx="1">
                  <c:v>169</c:v>
                </c:pt>
                <c:pt idx="2">
                  <c:v>288</c:v>
                </c:pt>
                <c:pt idx="3">
                  <c:v>238</c:v>
                </c:pt>
                <c:pt idx="4">
                  <c:v>266</c:v>
                </c:pt>
                <c:pt idx="5">
                  <c:v>209</c:v>
                </c:pt>
                <c:pt idx="6">
                  <c:v>242</c:v>
                </c:pt>
                <c:pt idx="7">
                  <c:v>319</c:v>
                </c:pt>
                <c:pt idx="8">
                  <c:v>412</c:v>
                </c:pt>
                <c:pt idx="9">
                  <c:v>502</c:v>
                </c:pt>
                <c:pt idx="10">
                  <c:v>428</c:v>
                </c:pt>
                <c:pt idx="11">
                  <c:v>308</c:v>
                </c:pt>
                <c:pt idx="12">
                  <c:v>174</c:v>
                </c:pt>
                <c:pt idx="13">
                  <c:v>82</c:v>
                </c:pt>
                <c:pt idx="14">
                  <c:v>70</c:v>
                </c:pt>
                <c:pt idx="15">
                  <c:v>23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C9-434A-8CF6-D6459BEEC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9.32'!$Y$83:$Y$90</c:f>
              <c:numCache>
                <c:formatCode>#,##0</c:formatCode>
                <c:ptCount val="8"/>
                <c:pt idx="0">
                  <c:v>196</c:v>
                </c:pt>
                <c:pt idx="1">
                  <c:v>209</c:v>
                </c:pt>
                <c:pt idx="2">
                  <c:v>681</c:v>
                </c:pt>
                <c:pt idx="3">
                  <c:v>102</c:v>
                </c:pt>
                <c:pt idx="4">
                  <c:v>44</c:v>
                </c:pt>
                <c:pt idx="5">
                  <c:v>78</c:v>
                </c:pt>
                <c:pt idx="6">
                  <c:v>465</c:v>
                </c:pt>
                <c:pt idx="7">
                  <c:v>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D-4C91-9ECE-B5EA384FB8C1}"/>
            </c:ext>
          </c:extLst>
        </c:ser>
        <c:ser>
          <c:idx val="1"/>
          <c:order val="1"/>
          <c:tx>
            <c:strRef>
              <c:f>'Table 9.32'!$S$92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9.32'!$Y$93:$Y$100</c:f>
              <c:numCache>
                <c:formatCode>#,##0</c:formatCode>
                <c:ptCount val="8"/>
                <c:pt idx="0">
                  <c:v>129</c:v>
                </c:pt>
                <c:pt idx="1">
                  <c:v>369</c:v>
                </c:pt>
                <c:pt idx="2">
                  <c:v>82</c:v>
                </c:pt>
                <c:pt idx="3">
                  <c:v>415</c:v>
                </c:pt>
                <c:pt idx="4">
                  <c:v>481</c:v>
                </c:pt>
                <c:pt idx="5">
                  <c:v>272</c:v>
                </c:pt>
                <c:pt idx="6">
                  <c:v>27</c:v>
                </c:pt>
                <c:pt idx="7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5D-4C91-9ECE-B5EA384FB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9.32'!$U$8:$Y$8</c:f>
              <c:numCache>
                <c:formatCode>#,##0</c:formatCode>
                <c:ptCount val="5"/>
                <c:pt idx="0">
                  <c:v>32399</c:v>
                </c:pt>
                <c:pt idx="1">
                  <c:v>33270</c:v>
                </c:pt>
                <c:pt idx="2">
                  <c:v>34086.29</c:v>
                </c:pt>
                <c:pt idx="3">
                  <c:v>36059.1</c:v>
                </c:pt>
                <c:pt idx="4">
                  <c:v>34794.5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C0-43AC-89C4-7CAB5DBF9E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C0-43AC-89C4-7CAB5DBF9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9.32'!$T$4:$Z$4</c:f>
              <c:numCache>
                <c:formatCode>#,##0</c:formatCode>
                <c:ptCount val="7"/>
                <c:pt idx="0">
                  <c:v>8828</c:v>
                </c:pt>
                <c:pt idx="1">
                  <c:v>8476</c:v>
                </c:pt>
                <c:pt idx="2">
                  <c:v>8213</c:v>
                </c:pt>
                <c:pt idx="3">
                  <c:v>8131</c:v>
                </c:pt>
                <c:pt idx="4">
                  <c:v>7160</c:v>
                </c:pt>
                <c:pt idx="5">
                  <c:v>8400</c:v>
                </c:pt>
                <c:pt idx="6">
                  <c:v>8817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8E-489C-87E3-77869F93A9CE}"/>
            </c:ext>
          </c:extLst>
        </c:ser>
        <c:ser>
          <c:idx val="1"/>
          <c:order val="1"/>
          <c:tx>
            <c:strRef>
              <c:f>'Table 9.32'!$S$7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9.32'!$T$7:$Z$7</c:f>
              <c:numCache>
                <c:formatCode>#,##0</c:formatCode>
                <c:ptCount val="7"/>
                <c:pt idx="0">
                  <c:v>5907</c:v>
                </c:pt>
                <c:pt idx="1">
                  <c:v>5785</c:v>
                </c:pt>
                <c:pt idx="2">
                  <c:v>5698</c:v>
                </c:pt>
                <c:pt idx="3">
                  <c:v>5649</c:v>
                </c:pt>
                <c:pt idx="4">
                  <c:v>5072</c:v>
                </c:pt>
                <c:pt idx="5">
                  <c:v>5621</c:v>
                </c:pt>
                <c:pt idx="6">
                  <c:v>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8E-489C-87E3-77869F93A9CE}"/>
            </c:ext>
          </c:extLst>
        </c:ser>
        <c:ser>
          <c:idx val="2"/>
          <c:order val="2"/>
          <c:tx>
            <c:strRef>
              <c:f>'Table 9.32'!$S$11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9.32'!$T$11:$Z$11</c:f>
              <c:numCache>
                <c:formatCode>#,##0</c:formatCode>
                <c:ptCount val="7"/>
                <c:pt idx="0">
                  <c:v>7256</c:v>
                </c:pt>
                <c:pt idx="1">
                  <c:v>6970</c:v>
                </c:pt>
                <c:pt idx="2">
                  <c:v>6710</c:v>
                </c:pt>
                <c:pt idx="3">
                  <c:v>6658</c:v>
                </c:pt>
                <c:pt idx="4">
                  <c:v>5871</c:v>
                </c:pt>
                <c:pt idx="5">
                  <c:v>6871</c:v>
                </c:pt>
                <c:pt idx="6">
                  <c:v>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8E-489C-87E3-77869F93A9CE}"/>
            </c:ext>
          </c:extLst>
        </c:ser>
        <c:ser>
          <c:idx val="3"/>
          <c:order val="3"/>
          <c:tx>
            <c:strRef>
              <c:f>'Table 9.32'!$S$12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9.32'!$T$12:$Z$12</c:f>
              <c:numCache>
                <c:formatCode>#,##0</c:formatCode>
                <c:ptCount val="7"/>
                <c:pt idx="0">
                  <c:v>1574</c:v>
                </c:pt>
                <c:pt idx="1">
                  <c:v>1507</c:v>
                </c:pt>
                <c:pt idx="2">
                  <c:v>1505</c:v>
                </c:pt>
                <c:pt idx="3">
                  <c:v>1468</c:v>
                </c:pt>
                <c:pt idx="4">
                  <c:v>1291</c:v>
                </c:pt>
                <c:pt idx="5">
                  <c:v>1529</c:v>
                </c:pt>
                <c:pt idx="6">
                  <c:v>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8E-489C-87E3-77869F93A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9.32'!$AB$15:$AB$33</c:f>
              <c:numCache>
                <c:formatCode>0.0%</c:formatCode>
                <c:ptCount val="19"/>
                <c:pt idx="0">
                  <c:v>0.12439052046717315</c:v>
                </c:pt>
                <c:pt idx="1">
                  <c:v>9.7516725252296179E-3</c:v>
                </c:pt>
                <c:pt idx="2">
                  <c:v>0.1194012926635673</c:v>
                </c:pt>
                <c:pt idx="3">
                  <c:v>5.6695770495521032E-3</c:v>
                </c:pt>
                <c:pt idx="4">
                  <c:v>6.2025172922100011E-2</c:v>
                </c:pt>
                <c:pt idx="5">
                  <c:v>2.6080054427939675E-2</c:v>
                </c:pt>
                <c:pt idx="6">
                  <c:v>6.8828665381562529E-2</c:v>
                </c:pt>
                <c:pt idx="7">
                  <c:v>5.1933325773897268E-2</c:v>
                </c:pt>
                <c:pt idx="8">
                  <c:v>2.3925615149109878E-2</c:v>
                </c:pt>
                <c:pt idx="9">
                  <c:v>1.1339154099104206E-3</c:v>
                </c:pt>
                <c:pt idx="10">
                  <c:v>2.2564916657217372E-2</c:v>
                </c:pt>
                <c:pt idx="11">
                  <c:v>1.2246286427032543E-2</c:v>
                </c:pt>
                <c:pt idx="12">
                  <c:v>3.4357636920285747E-2</c:v>
                </c:pt>
                <c:pt idx="13">
                  <c:v>4.1387912461730354E-2</c:v>
                </c:pt>
                <c:pt idx="14">
                  <c:v>5.5788638167592698E-2</c:v>
                </c:pt>
                <c:pt idx="15">
                  <c:v>6.6220659938768564E-2</c:v>
                </c:pt>
                <c:pt idx="16">
                  <c:v>0.1043202177117587</c:v>
                </c:pt>
                <c:pt idx="17">
                  <c:v>5.1026193445968928E-3</c:v>
                </c:pt>
                <c:pt idx="18">
                  <c:v>4.1387912461730354E-2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B-451B-AAF8-A659E1BCFB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51B-AAF8-A659E1BCF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9.32'!$Z$44:$Z$60</c:f>
              <c:numCache>
                <c:formatCode>#,##0</c:formatCode>
                <c:ptCount val="17"/>
                <c:pt idx="0">
                  <c:v>0</c:v>
                </c:pt>
                <c:pt idx="1">
                  <c:v>157</c:v>
                </c:pt>
                <c:pt idx="2">
                  <c:v>302</c:v>
                </c:pt>
                <c:pt idx="3">
                  <c:v>427</c:v>
                </c:pt>
                <c:pt idx="4">
                  <c:v>406</c:v>
                </c:pt>
                <c:pt idx="5">
                  <c:v>304</c:v>
                </c:pt>
                <c:pt idx="6">
                  <c:v>384</c:v>
                </c:pt>
                <c:pt idx="7">
                  <c:v>365</c:v>
                </c:pt>
                <c:pt idx="8">
                  <c:v>466</c:v>
                </c:pt>
                <c:pt idx="9">
                  <c:v>506</c:v>
                </c:pt>
                <c:pt idx="10">
                  <c:v>551</c:v>
                </c:pt>
                <c:pt idx="11">
                  <c:v>405</c:v>
                </c:pt>
                <c:pt idx="12">
                  <c:v>269</c:v>
                </c:pt>
                <c:pt idx="13">
                  <c:v>161</c:v>
                </c:pt>
                <c:pt idx="14">
                  <c:v>53</c:v>
                </c:pt>
                <c:pt idx="15">
                  <c:v>45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6-413E-B578-91B5DF40F8F1}"/>
            </c:ext>
          </c:extLst>
        </c:ser>
        <c:ser>
          <c:idx val="1"/>
          <c:order val="1"/>
          <c:tx>
            <c:strRef>
              <c:f>'Table 9.32'!$S$62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9.32'!$Z$63:$Z$79</c:f>
              <c:numCache>
                <c:formatCode>#,##0</c:formatCode>
                <c:ptCount val="17"/>
                <c:pt idx="0">
                  <c:v>14</c:v>
                </c:pt>
                <c:pt idx="1">
                  <c:v>169</c:v>
                </c:pt>
                <c:pt idx="2">
                  <c:v>291</c:v>
                </c:pt>
                <c:pt idx="3">
                  <c:v>287</c:v>
                </c:pt>
                <c:pt idx="4">
                  <c:v>272</c:v>
                </c:pt>
                <c:pt idx="5">
                  <c:v>223</c:v>
                </c:pt>
                <c:pt idx="6">
                  <c:v>249</c:v>
                </c:pt>
                <c:pt idx="7">
                  <c:v>323</c:v>
                </c:pt>
                <c:pt idx="8">
                  <c:v>444</c:v>
                </c:pt>
                <c:pt idx="9">
                  <c:v>469</c:v>
                </c:pt>
                <c:pt idx="10">
                  <c:v>459</c:v>
                </c:pt>
                <c:pt idx="11">
                  <c:v>333</c:v>
                </c:pt>
                <c:pt idx="12">
                  <c:v>216</c:v>
                </c:pt>
                <c:pt idx="13">
                  <c:v>96</c:v>
                </c:pt>
                <c:pt idx="14">
                  <c:v>61</c:v>
                </c:pt>
                <c:pt idx="15">
                  <c:v>36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6-413E-B578-91B5DF40F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9.32'!$Z$83:$Z$90</c:f>
              <c:numCache>
                <c:formatCode>#,##0</c:formatCode>
                <c:ptCount val="8"/>
                <c:pt idx="0">
                  <c:v>231</c:v>
                </c:pt>
                <c:pt idx="1">
                  <c:v>219</c:v>
                </c:pt>
                <c:pt idx="2">
                  <c:v>698</c:v>
                </c:pt>
                <c:pt idx="3">
                  <c:v>107</c:v>
                </c:pt>
                <c:pt idx="4">
                  <c:v>46</c:v>
                </c:pt>
                <c:pt idx="5">
                  <c:v>87</c:v>
                </c:pt>
                <c:pt idx="6">
                  <c:v>493</c:v>
                </c:pt>
                <c:pt idx="7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7-4B48-BBA3-35E422E71709}"/>
            </c:ext>
          </c:extLst>
        </c:ser>
        <c:ser>
          <c:idx val="1"/>
          <c:order val="1"/>
          <c:tx>
            <c:strRef>
              <c:f>'Table 9.32'!$S$92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9.32'!$Z$93:$Z$100</c:f>
              <c:numCache>
                <c:formatCode>#,##0</c:formatCode>
                <c:ptCount val="8"/>
                <c:pt idx="0">
                  <c:v>134</c:v>
                </c:pt>
                <c:pt idx="1">
                  <c:v>408</c:v>
                </c:pt>
                <c:pt idx="2">
                  <c:v>93</c:v>
                </c:pt>
                <c:pt idx="3">
                  <c:v>445</c:v>
                </c:pt>
                <c:pt idx="4">
                  <c:v>500</c:v>
                </c:pt>
                <c:pt idx="5">
                  <c:v>272</c:v>
                </c:pt>
                <c:pt idx="6">
                  <c:v>29</c:v>
                </c:pt>
                <c:pt idx="7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87-4B48-BBA3-35E422E71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9.4'!$AB$15:$AB$33</c:f>
              <c:numCache>
                <c:formatCode>0.0%</c:formatCode>
                <c:ptCount val="19"/>
                <c:pt idx="0">
                  <c:v>0.20090123920390537</c:v>
                </c:pt>
                <c:pt idx="1">
                  <c:v>6.7592940292902741E-3</c:v>
                </c:pt>
                <c:pt idx="2">
                  <c:v>4.8441607209913633E-2</c:v>
                </c:pt>
                <c:pt idx="3">
                  <c:v>7.8858430341719864E-3</c:v>
                </c:pt>
                <c:pt idx="4">
                  <c:v>6.9095005632745024E-2</c:v>
                </c:pt>
                <c:pt idx="5">
                  <c:v>1.3143071723619977E-2</c:v>
                </c:pt>
                <c:pt idx="6">
                  <c:v>4.0555764175741645E-2</c:v>
                </c:pt>
                <c:pt idx="7">
                  <c:v>4.2808862185505073E-2</c:v>
                </c:pt>
                <c:pt idx="8">
                  <c:v>3.6049568156214795E-2</c:v>
                </c:pt>
                <c:pt idx="9">
                  <c:v>2.2530980097634247E-3</c:v>
                </c:pt>
                <c:pt idx="10">
                  <c:v>9.7634247089748404E-3</c:v>
                </c:pt>
                <c:pt idx="11">
                  <c:v>2.5535110777318813E-2</c:v>
                </c:pt>
                <c:pt idx="12">
                  <c:v>4.0180247840781072E-2</c:v>
                </c:pt>
                <c:pt idx="13">
                  <c:v>2.9290274126924521E-2</c:v>
                </c:pt>
                <c:pt idx="14">
                  <c:v>0.11528351483289523</c:v>
                </c:pt>
                <c:pt idx="15">
                  <c:v>6.7217423957942168E-2</c:v>
                </c:pt>
                <c:pt idx="16">
                  <c:v>8.2989110026286145E-2</c:v>
                </c:pt>
                <c:pt idx="17">
                  <c:v>9.7634247089748404E-3</c:v>
                </c:pt>
                <c:pt idx="18">
                  <c:v>2.3282012767555389E-2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6-4E90-8825-699BF12C59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6-4E90-8825-699BF12C5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9.32'!$T$8:$Z$8</c:f>
              <c:numCache>
                <c:formatCode>#,##0</c:formatCode>
                <c:ptCount val="7"/>
                <c:pt idx="0">
                  <c:v>31668.37</c:v>
                </c:pt>
                <c:pt idx="1">
                  <c:v>32399</c:v>
                </c:pt>
                <c:pt idx="2">
                  <c:v>33270</c:v>
                </c:pt>
                <c:pt idx="3">
                  <c:v>34086.29</c:v>
                </c:pt>
                <c:pt idx="4">
                  <c:v>36059.1</c:v>
                </c:pt>
                <c:pt idx="5">
                  <c:v>34794.5</c:v>
                </c:pt>
                <c:pt idx="6">
                  <c:v>37662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B7-40C8-ACFE-F577D79100D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B7-40C8-ACFE-F577D7910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9.33'!$U$4:$Y$4</c:f>
              <c:numCache>
                <c:formatCode>#,##0</c:formatCode>
                <c:ptCount val="5"/>
                <c:pt idx="0">
                  <c:v>499</c:v>
                </c:pt>
                <c:pt idx="1">
                  <c:v>447</c:v>
                </c:pt>
                <c:pt idx="2">
                  <c:v>535</c:v>
                </c:pt>
                <c:pt idx="3">
                  <c:v>434</c:v>
                </c:pt>
                <c:pt idx="4">
                  <c:v>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19-4532-AEF2-1EE86B3B11D8}"/>
            </c:ext>
          </c:extLst>
        </c:ser>
        <c:ser>
          <c:idx val="1"/>
          <c:order val="1"/>
          <c:tx>
            <c:strRef>
              <c:f>'Table 9.33'!$S$7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9.33'!$U$7:$Y$7</c:f>
              <c:numCache>
                <c:formatCode>#,##0</c:formatCode>
                <c:ptCount val="5"/>
                <c:pt idx="0">
                  <c:v>381</c:v>
                </c:pt>
                <c:pt idx="1">
                  <c:v>358</c:v>
                </c:pt>
                <c:pt idx="2">
                  <c:v>378</c:v>
                </c:pt>
                <c:pt idx="3">
                  <c:v>321</c:v>
                </c:pt>
                <c:pt idx="4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19-4532-AEF2-1EE86B3B11D8}"/>
            </c:ext>
          </c:extLst>
        </c:ser>
        <c:ser>
          <c:idx val="2"/>
          <c:order val="2"/>
          <c:tx>
            <c:strRef>
              <c:f>'Table 9.33'!$S$11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9.33'!$U$11:$Y$11</c:f>
              <c:numCache>
                <c:formatCode>#,##0</c:formatCode>
                <c:ptCount val="5"/>
                <c:pt idx="0">
                  <c:v>486</c:v>
                </c:pt>
                <c:pt idx="1">
                  <c:v>437</c:v>
                </c:pt>
                <c:pt idx="2">
                  <c:v>520</c:v>
                </c:pt>
                <c:pt idx="3">
                  <c:v>423</c:v>
                </c:pt>
                <c:pt idx="4">
                  <c:v>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19-4532-AEF2-1EE86B3B11D8}"/>
            </c:ext>
          </c:extLst>
        </c:ser>
        <c:ser>
          <c:idx val="3"/>
          <c:order val="3"/>
          <c:tx>
            <c:strRef>
              <c:f>'Table 9.33'!$S$12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9.33'!$U$12:$Y$12</c:f>
              <c:numCache>
                <c:formatCode>#,##0</c:formatCode>
                <c:ptCount val="5"/>
                <c:pt idx="0">
                  <c:v>14</c:v>
                </c:pt>
                <c:pt idx="1">
                  <c:v>13</c:v>
                </c:pt>
                <c:pt idx="2">
                  <c:v>16</c:v>
                </c:pt>
                <c:pt idx="3">
                  <c:v>7</c:v>
                </c:pt>
                <c:pt idx="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19-4532-AEF2-1EE86B3B1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9.33'!$AB$15:$AB$33</c:f>
              <c:numCache>
                <c:formatCode>0.0%</c:formatCode>
                <c:ptCount val="19"/>
                <c:pt idx="0">
                  <c:v>5.5343511450381681E-2</c:v>
                </c:pt>
                <c:pt idx="1">
                  <c:v>6.1068702290076333E-2</c:v>
                </c:pt>
                <c:pt idx="2">
                  <c:v>1.1450381679389313E-2</c:v>
                </c:pt>
                <c:pt idx="3">
                  <c:v>0</c:v>
                </c:pt>
                <c:pt idx="4">
                  <c:v>4.0076335877862593E-2</c:v>
                </c:pt>
                <c:pt idx="5">
                  <c:v>0</c:v>
                </c:pt>
                <c:pt idx="6">
                  <c:v>2.2900763358778626E-2</c:v>
                </c:pt>
                <c:pt idx="7">
                  <c:v>0</c:v>
                </c:pt>
                <c:pt idx="8">
                  <c:v>3.8167938931297708E-3</c:v>
                </c:pt>
                <c:pt idx="9">
                  <c:v>0</c:v>
                </c:pt>
                <c:pt idx="10">
                  <c:v>0</c:v>
                </c:pt>
                <c:pt idx="11">
                  <c:v>1.3358778625954198E-2</c:v>
                </c:pt>
                <c:pt idx="12">
                  <c:v>6.8702290076335881E-2</c:v>
                </c:pt>
                <c:pt idx="13">
                  <c:v>2.2900763358778626E-2</c:v>
                </c:pt>
                <c:pt idx="14">
                  <c:v>0.2862595419847328</c:v>
                </c:pt>
                <c:pt idx="15">
                  <c:v>0.1431297709923664</c:v>
                </c:pt>
                <c:pt idx="16">
                  <c:v>7.6335877862595422E-2</c:v>
                </c:pt>
                <c:pt idx="17">
                  <c:v>5.1526717557251911E-2</c:v>
                </c:pt>
                <c:pt idx="18">
                  <c:v>0.1183206106870229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5-49FB-84DE-7C5C61794F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75-49FB-84DE-7C5C61794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9.33'!$Y$44:$Y$60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12</c:v>
                </c:pt>
                <c:pt idx="3">
                  <c:v>30</c:v>
                </c:pt>
                <c:pt idx="4">
                  <c:v>51</c:v>
                </c:pt>
                <c:pt idx="5">
                  <c:v>35</c:v>
                </c:pt>
                <c:pt idx="6">
                  <c:v>30</c:v>
                </c:pt>
                <c:pt idx="7">
                  <c:v>30</c:v>
                </c:pt>
                <c:pt idx="8">
                  <c:v>41</c:v>
                </c:pt>
                <c:pt idx="9">
                  <c:v>18</c:v>
                </c:pt>
                <c:pt idx="10">
                  <c:v>12</c:v>
                </c:pt>
                <c:pt idx="11">
                  <c:v>9</c:v>
                </c:pt>
                <c:pt idx="12">
                  <c:v>5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4-4DA8-BF07-B82F03DBCCDC}"/>
            </c:ext>
          </c:extLst>
        </c:ser>
        <c:ser>
          <c:idx val="1"/>
          <c:order val="1"/>
          <c:tx>
            <c:strRef>
              <c:f>'Table 9.33'!$S$62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20</c:v>
                </c:pt>
                <c:pt idx="4">
                  <c:v>41</c:v>
                </c:pt>
                <c:pt idx="5">
                  <c:v>17</c:v>
                </c:pt>
                <c:pt idx="6">
                  <c:v>24</c:v>
                </c:pt>
                <c:pt idx="7">
                  <c:v>19</c:v>
                </c:pt>
                <c:pt idx="8">
                  <c:v>33</c:v>
                </c:pt>
                <c:pt idx="9">
                  <c:v>17</c:v>
                </c:pt>
                <c:pt idx="10">
                  <c:v>17</c:v>
                </c:pt>
                <c:pt idx="11">
                  <c:v>15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14-4DA8-BF07-B82F03DBC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9.33'!$Y$83:$Y$90</c:f>
              <c:numCache>
                <c:formatCode>#,##0</c:formatCode>
                <c:ptCount val="8"/>
                <c:pt idx="0">
                  <c:v>5</c:v>
                </c:pt>
                <c:pt idx="1">
                  <c:v>28</c:v>
                </c:pt>
                <c:pt idx="2">
                  <c:v>18</c:v>
                </c:pt>
                <c:pt idx="3">
                  <c:v>20</c:v>
                </c:pt>
                <c:pt idx="4">
                  <c:v>8</c:v>
                </c:pt>
                <c:pt idx="5">
                  <c:v>0</c:v>
                </c:pt>
                <c:pt idx="6">
                  <c:v>30</c:v>
                </c:pt>
                <c:pt idx="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58-4B18-A7FD-28629C896217}"/>
            </c:ext>
          </c:extLst>
        </c:ser>
        <c:ser>
          <c:idx val="1"/>
          <c:order val="1"/>
          <c:tx>
            <c:strRef>
              <c:f>'Table 9.33'!$S$92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9.33'!$Y$93:$Y$100</c:f>
              <c:numCache>
                <c:formatCode>#,##0</c:formatCode>
                <c:ptCount val="8"/>
                <c:pt idx="0">
                  <c:v>10</c:v>
                </c:pt>
                <c:pt idx="1">
                  <c:v>23</c:v>
                </c:pt>
                <c:pt idx="2">
                  <c:v>5</c:v>
                </c:pt>
                <c:pt idx="3">
                  <c:v>40</c:v>
                </c:pt>
                <c:pt idx="4">
                  <c:v>35</c:v>
                </c:pt>
                <c:pt idx="5">
                  <c:v>10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58-4B18-A7FD-28629C896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9.33'!$U$8:$Y$8</c:f>
              <c:numCache>
                <c:formatCode>#,##0</c:formatCode>
                <c:ptCount val="5"/>
                <c:pt idx="0">
                  <c:v>30865.38</c:v>
                </c:pt>
                <c:pt idx="1">
                  <c:v>27802.42</c:v>
                </c:pt>
                <c:pt idx="2">
                  <c:v>30840.81</c:v>
                </c:pt>
                <c:pt idx="3">
                  <c:v>30582.28</c:v>
                </c:pt>
                <c:pt idx="4">
                  <c:v>27778.400000000001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A0-4C4F-9099-C76F3B4E49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A0-4C4F-9099-C76F3B4E4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9.33'!$T$4:$Z$4</c:f>
              <c:numCache>
                <c:formatCode>#,##0</c:formatCode>
                <c:ptCount val="7"/>
                <c:pt idx="0">
                  <c:v>515</c:v>
                </c:pt>
                <c:pt idx="1">
                  <c:v>499</c:v>
                </c:pt>
                <c:pt idx="2">
                  <c:v>447</c:v>
                </c:pt>
                <c:pt idx="3">
                  <c:v>535</c:v>
                </c:pt>
                <c:pt idx="4">
                  <c:v>434</c:v>
                </c:pt>
                <c:pt idx="5">
                  <c:v>511</c:v>
                </c:pt>
                <c:pt idx="6">
                  <c:v>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83-43A0-94E9-2ECF2C702099}"/>
            </c:ext>
          </c:extLst>
        </c:ser>
        <c:ser>
          <c:idx val="1"/>
          <c:order val="1"/>
          <c:tx>
            <c:strRef>
              <c:f>'Table 9.33'!$S$7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9.33'!$T$7:$Z$7</c:f>
              <c:numCache>
                <c:formatCode>#,##0</c:formatCode>
                <c:ptCount val="7"/>
                <c:pt idx="0">
                  <c:v>376</c:v>
                </c:pt>
                <c:pt idx="1">
                  <c:v>381</c:v>
                </c:pt>
                <c:pt idx="2">
                  <c:v>358</c:v>
                </c:pt>
                <c:pt idx="3">
                  <c:v>378</c:v>
                </c:pt>
                <c:pt idx="4">
                  <c:v>321</c:v>
                </c:pt>
                <c:pt idx="5">
                  <c:v>371</c:v>
                </c:pt>
                <c:pt idx="6">
                  <c:v>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83-43A0-94E9-2ECF2C702099}"/>
            </c:ext>
          </c:extLst>
        </c:ser>
        <c:ser>
          <c:idx val="2"/>
          <c:order val="2"/>
          <c:tx>
            <c:strRef>
              <c:f>'Table 9.33'!$S$11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9.33'!$T$11:$Z$11</c:f>
              <c:numCache>
                <c:formatCode>#,##0</c:formatCode>
                <c:ptCount val="7"/>
                <c:pt idx="0">
                  <c:v>502</c:v>
                </c:pt>
                <c:pt idx="1">
                  <c:v>486</c:v>
                </c:pt>
                <c:pt idx="2">
                  <c:v>437</c:v>
                </c:pt>
                <c:pt idx="3">
                  <c:v>520</c:v>
                </c:pt>
                <c:pt idx="4">
                  <c:v>423</c:v>
                </c:pt>
                <c:pt idx="5">
                  <c:v>497</c:v>
                </c:pt>
                <c:pt idx="6">
                  <c:v>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83-43A0-94E9-2ECF2C702099}"/>
            </c:ext>
          </c:extLst>
        </c:ser>
        <c:ser>
          <c:idx val="3"/>
          <c:order val="3"/>
          <c:tx>
            <c:strRef>
              <c:f>'Table 9.33'!$S$12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9.33'!$T$12:$Z$12</c:f>
              <c:numCache>
                <c:formatCode>#,##0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13</c:v>
                </c:pt>
                <c:pt idx="3">
                  <c:v>16</c:v>
                </c:pt>
                <c:pt idx="4">
                  <c:v>7</c:v>
                </c:pt>
                <c:pt idx="5">
                  <c:v>14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83-43A0-94E9-2ECF2C702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9.33'!$AB$15:$AB$33</c:f>
              <c:numCache>
                <c:formatCode>0.0%</c:formatCode>
                <c:ptCount val="19"/>
                <c:pt idx="0">
                  <c:v>5.5343511450381681E-2</c:v>
                </c:pt>
                <c:pt idx="1">
                  <c:v>6.1068702290076333E-2</c:v>
                </c:pt>
                <c:pt idx="2">
                  <c:v>1.1450381679389313E-2</c:v>
                </c:pt>
                <c:pt idx="3">
                  <c:v>0</c:v>
                </c:pt>
                <c:pt idx="4">
                  <c:v>4.0076335877862593E-2</c:v>
                </c:pt>
                <c:pt idx="5">
                  <c:v>0</c:v>
                </c:pt>
                <c:pt idx="6">
                  <c:v>2.2900763358778626E-2</c:v>
                </c:pt>
                <c:pt idx="7">
                  <c:v>0</c:v>
                </c:pt>
                <c:pt idx="8">
                  <c:v>3.8167938931297708E-3</c:v>
                </c:pt>
                <c:pt idx="9">
                  <c:v>0</c:v>
                </c:pt>
                <c:pt idx="10">
                  <c:v>0</c:v>
                </c:pt>
                <c:pt idx="11">
                  <c:v>1.3358778625954198E-2</c:v>
                </c:pt>
                <c:pt idx="12">
                  <c:v>6.8702290076335881E-2</c:v>
                </c:pt>
                <c:pt idx="13">
                  <c:v>2.2900763358778626E-2</c:v>
                </c:pt>
                <c:pt idx="14">
                  <c:v>0.2862595419847328</c:v>
                </c:pt>
                <c:pt idx="15">
                  <c:v>0.1431297709923664</c:v>
                </c:pt>
                <c:pt idx="16">
                  <c:v>7.6335877862595422E-2</c:v>
                </c:pt>
                <c:pt idx="17">
                  <c:v>5.1526717557251911E-2</c:v>
                </c:pt>
                <c:pt idx="18">
                  <c:v>0.1183206106870229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4B-47A3-A166-DD9BD320D5B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4B-47A3-A166-DD9BD320D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16</c:v>
                </c:pt>
                <c:pt idx="3">
                  <c:v>30</c:v>
                </c:pt>
                <c:pt idx="4">
                  <c:v>36</c:v>
                </c:pt>
                <c:pt idx="5">
                  <c:v>42</c:v>
                </c:pt>
                <c:pt idx="6">
                  <c:v>29</c:v>
                </c:pt>
                <c:pt idx="7">
                  <c:v>35</c:v>
                </c:pt>
                <c:pt idx="8">
                  <c:v>48</c:v>
                </c:pt>
                <c:pt idx="9">
                  <c:v>12</c:v>
                </c:pt>
                <c:pt idx="10">
                  <c:v>16</c:v>
                </c:pt>
                <c:pt idx="11">
                  <c:v>12</c:v>
                </c:pt>
                <c:pt idx="12">
                  <c:v>5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F-450F-84F0-927CC8FE33FE}"/>
            </c:ext>
          </c:extLst>
        </c:ser>
        <c:ser>
          <c:idx val="1"/>
          <c:order val="1"/>
          <c:tx>
            <c:strRef>
              <c:f>'Table 9.33'!$S$62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18</c:v>
                </c:pt>
                <c:pt idx="4">
                  <c:v>35</c:v>
                </c:pt>
                <c:pt idx="5">
                  <c:v>26</c:v>
                </c:pt>
                <c:pt idx="6">
                  <c:v>22</c:v>
                </c:pt>
                <c:pt idx="7">
                  <c:v>28</c:v>
                </c:pt>
                <c:pt idx="8">
                  <c:v>24</c:v>
                </c:pt>
                <c:pt idx="9">
                  <c:v>16</c:v>
                </c:pt>
                <c:pt idx="10">
                  <c:v>15</c:v>
                </c:pt>
                <c:pt idx="11">
                  <c:v>14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F-450F-84F0-927CC8FE3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9.33'!$Z$83:$Z$90</c:f>
              <c:numCache>
                <c:formatCode>#,##0</c:formatCode>
                <c:ptCount val="8"/>
                <c:pt idx="0">
                  <c:v>5</c:v>
                </c:pt>
                <c:pt idx="1">
                  <c:v>33</c:v>
                </c:pt>
                <c:pt idx="2">
                  <c:v>16</c:v>
                </c:pt>
                <c:pt idx="3">
                  <c:v>25</c:v>
                </c:pt>
                <c:pt idx="4">
                  <c:v>5</c:v>
                </c:pt>
                <c:pt idx="5">
                  <c:v>0</c:v>
                </c:pt>
                <c:pt idx="6">
                  <c:v>34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5-4029-BD84-E4594B4FEC9D}"/>
            </c:ext>
          </c:extLst>
        </c:ser>
        <c:ser>
          <c:idx val="1"/>
          <c:order val="1"/>
          <c:tx>
            <c:strRef>
              <c:f>'Table 9.33'!$S$92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9.33'!$Z$93:$Z$100</c:f>
              <c:numCache>
                <c:formatCode>#,##0</c:formatCode>
                <c:ptCount val="8"/>
                <c:pt idx="0">
                  <c:v>18</c:v>
                </c:pt>
                <c:pt idx="1">
                  <c:v>22</c:v>
                </c:pt>
                <c:pt idx="2">
                  <c:v>5</c:v>
                </c:pt>
                <c:pt idx="3">
                  <c:v>50</c:v>
                </c:pt>
                <c:pt idx="4">
                  <c:v>38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5-4029-BD84-E4594B4FE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9.4'!$Y$44:$Y$60</c:f>
              <c:numCache>
                <c:formatCode>#,##0</c:formatCode>
                <c:ptCount val="17"/>
                <c:pt idx="0">
                  <c:v>0</c:v>
                </c:pt>
                <c:pt idx="1">
                  <c:v>24</c:v>
                </c:pt>
                <c:pt idx="2">
                  <c:v>61</c:v>
                </c:pt>
                <c:pt idx="3">
                  <c:v>132</c:v>
                </c:pt>
                <c:pt idx="4">
                  <c:v>124</c:v>
                </c:pt>
                <c:pt idx="5">
                  <c:v>90</c:v>
                </c:pt>
                <c:pt idx="6">
                  <c:v>90</c:v>
                </c:pt>
                <c:pt idx="7">
                  <c:v>84</c:v>
                </c:pt>
                <c:pt idx="8">
                  <c:v>94</c:v>
                </c:pt>
                <c:pt idx="9">
                  <c:v>100</c:v>
                </c:pt>
                <c:pt idx="10">
                  <c:v>98</c:v>
                </c:pt>
                <c:pt idx="11">
                  <c:v>81</c:v>
                </c:pt>
                <c:pt idx="12">
                  <c:v>30</c:v>
                </c:pt>
                <c:pt idx="13">
                  <c:v>24</c:v>
                </c:pt>
                <c:pt idx="14">
                  <c:v>9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38-48F8-BD28-30DDB686AE6B}"/>
            </c:ext>
          </c:extLst>
        </c:ser>
        <c:ser>
          <c:idx val="1"/>
          <c:order val="1"/>
          <c:tx>
            <c:strRef>
              <c:f>'Table 9.4'!$S$62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9.4'!$Y$63:$Y$79</c:f>
              <c:numCache>
                <c:formatCode>#,##0</c:formatCode>
                <c:ptCount val="17"/>
                <c:pt idx="0">
                  <c:v>8</c:v>
                </c:pt>
                <c:pt idx="1">
                  <c:v>27</c:v>
                </c:pt>
                <c:pt idx="2">
                  <c:v>93</c:v>
                </c:pt>
                <c:pt idx="3">
                  <c:v>87</c:v>
                </c:pt>
                <c:pt idx="4">
                  <c:v>84</c:v>
                </c:pt>
                <c:pt idx="5">
                  <c:v>103</c:v>
                </c:pt>
                <c:pt idx="6">
                  <c:v>74</c:v>
                </c:pt>
                <c:pt idx="7">
                  <c:v>87</c:v>
                </c:pt>
                <c:pt idx="8">
                  <c:v>75</c:v>
                </c:pt>
                <c:pt idx="9">
                  <c:v>118</c:v>
                </c:pt>
                <c:pt idx="10">
                  <c:v>82</c:v>
                </c:pt>
                <c:pt idx="11">
                  <c:v>60</c:v>
                </c:pt>
                <c:pt idx="12">
                  <c:v>32</c:v>
                </c:pt>
                <c:pt idx="13">
                  <c:v>16</c:v>
                </c:pt>
                <c:pt idx="14">
                  <c:v>11</c:v>
                </c:pt>
                <c:pt idx="15">
                  <c:v>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38-48F8-BD28-30DDB686A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9.33'!$T$8:$Z$8</c:f>
              <c:numCache>
                <c:formatCode>#,##0</c:formatCode>
                <c:ptCount val="7"/>
                <c:pt idx="0">
                  <c:v>28070.61</c:v>
                </c:pt>
                <c:pt idx="1">
                  <c:v>30865.38</c:v>
                </c:pt>
                <c:pt idx="2">
                  <c:v>27802.42</c:v>
                </c:pt>
                <c:pt idx="3">
                  <c:v>30840.81</c:v>
                </c:pt>
                <c:pt idx="4">
                  <c:v>30582.28</c:v>
                </c:pt>
                <c:pt idx="5">
                  <c:v>27778.400000000001</c:v>
                </c:pt>
                <c:pt idx="6">
                  <c:v>32333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0-40C8-B4B7-9160A40BC67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80-40C8-B4B7-9160A40BC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9.34'!$U$4:$Y$4</c:f>
              <c:numCache>
                <c:formatCode>#,##0</c:formatCode>
                <c:ptCount val="5"/>
                <c:pt idx="0">
                  <c:v>132652</c:v>
                </c:pt>
                <c:pt idx="1">
                  <c:v>132607</c:v>
                </c:pt>
                <c:pt idx="2">
                  <c:v>137254</c:v>
                </c:pt>
                <c:pt idx="3">
                  <c:v>140773</c:v>
                </c:pt>
                <c:pt idx="4">
                  <c:v>149790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96-4C8C-8CCD-EF370EFFFD6D}"/>
            </c:ext>
          </c:extLst>
        </c:ser>
        <c:ser>
          <c:idx val="1"/>
          <c:order val="1"/>
          <c:tx>
            <c:strRef>
              <c:f>'Table 9.34'!$S$7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9.34'!$U$7:$Y$7</c:f>
              <c:numCache>
                <c:formatCode>#,##0</c:formatCode>
                <c:ptCount val="5"/>
                <c:pt idx="0">
                  <c:v>94173</c:v>
                </c:pt>
                <c:pt idx="1">
                  <c:v>95764</c:v>
                </c:pt>
                <c:pt idx="2">
                  <c:v>97679</c:v>
                </c:pt>
                <c:pt idx="3">
                  <c:v>101139</c:v>
                </c:pt>
                <c:pt idx="4">
                  <c:v>106485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96-4C8C-8CCD-EF370EFFFD6D}"/>
            </c:ext>
          </c:extLst>
        </c:ser>
        <c:ser>
          <c:idx val="2"/>
          <c:order val="2"/>
          <c:tx>
            <c:strRef>
              <c:f>'Table 9.34'!$S$11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9.34'!$U$11:$Y$11</c:f>
              <c:numCache>
                <c:formatCode>#,##0</c:formatCode>
                <c:ptCount val="5"/>
                <c:pt idx="0">
                  <c:v>123127</c:v>
                </c:pt>
                <c:pt idx="1">
                  <c:v>123016</c:v>
                </c:pt>
                <c:pt idx="2">
                  <c:v>127636</c:v>
                </c:pt>
                <c:pt idx="3">
                  <c:v>130754</c:v>
                </c:pt>
                <c:pt idx="4">
                  <c:v>139207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96-4C8C-8CCD-EF370EFFFD6D}"/>
            </c:ext>
          </c:extLst>
        </c:ser>
        <c:ser>
          <c:idx val="3"/>
          <c:order val="3"/>
          <c:tx>
            <c:strRef>
              <c:f>'Table 9.34'!$S$12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9.34'!$U$12:$Y$12</c:f>
              <c:numCache>
                <c:formatCode>#,##0</c:formatCode>
                <c:ptCount val="5"/>
                <c:pt idx="0">
                  <c:v>9524</c:v>
                </c:pt>
                <c:pt idx="1">
                  <c:v>9593</c:v>
                </c:pt>
                <c:pt idx="2">
                  <c:v>9621</c:v>
                </c:pt>
                <c:pt idx="3">
                  <c:v>10019</c:v>
                </c:pt>
                <c:pt idx="4">
                  <c:v>10583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96-4C8C-8CCD-EF370EFFF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9.34'!$AB$15:$AB$33</c:f>
              <c:numCache>
                <c:formatCode>0.0%</c:formatCode>
                <c:ptCount val="19"/>
                <c:pt idx="0">
                  <c:v>5.9678867821179949E-3</c:v>
                </c:pt>
                <c:pt idx="1">
                  <c:v>5.8150273554682273E-3</c:v>
                </c:pt>
                <c:pt idx="2">
                  <c:v>8.8403701745782035E-2</c:v>
                </c:pt>
                <c:pt idx="3">
                  <c:v>8.1716101829854716E-3</c:v>
                </c:pt>
                <c:pt idx="4">
                  <c:v>7.4780105345621531E-2</c:v>
                </c:pt>
                <c:pt idx="5">
                  <c:v>4.0144706923895115E-2</c:v>
                </c:pt>
                <c:pt idx="6">
                  <c:v>9.3932117676281943E-2</c:v>
                </c:pt>
                <c:pt idx="7">
                  <c:v>6.0061016387804367E-2</c:v>
                </c:pt>
                <c:pt idx="8">
                  <c:v>4.823351825077863E-2</c:v>
                </c:pt>
                <c:pt idx="9">
                  <c:v>7.4136821925137094E-3</c:v>
                </c:pt>
                <c:pt idx="10">
                  <c:v>3.3125911583559972E-2</c:v>
                </c:pt>
                <c:pt idx="11">
                  <c:v>1.8145687771882784E-2</c:v>
                </c:pt>
                <c:pt idx="12">
                  <c:v>4.9883126230040702E-2</c:v>
                </c:pt>
                <c:pt idx="13">
                  <c:v>0.12009655620450044</c:v>
                </c:pt>
                <c:pt idx="14">
                  <c:v>6.6748616303731675E-2</c:v>
                </c:pt>
                <c:pt idx="15">
                  <c:v>6.7850478004165424E-2</c:v>
                </c:pt>
                <c:pt idx="16">
                  <c:v>0.1179055710891871</c:v>
                </c:pt>
                <c:pt idx="17">
                  <c:v>1.2872037552465814E-2</c:v>
                </c:pt>
                <c:pt idx="18">
                  <c:v>3.8316762946874978E-2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5-4804-ADF9-B2DB9EDB5E8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5-4804-ADF9-B2DB9EDB5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9.34'!$Y$44:$Y$60</c:f>
              <c:numCache>
                <c:formatCode>#,##0</c:formatCode>
                <c:ptCount val="17"/>
                <c:pt idx="0">
                  <c:v>57</c:v>
                </c:pt>
                <c:pt idx="1">
                  <c:v>1753</c:v>
                </c:pt>
                <c:pt idx="2">
                  <c:v>5140</c:v>
                </c:pt>
                <c:pt idx="3">
                  <c:v>8242</c:v>
                </c:pt>
                <c:pt idx="4">
                  <c:v>11285</c:v>
                </c:pt>
                <c:pt idx="5">
                  <c:v>10954</c:v>
                </c:pt>
                <c:pt idx="6">
                  <c:v>9484</c:v>
                </c:pt>
                <c:pt idx="7">
                  <c:v>8435</c:v>
                </c:pt>
                <c:pt idx="8">
                  <c:v>7925</c:v>
                </c:pt>
                <c:pt idx="9">
                  <c:v>6755</c:v>
                </c:pt>
                <c:pt idx="10">
                  <c:v>5305</c:v>
                </c:pt>
                <c:pt idx="11">
                  <c:v>3485</c:v>
                </c:pt>
                <c:pt idx="12">
                  <c:v>1467</c:v>
                </c:pt>
                <c:pt idx="13">
                  <c:v>496</c:v>
                </c:pt>
                <c:pt idx="14">
                  <c:v>176</c:v>
                </c:pt>
                <c:pt idx="15">
                  <c:v>84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58-4C09-BD7D-548E8DDA4B93}"/>
            </c:ext>
          </c:extLst>
        </c:ser>
        <c:ser>
          <c:idx val="1"/>
          <c:order val="1"/>
          <c:tx>
            <c:strRef>
              <c:f>'Table 9.34'!$S$62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9.34'!$Y$63:$Y$79</c:f>
              <c:numCache>
                <c:formatCode>#,##0</c:formatCode>
                <c:ptCount val="17"/>
                <c:pt idx="0">
                  <c:v>102</c:v>
                </c:pt>
                <c:pt idx="1">
                  <c:v>2242</c:v>
                </c:pt>
                <c:pt idx="2">
                  <c:v>5037</c:v>
                </c:pt>
                <c:pt idx="3">
                  <c:v>7263</c:v>
                </c:pt>
                <c:pt idx="4">
                  <c:v>8955</c:v>
                </c:pt>
                <c:pt idx="5">
                  <c:v>8636</c:v>
                </c:pt>
                <c:pt idx="6">
                  <c:v>7435</c:v>
                </c:pt>
                <c:pt idx="7">
                  <c:v>7090</c:v>
                </c:pt>
                <c:pt idx="8">
                  <c:v>6811</c:v>
                </c:pt>
                <c:pt idx="9">
                  <c:v>6014</c:v>
                </c:pt>
                <c:pt idx="10">
                  <c:v>4732</c:v>
                </c:pt>
                <c:pt idx="11">
                  <c:v>2728</c:v>
                </c:pt>
                <c:pt idx="12">
                  <c:v>1089</c:v>
                </c:pt>
                <c:pt idx="13">
                  <c:v>294</c:v>
                </c:pt>
                <c:pt idx="14">
                  <c:v>137</c:v>
                </c:pt>
                <c:pt idx="15">
                  <c:v>89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58-4C09-BD7D-548E8DDA4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9.34'!$Y$83:$Y$90</c:f>
              <c:numCache>
                <c:formatCode>#,##0</c:formatCode>
                <c:ptCount val="8"/>
                <c:pt idx="0">
                  <c:v>5245</c:v>
                </c:pt>
                <c:pt idx="1">
                  <c:v>5246</c:v>
                </c:pt>
                <c:pt idx="2">
                  <c:v>11263</c:v>
                </c:pt>
                <c:pt idx="3">
                  <c:v>3814</c:v>
                </c:pt>
                <c:pt idx="4">
                  <c:v>2699</c:v>
                </c:pt>
                <c:pt idx="5">
                  <c:v>2735</c:v>
                </c:pt>
                <c:pt idx="6">
                  <c:v>7582</c:v>
                </c:pt>
                <c:pt idx="7">
                  <c:v>8536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CC-44CC-AB81-F077F941E569}"/>
            </c:ext>
          </c:extLst>
        </c:ser>
        <c:ser>
          <c:idx val="1"/>
          <c:order val="1"/>
          <c:tx>
            <c:strRef>
              <c:f>'Table 9.34'!$S$92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9.34'!$Y$93:$Y$100</c:f>
              <c:numCache>
                <c:formatCode>#,##0</c:formatCode>
                <c:ptCount val="8"/>
                <c:pt idx="0">
                  <c:v>3954</c:v>
                </c:pt>
                <c:pt idx="1">
                  <c:v>7898</c:v>
                </c:pt>
                <c:pt idx="2">
                  <c:v>1675</c:v>
                </c:pt>
                <c:pt idx="3">
                  <c:v>8483</c:v>
                </c:pt>
                <c:pt idx="4">
                  <c:v>10220</c:v>
                </c:pt>
                <c:pt idx="5">
                  <c:v>5328</c:v>
                </c:pt>
                <c:pt idx="6">
                  <c:v>843</c:v>
                </c:pt>
                <c:pt idx="7">
                  <c:v>4076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CC-44CC-AB81-F077F941E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9.34'!$U$8:$Y$8</c:f>
              <c:numCache>
                <c:formatCode>#,##0</c:formatCode>
                <c:ptCount val="5"/>
                <c:pt idx="0">
                  <c:v>42010.01</c:v>
                </c:pt>
                <c:pt idx="1">
                  <c:v>42831.82</c:v>
                </c:pt>
                <c:pt idx="2">
                  <c:v>43661</c:v>
                </c:pt>
                <c:pt idx="3">
                  <c:v>45051.27</c:v>
                </c:pt>
                <c:pt idx="4">
                  <c:v>45475.5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5-4889-B1A8-6254014E68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5-4889-B1A8-6254014E6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9.34'!$T$4:$Z$4</c:f>
              <c:numCache>
                <c:formatCode>#,##0</c:formatCode>
                <c:ptCount val="7"/>
                <c:pt idx="0">
                  <c:v>130161</c:v>
                </c:pt>
                <c:pt idx="1">
                  <c:v>132652</c:v>
                </c:pt>
                <c:pt idx="2">
                  <c:v>132607</c:v>
                </c:pt>
                <c:pt idx="3">
                  <c:v>137254</c:v>
                </c:pt>
                <c:pt idx="4">
                  <c:v>140773</c:v>
                </c:pt>
                <c:pt idx="5">
                  <c:v>149790</c:v>
                </c:pt>
                <c:pt idx="6">
                  <c:v>157007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A8-4BBC-985C-7CCA34DEA966}"/>
            </c:ext>
          </c:extLst>
        </c:ser>
        <c:ser>
          <c:idx val="1"/>
          <c:order val="1"/>
          <c:tx>
            <c:strRef>
              <c:f>'Table 9.34'!$S$7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9.34'!$T$7:$Z$7</c:f>
              <c:numCache>
                <c:formatCode>#,##0</c:formatCode>
                <c:ptCount val="7"/>
                <c:pt idx="0">
                  <c:v>93074</c:v>
                </c:pt>
                <c:pt idx="1">
                  <c:v>94173</c:v>
                </c:pt>
                <c:pt idx="2">
                  <c:v>95764</c:v>
                </c:pt>
                <c:pt idx="3">
                  <c:v>97679</c:v>
                </c:pt>
                <c:pt idx="4">
                  <c:v>101139</c:v>
                </c:pt>
                <c:pt idx="5">
                  <c:v>106485</c:v>
                </c:pt>
                <c:pt idx="6">
                  <c:v>111437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A8-4BBC-985C-7CCA34DEA966}"/>
            </c:ext>
          </c:extLst>
        </c:ser>
        <c:ser>
          <c:idx val="2"/>
          <c:order val="2"/>
          <c:tx>
            <c:strRef>
              <c:f>'Table 9.34'!$S$11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9.34'!$T$11:$Z$11</c:f>
              <c:numCache>
                <c:formatCode>#,##0</c:formatCode>
                <c:ptCount val="7"/>
                <c:pt idx="0">
                  <c:v>120519</c:v>
                </c:pt>
                <c:pt idx="1">
                  <c:v>123127</c:v>
                </c:pt>
                <c:pt idx="2">
                  <c:v>123016</c:v>
                </c:pt>
                <c:pt idx="3">
                  <c:v>127636</c:v>
                </c:pt>
                <c:pt idx="4">
                  <c:v>130754</c:v>
                </c:pt>
                <c:pt idx="5">
                  <c:v>139207</c:v>
                </c:pt>
                <c:pt idx="6">
                  <c:v>145957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A8-4BBC-985C-7CCA34DEA966}"/>
            </c:ext>
          </c:extLst>
        </c:ser>
        <c:ser>
          <c:idx val="3"/>
          <c:order val="3"/>
          <c:tx>
            <c:strRef>
              <c:f>'Table 9.34'!$S$12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9.34'!$T$12:$Z$12</c:f>
              <c:numCache>
                <c:formatCode>#,##0</c:formatCode>
                <c:ptCount val="7"/>
                <c:pt idx="0">
                  <c:v>9641</c:v>
                </c:pt>
                <c:pt idx="1">
                  <c:v>9524</c:v>
                </c:pt>
                <c:pt idx="2">
                  <c:v>9593</c:v>
                </c:pt>
                <c:pt idx="3">
                  <c:v>9621</c:v>
                </c:pt>
                <c:pt idx="4">
                  <c:v>10019</c:v>
                </c:pt>
                <c:pt idx="5">
                  <c:v>10583</c:v>
                </c:pt>
                <c:pt idx="6">
                  <c:v>11050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A8-4BBC-985C-7CCA34DE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9.34'!$AB$15:$AB$33</c:f>
              <c:numCache>
                <c:formatCode>0.0%</c:formatCode>
                <c:ptCount val="19"/>
                <c:pt idx="0">
                  <c:v>5.9678867821179949E-3</c:v>
                </c:pt>
                <c:pt idx="1">
                  <c:v>5.8150273554682273E-3</c:v>
                </c:pt>
                <c:pt idx="2">
                  <c:v>8.8403701745782035E-2</c:v>
                </c:pt>
                <c:pt idx="3">
                  <c:v>8.1716101829854716E-3</c:v>
                </c:pt>
                <c:pt idx="4">
                  <c:v>7.4780105345621531E-2</c:v>
                </c:pt>
                <c:pt idx="5">
                  <c:v>4.0144706923895115E-2</c:v>
                </c:pt>
                <c:pt idx="6">
                  <c:v>9.3932117676281943E-2</c:v>
                </c:pt>
                <c:pt idx="7">
                  <c:v>6.0061016387804367E-2</c:v>
                </c:pt>
                <c:pt idx="8">
                  <c:v>4.823351825077863E-2</c:v>
                </c:pt>
                <c:pt idx="9">
                  <c:v>7.4136821925137094E-3</c:v>
                </c:pt>
                <c:pt idx="10">
                  <c:v>3.3125911583559972E-2</c:v>
                </c:pt>
                <c:pt idx="11">
                  <c:v>1.8145687771882784E-2</c:v>
                </c:pt>
                <c:pt idx="12">
                  <c:v>4.9883126230040702E-2</c:v>
                </c:pt>
                <c:pt idx="13">
                  <c:v>0.12009655620450044</c:v>
                </c:pt>
                <c:pt idx="14">
                  <c:v>6.6748616303731675E-2</c:v>
                </c:pt>
                <c:pt idx="15">
                  <c:v>6.7850478004165424E-2</c:v>
                </c:pt>
                <c:pt idx="16">
                  <c:v>0.1179055710891871</c:v>
                </c:pt>
                <c:pt idx="17">
                  <c:v>1.2872037552465814E-2</c:v>
                </c:pt>
                <c:pt idx="18">
                  <c:v>3.8316762946874978E-2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45-4DC1-9F27-F0AEB8ECDEE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45-4DC1-9F27-F0AEB8ECD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9.34'!$Z$44:$Z$60</c:f>
              <c:numCache>
                <c:formatCode>#,##0</c:formatCode>
                <c:ptCount val="17"/>
                <c:pt idx="0">
                  <c:v>84</c:v>
                </c:pt>
                <c:pt idx="1">
                  <c:v>1830</c:v>
                </c:pt>
                <c:pt idx="2">
                  <c:v>5658</c:v>
                </c:pt>
                <c:pt idx="3">
                  <c:v>8873</c:v>
                </c:pt>
                <c:pt idx="4">
                  <c:v>11721</c:v>
                </c:pt>
                <c:pt idx="5">
                  <c:v>11163</c:v>
                </c:pt>
                <c:pt idx="6">
                  <c:v>9961</c:v>
                </c:pt>
                <c:pt idx="7">
                  <c:v>8752</c:v>
                </c:pt>
                <c:pt idx="8">
                  <c:v>8191</c:v>
                </c:pt>
                <c:pt idx="9">
                  <c:v>6985</c:v>
                </c:pt>
                <c:pt idx="10">
                  <c:v>5634</c:v>
                </c:pt>
                <c:pt idx="11">
                  <c:v>3699</c:v>
                </c:pt>
                <c:pt idx="12">
                  <c:v>1583</c:v>
                </c:pt>
                <c:pt idx="13">
                  <c:v>528</c:v>
                </c:pt>
                <c:pt idx="14">
                  <c:v>172</c:v>
                </c:pt>
                <c:pt idx="15">
                  <c:v>115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81-409F-8D52-B3D9CAEC6D40}"/>
            </c:ext>
          </c:extLst>
        </c:ser>
        <c:ser>
          <c:idx val="1"/>
          <c:order val="1"/>
          <c:tx>
            <c:strRef>
              <c:f>'Table 9.34'!$S$62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9.34'!$Z$63:$Z$79</c:f>
              <c:numCache>
                <c:formatCode>#,##0</c:formatCode>
                <c:ptCount val="17"/>
                <c:pt idx="0">
                  <c:v>134</c:v>
                </c:pt>
                <c:pt idx="1">
                  <c:v>2369</c:v>
                </c:pt>
                <c:pt idx="2">
                  <c:v>5360</c:v>
                </c:pt>
                <c:pt idx="3">
                  <c:v>7405</c:v>
                </c:pt>
                <c:pt idx="4">
                  <c:v>9489</c:v>
                </c:pt>
                <c:pt idx="5">
                  <c:v>8870</c:v>
                </c:pt>
                <c:pt idx="6">
                  <c:v>7824</c:v>
                </c:pt>
                <c:pt idx="7">
                  <c:v>7256</c:v>
                </c:pt>
                <c:pt idx="8">
                  <c:v>7224</c:v>
                </c:pt>
                <c:pt idx="9">
                  <c:v>6208</c:v>
                </c:pt>
                <c:pt idx="10">
                  <c:v>5003</c:v>
                </c:pt>
                <c:pt idx="11">
                  <c:v>2965</c:v>
                </c:pt>
                <c:pt idx="12">
                  <c:v>1172</c:v>
                </c:pt>
                <c:pt idx="13">
                  <c:v>319</c:v>
                </c:pt>
                <c:pt idx="14">
                  <c:v>152</c:v>
                </c:pt>
                <c:pt idx="15">
                  <c:v>106</c:v>
                </c:pt>
                <c:pt idx="1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81-409F-8D52-B3D9CAEC6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9.34'!$Z$83:$Z$90</c:f>
              <c:numCache>
                <c:formatCode>#,##0</c:formatCode>
                <c:ptCount val="8"/>
                <c:pt idx="0">
                  <c:v>5509</c:v>
                </c:pt>
                <c:pt idx="1">
                  <c:v>5578</c:v>
                </c:pt>
                <c:pt idx="2">
                  <c:v>11883</c:v>
                </c:pt>
                <c:pt idx="3">
                  <c:v>4156</c:v>
                </c:pt>
                <c:pt idx="4">
                  <c:v>2875</c:v>
                </c:pt>
                <c:pt idx="5">
                  <c:v>2923</c:v>
                </c:pt>
                <c:pt idx="6">
                  <c:v>8162</c:v>
                </c:pt>
                <c:pt idx="7">
                  <c:v>9147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5-4B88-B0C2-290A1EA844F9}"/>
            </c:ext>
          </c:extLst>
        </c:ser>
        <c:ser>
          <c:idx val="1"/>
          <c:order val="1"/>
          <c:tx>
            <c:strRef>
              <c:f>'Table 9.34'!$S$92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9.34'!$Z$93:$Z$100</c:f>
              <c:numCache>
                <c:formatCode>#,##0</c:formatCode>
                <c:ptCount val="8"/>
                <c:pt idx="0">
                  <c:v>4252</c:v>
                </c:pt>
                <c:pt idx="1">
                  <c:v>8440</c:v>
                </c:pt>
                <c:pt idx="2">
                  <c:v>1811</c:v>
                </c:pt>
                <c:pt idx="3">
                  <c:v>9253</c:v>
                </c:pt>
                <c:pt idx="4">
                  <c:v>10626</c:v>
                </c:pt>
                <c:pt idx="5">
                  <c:v>5681</c:v>
                </c:pt>
                <c:pt idx="6">
                  <c:v>948</c:v>
                </c:pt>
                <c:pt idx="7">
                  <c:v>4413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25-4B88-B0C2-290A1EA84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9.4'!$Y$83:$Y$90</c:f>
              <c:numCache>
                <c:formatCode>#,##0</c:formatCode>
                <c:ptCount val="8"/>
                <c:pt idx="0">
                  <c:v>53</c:v>
                </c:pt>
                <c:pt idx="1">
                  <c:v>59</c:v>
                </c:pt>
                <c:pt idx="2">
                  <c:v>124</c:v>
                </c:pt>
                <c:pt idx="3">
                  <c:v>27</c:v>
                </c:pt>
                <c:pt idx="4">
                  <c:v>24</c:v>
                </c:pt>
                <c:pt idx="5">
                  <c:v>6</c:v>
                </c:pt>
                <c:pt idx="6">
                  <c:v>65</c:v>
                </c:pt>
                <c:pt idx="7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8-4817-9658-5379974F47A3}"/>
            </c:ext>
          </c:extLst>
        </c:ser>
        <c:ser>
          <c:idx val="1"/>
          <c:order val="1"/>
          <c:tx>
            <c:strRef>
              <c:f>'Table 9.4'!$S$92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9.4'!$Y$93:$Y$100</c:f>
              <c:numCache>
                <c:formatCode>#,##0</c:formatCode>
                <c:ptCount val="8"/>
                <c:pt idx="0">
                  <c:v>46</c:v>
                </c:pt>
                <c:pt idx="1">
                  <c:v>99</c:v>
                </c:pt>
                <c:pt idx="2">
                  <c:v>19</c:v>
                </c:pt>
                <c:pt idx="3">
                  <c:v>90</c:v>
                </c:pt>
                <c:pt idx="4">
                  <c:v>101</c:v>
                </c:pt>
                <c:pt idx="5">
                  <c:v>52</c:v>
                </c:pt>
                <c:pt idx="6">
                  <c:v>7</c:v>
                </c:pt>
                <c:pt idx="7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8-4817-9658-5379974F4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9.34'!$T$8:$Z$8</c:f>
              <c:numCache>
                <c:formatCode>#,##0</c:formatCode>
                <c:ptCount val="7"/>
                <c:pt idx="0">
                  <c:v>40994.620000000003</c:v>
                </c:pt>
                <c:pt idx="1">
                  <c:v>42010.01</c:v>
                </c:pt>
                <c:pt idx="2">
                  <c:v>42831.82</c:v>
                </c:pt>
                <c:pt idx="3">
                  <c:v>43661</c:v>
                </c:pt>
                <c:pt idx="4">
                  <c:v>45051.27</c:v>
                </c:pt>
                <c:pt idx="5">
                  <c:v>45475.5</c:v>
                </c:pt>
                <c:pt idx="6">
                  <c:v>46732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4D-438E-9E63-63C844B477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4D-438E-9E63-63C844B47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9.35'!$U$4:$Y$4</c:f>
              <c:numCache>
                <c:formatCode>#,##0</c:formatCode>
                <c:ptCount val="5"/>
                <c:pt idx="0">
                  <c:v>16879</c:v>
                </c:pt>
                <c:pt idx="1">
                  <c:v>15803</c:v>
                </c:pt>
                <c:pt idx="2">
                  <c:v>14994</c:v>
                </c:pt>
                <c:pt idx="3">
                  <c:v>14189</c:v>
                </c:pt>
                <c:pt idx="4">
                  <c:v>14876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84-460D-9373-5184300A3C11}"/>
            </c:ext>
          </c:extLst>
        </c:ser>
        <c:ser>
          <c:idx val="1"/>
          <c:order val="1"/>
          <c:tx>
            <c:strRef>
              <c:f>'Table 9.35'!$S$7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9.35'!$U$7:$Y$7</c:f>
              <c:numCache>
                <c:formatCode>#,##0</c:formatCode>
                <c:ptCount val="5"/>
                <c:pt idx="0">
                  <c:v>11714</c:v>
                </c:pt>
                <c:pt idx="1">
                  <c:v>11228</c:v>
                </c:pt>
                <c:pt idx="2">
                  <c:v>10532</c:v>
                </c:pt>
                <c:pt idx="3">
                  <c:v>10047</c:v>
                </c:pt>
                <c:pt idx="4">
                  <c:v>10204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84-460D-9373-5184300A3C11}"/>
            </c:ext>
          </c:extLst>
        </c:ser>
        <c:ser>
          <c:idx val="2"/>
          <c:order val="2"/>
          <c:tx>
            <c:strRef>
              <c:f>'Table 9.35'!$S$11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9.35'!$U$11:$Y$11</c:f>
              <c:numCache>
                <c:formatCode>#,##0</c:formatCode>
                <c:ptCount val="5"/>
                <c:pt idx="0">
                  <c:v>15509</c:v>
                </c:pt>
                <c:pt idx="1">
                  <c:v>14478</c:v>
                </c:pt>
                <c:pt idx="2">
                  <c:v>13728</c:v>
                </c:pt>
                <c:pt idx="3">
                  <c:v>12938</c:v>
                </c:pt>
                <c:pt idx="4">
                  <c:v>13509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84-460D-9373-5184300A3C11}"/>
            </c:ext>
          </c:extLst>
        </c:ser>
        <c:ser>
          <c:idx val="3"/>
          <c:order val="3"/>
          <c:tx>
            <c:strRef>
              <c:f>'Table 9.35'!$S$12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9.35'!$U$12:$Y$12</c:f>
              <c:numCache>
                <c:formatCode>#,##0</c:formatCode>
                <c:ptCount val="5"/>
                <c:pt idx="0">
                  <c:v>1370</c:v>
                </c:pt>
                <c:pt idx="1">
                  <c:v>1324</c:v>
                </c:pt>
                <c:pt idx="2">
                  <c:v>1269</c:v>
                </c:pt>
                <c:pt idx="3">
                  <c:v>1250</c:v>
                </c:pt>
                <c:pt idx="4">
                  <c:v>1367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84-460D-9373-5184300A3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9.35'!$AB$15:$AB$33</c:f>
              <c:numCache>
                <c:formatCode>0.0%</c:formatCode>
                <c:ptCount val="19"/>
                <c:pt idx="0">
                  <c:v>6.1130803649253294E-2</c:v>
                </c:pt>
                <c:pt idx="1">
                  <c:v>0.16148526933581264</c:v>
                </c:pt>
                <c:pt idx="2">
                  <c:v>4.1954791097681444E-2</c:v>
                </c:pt>
                <c:pt idx="3">
                  <c:v>9.7623336626183974E-3</c:v>
                </c:pt>
                <c:pt idx="4">
                  <c:v>7.3798593759079545E-2</c:v>
                </c:pt>
                <c:pt idx="5">
                  <c:v>2.1558486838282293E-2</c:v>
                </c:pt>
                <c:pt idx="6">
                  <c:v>6.5372770062176774E-2</c:v>
                </c:pt>
                <c:pt idx="7">
                  <c:v>7.827299668777965E-2</c:v>
                </c:pt>
                <c:pt idx="8">
                  <c:v>4.0037189842524259E-2</c:v>
                </c:pt>
                <c:pt idx="9">
                  <c:v>9.29746063106514E-4</c:v>
                </c:pt>
                <c:pt idx="10">
                  <c:v>1.4004300075541867E-2</c:v>
                </c:pt>
                <c:pt idx="11">
                  <c:v>2.2488232901388808E-2</c:v>
                </c:pt>
                <c:pt idx="12">
                  <c:v>3.3703294787611131E-2</c:v>
                </c:pt>
                <c:pt idx="13">
                  <c:v>0.12534139113254691</c:v>
                </c:pt>
                <c:pt idx="14">
                  <c:v>4.305886454762043E-2</c:v>
                </c:pt>
                <c:pt idx="15">
                  <c:v>5.0206287407751758E-2</c:v>
                </c:pt>
                <c:pt idx="16">
                  <c:v>4.0676390260909988E-2</c:v>
                </c:pt>
                <c:pt idx="17">
                  <c:v>8.7744784705677259E-3</c:v>
                </c:pt>
                <c:pt idx="18">
                  <c:v>4.5848102736939976E-2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5-40F2-AAEF-230FF8A896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5-40F2-AAEF-230FF8A8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9.35'!$Y$44:$Y$60</c:f>
              <c:numCache>
                <c:formatCode>#,##0</c:formatCode>
                <c:ptCount val="17"/>
                <c:pt idx="0">
                  <c:v>18</c:v>
                </c:pt>
                <c:pt idx="1">
                  <c:v>229</c:v>
                </c:pt>
                <c:pt idx="2">
                  <c:v>412</c:v>
                </c:pt>
                <c:pt idx="3">
                  <c:v>671</c:v>
                </c:pt>
                <c:pt idx="4">
                  <c:v>995</c:v>
                </c:pt>
                <c:pt idx="5">
                  <c:v>1096</c:v>
                </c:pt>
                <c:pt idx="6">
                  <c:v>1053</c:v>
                </c:pt>
                <c:pt idx="7">
                  <c:v>957</c:v>
                </c:pt>
                <c:pt idx="8">
                  <c:v>755</c:v>
                </c:pt>
                <c:pt idx="9">
                  <c:v>661</c:v>
                </c:pt>
                <c:pt idx="10">
                  <c:v>614</c:v>
                </c:pt>
                <c:pt idx="11">
                  <c:v>374</c:v>
                </c:pt>
                <c:pt idx="12">
                  <c:v>172</c:v>
                </c:pt>
                <c:pt idx="13">
                  <c:v>52</c:v>
                </c:pt>
                <c:pt idx="14">
                  <c:v>19</c:v>
                </c:pt>
                <c:pt idx="15">
                  <c:v>3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9B-4D98-BA20-14B1A4B22BD5}"/>
            </c:ext>
          </c:extLst>
        </c:ser>
        <c:ser>
          <c:idx val="1"/>
          <c:order val="1"/>
          <c:tx>
            <c:strRef>
              <c:f>'Table 9.35'!$S$62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9.35'!$Y$63:$Y$79</c:f>
              <c:numCache>
                <c:formatCode>#,##0</c:formatCode>
                <c:ptCount val="17"/>
                <c:pt idx="0">
                  <c:v>18</c:v>
                </c:pt>
                <c:pt idx="1">
                  <c:v>194</c:v>
                </c:pt>
                <c:pt idx="2">
                  <c:v>425</c:v>
                </c:pt>
                <c:pt idx="3">
                  <c:v>663</c:v>
                </c:pt>
                <c:pt idx="4">
                  <c:v>938</c:v>
                </c:pt>
                <c:pt idx="5">
                  <c:v>964</c:v>
                </c:pt>
                <c:pt idx="6">
                  <c:v>822</c:v>
                </c:pt>
                <c:pt idx="7">
                  <c:v>797</c:v>
                </c:pt>
                <c:pt idx="8">
                  <c:v>664</c:v>
                </c:pt>
                <c:pt idx="9">
                  <c:v>532</c:v>
                </c:pt>
                <c:pt idx="10">
                  <c:v>452</c:v>
                </c:pt>
                <c:pt idx="11">
                  <c:v>186</c:v>
                </c:pt>
                <c:pt idx="12">
                  <c:v>88</c:v>
                </c:pt>
                <c:pt idx="13">
                  <c:v>29</c:v>
                </c:pt>
                <c:pt idx="14">
                  <c:v>10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9B-4D98-BA20-14B1A4B22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9.35'!$Y$83:$Y$90</c:f>
              <c:numCache>
                <c:formatCode>#,##0</c:formatCode>
                <c:ptCount val="8"/>
                <c:pt idx="0">
                  <c:v>311</c:v>
                </c:pt>
                <c:pt idx="1">
                  <c:v>369</c:v>
                </c:pt>
                <c:pt idx="2">
                  <c:v>1535</c:v>
                </c:pt>
                <c:pt idx="3">
                  <c:v>92</c:v>
                </c:pt>
                <c:pt idx="4">
                  <c:v>69</c:v>
                </c:pt>
                <c:pt idx="5">
                  <c:v>83</c:v>
                </c:pt>
                <c:pt idx="6">
                  <c:v>1747</c:v>
                </c:pt>
                <c:pt idx="7">
                  <c:v>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E8-4B6F-8ADE-F75C5EC2B28E}"/>
            </c:ext>
          </c:extLst>
        </c:ser>
        <c:ser>
          <c:idx val="1"/>
          <c:order val="1"/>
          <c:tx>
            <c:strRef>
              <c:f>'Table 9.35'!$S$92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9.35'!$Y$93:$Y$100</c:f>
              <c:numCache>
                <c:formatCode>#,##0</c:formatCode>
                <c:ptCount val="8"/>
                <c:pt idx="0">
                  <c:v>257</c:v>
                </c:pt>
                <c:pt idx="1">
                  <c:v>595</c:v>
                </c:pt>
                <c:pt idx="2">
                  <c:v>207</c:v>
                </c:pt>
                <c:pt idx="3">
                  <c:v>502</c:v>
                </c:pt>
                <c:pt idx="4">
                  <c:v>826</c:v>
                </c:pt>
                <c:pt idx="5">
                  <c:v>385</c:v>
                </c:pt>
                <c:pt idx="6">
                  <c:v>345</c:v>
                </c:pt>
                <c:pt idx="7">
                  <c:v>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E8-4B6F-8ADE-F75C5EC2B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9.35'!$U$8:$Y$8</c:f>
              <c:numCache>
                <c:formatCode>#,##0</c:formatCode>
                <c:ptCount val="5"/>
                <c:pt idx="0">
                  <c:v>60589</c:v>
                </c:pt>
                <c:pt idx="1">
                  <c:v>62756.12</c:v>
                </c:pt>
                <c:pt idx="2">
                  <c:v>59952.02</c:v>
                </c:pt>
                <c:pt idx="3">
                  <c:v>62926.85</c:v>
                </c:pt>
                <c:pt idx="4">
                  <c:v>59753.17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AF-4027-BF9A-A831273D6D4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AF-4027-BF9A-A831273D6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9.35'!$T$4:$Z$4</c:f>
              <c:numCache>
                <c:formatCode>#,##0</c:formatCode>
                <c:ptCount val="7"/>
                <c:pt idx="0">
                  <c:v>17836</c:v>
                </c:pt>
                <c:pt idx="1">
                  <c:v>16879</c:v>
                </c:pt>
                <c:pt idx="2">
                  <c:v>15803</c:v>
                </c:pt>
                <c:pt idx="3">
                  <c:v>14994</c:v>
                </c:pt>
                <c:pt idx="4">
                  <c:v>14189</c:v>
                </c:pt>
                <c:pt idx="5">
                  <c:v>14876</c:v>
                </c:pt>
                <c:pt idx="6">
                  <c:v>17209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A-495B-B7CC-41E1FDEDCE01}"/>
            </c:ext>
          </c:extLst>
        </c:ser>
        <c:ser>
          <c:idx val="1"/>
          <c:order val="1"/>
          <c:tx>
            <c:strRef>
              <c:f>'Table 9.35'!$S$7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9.35'!$T$7:$Z$7</c:f>
              <c:numCache>
                <c:formatCode>#,##0</c:formatCode>
                <c:ptCount val="7"/>
                <c:pt idx="0">
                  <c:v>11935</c:v>
                </c:pt>
                <c:pt idx="1">
                  <c:v>11714</c:v>
                </c:pt>
                <c:pt idx="2">
                  <c:v>11228</c:v>
                </c:pt>
                <c:pt idx="3">
                  <c:v>10532</c:v>
                </c:pt>
                <c:pt idx="4">
                  <c:v>10047</c:v>
                </c:pt>
                <c:pt idx="5">
                  <c:v>10204</c:v>
                </c:pt>
                <c:pt idx="6">
                  <c:v>11631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3A-495B-B7CC-41E1FDEDCE01}"/>
            </c:ext>
          </c:extLst>
        </c:ser>
        <c:ser>
          <c:idx val="2"/>
          <c:order val="2"/>
          <c:tx>
            <c:strRef>
              <c:f>'Table 9.35'!$S$11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9.35'!$T$11:$Z$11</c:f>
              <c:numCache>
                <c:formatCode>#,##0</c:formatCode>
                <c:ptCount val="7"/>
                <c:pt idx="0">
                  <c:v>16390</c:v>
                </c:pt>
                <c:pt idx="1">
                  <c:v>15509</c:v>
                </c:pt>
                <c:pt idx="2">
                  <c:v>14478</c:v>
                </c:pt>
                <c:pt idx="3">
                  <c:v>13728</c:v>
                </c:pt>
                <c:pt idx="4">
                  <c:v>12938</c:v>
                </c:pt>
                <c:pt idx="5">
                  <c:v>13509</c:v>
                </c:pt>
                <c:pt idx="6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A-495B-B7CC-41E1FDEDCE01}"/>
            </c:ext>
          </c:extLst>
        </c:ser>
        <c:ser>
          <c:idx val="3"/>
          <c:order val="3"/>
          <c:tx>
            <c:strRef>
              <c:f>'Table 9.35'!$S$12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9.35'!$T$12:$Z$12</c:f>
              <c:numCache>
                <c:formatCode>#,##0</c:formatCode>
                <c:ptCount val="7"/>
                <c:pt idx="0">
                  <c:v>1443</c:v>
                </c:pt>
                <c:pt idx="1">
                  <c:v>1370</c:v>
                </c:pt>
                <c:pt idx="2">
                  <c:v>1324</c:v>
                </c:pt>
                <c:pt idx="3">
                  <c:v>1269</c:v>
                </c:pt>
                <c:pt idx="4">
                  <c:v>1250</c:v>
                </c:pt>
                <c:pt idx="5">
                  <c:v>1367</c:v>
                </c:pt>
                <c:pt idx="6">
                  <c:v>1852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3A-495B-B7CC-41E1FDEDC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9.35'!$AB$15:$AB$33</c:f>
              <c:numCache>
                <c:formatCode>0.0%</c:formatCode>
                <c:ptCount val="19"/>
                <c:pt idx="0">
                  <c:v>6.1130803649253294E-2</c:v>
                </c:pt>
                <c:pt idx="1">
                  <c:v>0.16148526933581264</c:v>
                </c:pt>
                <c:pt idx="2">
                  <c:v>4.1954791097681444E-2</c:v>
                </c:pt>
                <c:pt idx="3">
                  <c:v>9.7623336626183974E-3</c:v>
                </c:pt>
                <c:pt idx="4">
                  <c:v>7.3798593759079545E-2</c:v>
                </c:pt>
                <c:pt idx="5">
                  <c:v>2.1558486838282293E-2</c:v>
                </c:pt>
                <c:pt idx="6">
                  <c:v>6.5372770062176774E-2</c:v>
                </c:pt>
                <c:pt idx="7">
                  <c:v>7.827299668777965E-2</c:v>
                </c:pt>
                <c:pt idx="8">
                  <c:v>4.0037189842524259E-2</c:v>
                </c:pt>
                <c:pt idx="9">
                  <c:v>9.29746063106514E-4</c:v>
                </c:pt>
                <c:pt idx="10">
                  <c:v>1.4004300075541867E-2</c:v>
                </c:pt>
                <c:pt idx="11">
                  <c:v>2.2488232901388808E-2</c:v>
                </c:pt>
                <c:pt idx="12">
                  <c:v>3.3703294787611131E-2</c:v>
                </c:pt>
                <c:pt idx="13">
                  <c:v>0.12534139113254691</c:v>
                </c:pt>
                <c:pt idx="14">
                  <c:v>4.305886454762043E-2</c:v>
                </c:pt>
                <c:pt idx="15">
                  <c:v>5.0206287407751758E-2</c:v>
                </c:pt>
                <c:pt idx="16">
                  <c:v>4.0676390260909988E-2</c:v>
                </c:pt>
                <c:pt idx="17">
                  <c:v>8.7744784705677259E-3</c:v>
                </c:pt>
                <c:pt idx="18">
                  <c:v>4.5848102736939976E-2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1-4364-B9B8-10ED99F1D8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C1-4364-B9B8-10ED99F1D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9.35'!$Z$44:$Z$60</c:f>
              <c:numCache>
                <c:formatCode>#,##0</c:formatCode>
                <c:ptCount val="17"/>
                <c:pt idx="0">
                  <c:v>26</c:v>
                </c:pt>
                <c:pt idx="1">
                  <c:v>311</c:v>
                </c:pt>
                <c:pt idx="2">
                  <c:v>529</c:v>
                </c:pt>
                <c:pt idx="3">
                  <c:v>773</c:v>
                </c:pt>
                <c:pt idx="4">
                  <c:v>1119</c:v>
                </c:pt>
                <c:pt idx="5">
                  <c:v>1159</c:v>
                </c:pt>
                <c:pt idx="6">
                  <c:v>1178</c:v>
                </c:pt>
                <c:pt idx="7">
                  <c:v>1000</c:v>
                </c:pt>
                <c:pt idx="8">
                  <c:v>939</c:v>
                </c:pt>
                <c:pt idx="9">
                  <c:v>783</c:v>
                </c:pt>
                <c:pt idx="10">
                  <c:v>680</c:v>
                </c:pt>
                <c:pt idx="11">
                  <c:v>500</c:v>
                </c:pt>
                <c:pt idx="12">
                  <c:v>214</c:v>
                </c:pt>
                <c:pt idx="13">
                  <c:v>76</c:v>
                </c:pt>
                <c:pt idx="14">
                  <c:v>33</c:v>
                </c:pt>
                <c:pt idx="15">
                  <c:v>16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1-4507-8650-1F7B00C0C2BA}"/>
            </c:ext>
          </c:extLst>
        </c:ser>
        <c:ser>
          <c:idx val="1"/>
          <c:order val="1"/>
          <c:tx>
            <c:strRef>
              <c:f>'Table 9.35'!$S$62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9.35'!$Z$63:$Z$79</c:f>
              <c:numCache>
                <c:formatCode>#,##0</c:formatCode>
                <c:ptCount val="17"/>
                <c:pt idx="0">
                  <c:v>24</c:v>
                </c:pt>
                <c:pt idx="1">
                  <c:v>258</c:v>
                </c:pt>
                <c:pt idx="2">
                  <c:v>524</c:v>
                </c:pt>
                <c:pt idx="3">
                  <c:v>705</c:v>
                </c:pt>
                <c:pt idx="4">
                  <c:v>1087</c:v>
                </c:pt>
                <c:pt idx="5">
                  <c:v>1110</c:v>
                </c:pt>
                <c:pt idx="6">
                  <c:v>977</c:v>
                </c:pt>
                <c:pt idx="7">
                  <c:v>860</c:v>
                </c:pt>
                <c:pt idx="8">
                  <c:v>800</c:v>
                </c:pt>
                <c:pt idx="9">
                  <c:v>572</c:v>
                </c:pt>
                <c:pt idx="10">
                  <c:v>518</c:v>
                </c:pt>
                <c:pt idx="11">
                  <c:v>244</c:v>
                </c:pt>
                <c:pt idx="12">
                  <c:v>103</c:v>
                </c:pt>
                <c:pt idx="13">
                  <c:v>54</c:v>
                </c:pt>
                <c:pt idx="14">
                  <c:v>16</c:v>
                </c:pt>
                <c:pt idx="15">
                  <c:v>5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C1-4507-8650-1F7B00C0C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9.35'!$Z$83:$Z$90</c:f>
              <c:numCache>
                <c:formatCode>#,##0</c:formatCode>
                <c:ptCount val="8"/>
                <c:pt idx="0">
                  <c:v>349</c:v>
                </c:pt>
                <c:pt idx="1">
                  <c:v>375</c:v>
                </c:pt>
                <c:pt idx="2">
                  <c:v>1634</c:v>
                </c:pt>
                <c:pt idx="3">
                  <c:v>103</c:v>
                </c:pt>
                <c:pt idx="4">
                  <c:v>79</c:v>
                </c:pt>
                <c:pt idx="5">
                  <c:v>95</c:v>
                </c:pt>
                <c:pt idx="6">
                  <c:v>1942</c:v>
                </c:pt>
                <c:pt idx="7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EB-4021-BB30-AD114BE6E284}"/>
            </c:ext>
          </c:extLst>
        </c:ser>
        <c:ser>
          <c:idx val="1"/>
          <c:order val="1"/>
          <c:tx>
            <c:strRef>
              <c:f>'Table 9.35'!$S$92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9.35'!$Z$93:$Z$100</c:f>
              <c:numCache>
                <c:formatCode>#,##0</c:formatCode>
                <c:ptCount val="8"/>
                <c:pt idx="0">
                  <c:v>279</c:v>
                </c:pt>
                <c:pt idx="1">
                  <c:v>630</c:v>
                </c:pt>
                <c:pt idx="2">
                  <c:v>225</c:v>
                </c:pt>
                <c:pt idx="3">
                  <c:v>531</c:v>
                </c:pt>
                <c:pt idx="4">
                  <c:v>908</c:v>
                </c:pt>
                <c:pt idx="5">
                  <c:v>444</c:v>
                </c:pt>
                <c:pt idx="6">
                  <c:v>493</c:v>
                </c:pt>
                <c:pt idx="7">
                  <c:v>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EB-4021-BB30-AD114BE6E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9.4'!$U$8:$Y$8</c:f>
              <c:numCache>
                <c:formatCode>#,##0</c:formatCode>
                <c:ptCount val="5"/>
                <c:pt idx="0">
                  <c:v>35994</c:v>
                </c:pt>
                <c:pt idx="1">
                  <c:v>35186</c:v>
                </c:pt>
                <c:pt idx="2">
                  <c:v>36500</c:v>
                </c:pt>
                <c:pt idx="3">
                  <c:v>38252.379999999997</c:v>
                </c:pt>
                <c:pt idx="4">
                  <c:v>39137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A2-41BE-A745-8E2CED6AF68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A2-41BE-A745-8E2CED6AF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9.35'!$T$8:$Z$8</c:f>
              <c:numCache>
                <c:formatCode>#,##0</c:formatCode>
                <c:ptCount val="7"/>
                <c:pt idx="0">
                  <c:v>59903.94</c:v>
                </c:pt>
                <c:pt idx="1">
                  <c:v>60589</c:v>
                </c:pt>
                <c:pt idx="2">
                  <c:v>62756.12</c:v>
                </c:pt>
                <c:pt idx="3">
                  <c:v>59952.02</c:v>
                </c:pt>
                <c:pt idx="4">
                  <c:v>62926.85</c:v>
                </c:pt>
                <c:pt idx="5">
                  <c:v>59753.17</c:v>
                </c:pt>
                <c:pt idx="6">
                  <c:v>61217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52-4079-9C16-5D367BE59B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52-4079-9C16-5D367BE59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9.36'!$U$4:$Y$4</c:f>
              <c:numCache>
                <c:formatCode>#,##0</c:formatCode>
                <c:ptCount val="5"/>
                <c:pt idx="0">
                  <c:v>373</c:v>
                </c:pt>
                <c:pt idx="1">
                  <c:v>382</c:v>
                </c:pt>
                <c:pt idx="2">
                  <c:v>389</c:v>
                </c:pt>
                <c:pt idx="3">
                  <c:v>475</c:v>
                </c:pt>
                <c:pt idx="4">
                  <c:v>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6-4B6E-99E0-E35EC10E7E65}"/>
            </c:ext>
          </c:extLst>
        </c:ser>
        <c:ser>
          <c:idx val="1"/>
          <c:order val="1"/>
          <c:tx>
            <c:strRef>
              <c:f>'Table 9.36'!$S$7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9.36'!$U$7:$Y$7</c:f>
              <c:numCache>
                <c:formatCode>#,##0</c:formatCode>
                <c:ptCount val="5"/>
                <c:pt idx="0">
                  <c:v>295</c:v>
                </c:pt>
                <c:pt idx="1">
                  <c:v>290</c:v>
                </c:pt>
                <c:pt idx="2">
                  <c:v>298</c:v>
                </c:pt>
                <c:pt idx="3">
                  <c:v>346</c:v>
                </c:pt>
                <c:pt idx="4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6-4B6E-99E0-E35EC10E7E65}"/>
            </c:ext>
          </c:extLst>
        </c:ser>
        <c:ser>
          <c:idx val="2"/>
          <c:order val="2"/>
          <c:tx>
            <c:strRef>
              <c:f>'Table 9.36'!$S$11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9.36'!$U$11:$Y$11</c:f>
              <c:numCache>
                <c:formatCode>#,##0</c:formatCode>
                <c:ptCount val="5"/>
                <c:pt idx="0">
                  <c:v>367</c:v>
                </c:pt>
                <c:pt idx="1">
                  <c:v>373</c:v>
                </c:pt>
                <c:pt idx="2">
                  <c:v>383</c:v>
                </c:pt>
                <c:pt idx="3">
                  <c:v>464</c:v>
                </c:pt>
                <c:pt idx="4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6-4B6E-99E0-E35EC10E7E65}"/>
            </c:ext>
          </c:extLst>
        </c:ser>
        <c:ser>
          <c:idx val="3"/>
          <c:order val="3"/>
          <c:tx>
            <c:strRef>
              <c:f>'Table 9.36'!$S$12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9.36'!$U$12:$Y$12</c:f>
              <c:numCache>
                <c:formatCode>#,##0</c:formatCode>
                <c:ptCount val="5"/>
                <c:pt idx="0">
                  <c:v>7</c:v>
                </c:pt>
                <c:pt idx="1">
                  <c:v>9</c:v>
                </c:pt>
                <c:pt idx="2">
                  <c:v>3</c:v>
                </c:pt>
                <c:pt idx="3">
                  <c:v>9</c:v>
                </c:pt>
                <c:pt idx="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F6-4B6E-99E0-E35EC10E7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9.36'!$AB$15:$AB$33</c:f>
              <c:numCache>
                <c:formatCode>0.0%</c:formatCode>
                <c:ptCount val="19"/>
                <c:pt idx="0">
                  <c:v>2.4347826086956521E-2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5.7391304347826085E-2</c:v>
                </c:pt>
                <c:pt idx="5">
                  <c:v>0</c:v>
                </c:pt>
                <c:pt idx="6">
                  <c:v>7.8260869565217397E-2</c:v>
                </c:pt>
                <c:pt idx="7">
                  <c:v>0.12173913043478261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1.5652173913043479E-2</c:v>
                </c:pt>
                <c:pt idx="12">
                  <c:v>0</c:v>
                </c:pt>
                <c:pt idx="13">
                  <c:v>4.5217391304347827E-2</c:v>
                </c:pt>
                <c:pt idx="14">
                  <c:v>0.30086956521739128</c:v>
                </c:pt>
                <c:pt idx="15">
                  <c:v>0.19652173913043477</c:v>
                </c:pt>
                <c:pt idx="16">
                  <c:v>7.3043478260869571E-2</c:v>
                </c:pt>
                <c:pt idx="17">
                  <c:v>0</c:v>
                </c:pt>
                <c:pt idx="18">
                  <c:v>5.3913043478260869E-2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0F-4EE9-AAD1-52DA8B2B1F3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0F-4EE9-AAD1-52DA8B2B1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11</c:v>
                </c:pt>
                <c:pt idx="3">
                  <c:v>32</c:v>
                </c:pt>
                <c:pt idx="4">
                  <c:v>41</c:v>
                </c:pt>
                <c:pt idx="5">
                  <c:v>33</c:v>
                </c:pt>
                <c:pt idx="6">
                  <c:v>37</c:v>
                </c:pt>
                <c:pt idx="7">
                  <c:v>29</c:v>
                </c:pt>
                <c:pt idx="8">
                  <c:v>41</c:v>
                </c:pt>
                <c:pt idx="9">
                  <c:v>29</c:v>
                </c:pt>
                <c:pt idx="10">
                  <c:v>13</c:v>
                </c:pt>
                <c:pt idx="11">
                  <c:v>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F-46B7-884A-3B9EC32AF742}"/>
            </c:ext>
          </c:extLst>
        </c:ser>
        <c:ser>
          <c:idx val="1"/>
          <c:order val="1"/>
          <c:tx>
            <c:strRef>
              <c:f>'Table 9.36'!$S$62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19</c:v>
                </c:pt>
                <c:pt idx="3">
                  <c:v>23</c:v>
                </c:pt>
                <c:pt idx="4">
                  <c:v>38</c:v>
                </c:pt>
                <c:pt idx="5">
                  <c:v>39</c:v>
                </c:pt>
                <c:pt idx="6">
                  <c:v>28</c:v>
                </c:pt>
                <c:pt idx="7">
                  <c:v>41</c:v>
                </c:pt>
                <c:pt idx="8">
                  <c:v>35</c:v>
                </c:pt>
                <c:pt idx="9">
                  <c:v>29</c:v>
                </c:pt>
                <c:pt idx="10">
                  <c:v>13</c:v>
                </c:pt>
                <c:pt idx="11">
                  <c:v>11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1F-46B7-884A-3B9EC32AF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9.36'!$Y$83:$Y$90</c:f>
              <c:numCache>
                <c:formatCode>#,##0</c:formatCode>
                <c:ptCount val="8"/>
                <c:pt idx="0">
                  <c:v>14</c:v>
                </c:pt>
                <c:pt idx="1">
                  <c:v>18</c:v>
                </c:pt>
                <c:pt idx="2">
                  <c:v>30</c:v>
                </c:pt>
                <c:pt idx="3">
                  <c:v>28</c:v>
                </c:pt>
                <c:pt idx="4">
                  <c:v>7</c:v>
                </c:pt>
                <c:pt idx="5">
                  <c:v>0</c:v>
                </c:pt>
                <c:pt idx="6">
                  <c:v>16</c:v>
                </c:pt>
                <c:pt idx="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7-4B47-B341-40C09D818A33}"/>
            </c:ext>
          </c:extLst>
        </c:ser>
        <c:ser>
          <c:idx val="1"/>
          <c:order val="1"/>
          <c:tx>
            <c:strRef>
              <c:f>'Table 9.36'!$S$92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9.36'!$Y$93:$Y$100</c:f>
              <c:numCache>
                <c:formatCode>#,##0</c:formatCode>
                <c:ptCount val="8"/>
                <c:pt idx="0">
                  <c:v>4</c:v>
                </c:pt>
                <c:pt idx="1">
                  <c:v>14</c:v>
                </c:pt>
                <c:pt idx="2">
                  <c:v>4</c:v>
                </c:pt>
                <c:pt idx="3">
                  <c:v>71</c:v>
                </c:pt>
                <c:pt idx="4">
                  <c:v>18</c:v>
                </c:pt>
                <c:pt idx="5">
                  <c:v>9</c:v>
                </c:pt>
                <c:pt idx="6">
                  <c:v>10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E7-4B47-B341-40C09D818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9.36'!$U$8:$Y$8</c:f>
              <c:numCache>
                <c:formatCode>#,##0</c:formatCode>
                <c:ptCount val="5"/>
                <c:pt idx="0">
                  <c:v>30611.33</c:v>
                </c:pt>
                <c:pt idx="1">
                  <c:v>26025.279999999999</c:v>
                </c:pt>
                <c:pt idx="2">
                  <c:v>23293.64</c:v>
                </c:pt>
                <c:pt idx="3">
                  <c:v>21785</c:v>
                </c:pt>
                <c:pt idx="4">
                  <c:v>20786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EC-4925-A764-5BC06B80DA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C-4925-A764-5BC06B80D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9.36'!$T$4:$Z$4</c:f>
              <c:numCache>
                <c:formatCode>#,##0</c:formatCode>
                <c:ptCount val="7"/>
                <c:pt idx="0">
                  <c:v>443</c:v>
                </c:pt>
                <c:pt idx="1">
                  <c:v>373</c:v>
                </c:pt>
                <c:pt idx="2">
                  <c:v>382</c:v>
                </c:pt>
                <c:pt idx="3">
                  <c:v>389</c:v>
                </c:pt>
                <c:pt idx="4">
                  <c:v>475</c:v>
                </c:pt>
                <c:pt idx="5">
                  <c:v>574</c:v>
                </c:pt>
                <c:pt idx="6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C2-4578-AED0-087150895B6D}"/>
            </c:ext>
          </c:extLst>
        </c:ser>
        <c:ser>
          <c:idx val="1"/>
          <c:order val="1"/>
          <c:tx>
            <c:strRef>
              <c:f>'Table 9.36'!$S$7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9.36'!$T$7:$Z$7</c:f>
              <c:numCache>
                <c:formatCode>#,##0</c:formatCode>
                <c:ptCount val="7"/>
                <c:pt idx="0">
                  <c:v>332</c:v>
                </c:pt>
                <c:pt idx="1">
                  <c:v>295</c:v>
                </c:pt>
                <c:pt idx="2">
                  <c:v>290</c:v>
                </c:pt>
                <c:pt idx="3">
                  <c:v>298</c:v>
                </c:pt>
                <c:pt idx="4">
                  <c:v>346</c:v>
                </c:pt>
                <c:pt idx="5">
                  <c:v>384</c:v>
                </c:pt>
                <c:pt idx="6">
                  <c:v>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C2-4578-AED0-087150895B6D}"/>
            </c:ext>
          </c:extLst>
        </c:ser>
        <c:ser>
          <c:idx val="2"/>
          <c:order val="2"/>
          <c:tx>
            <c:strRef>
              <c:f>'Table 9.36'!$S$11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9.36'!$T$11:$Z$11</c:f>
              <c:numCache>
                <c:formatCode>#,##0</c:formatCode>
                <c:ptCount val="7"/>
                <c:pt idx="0">
                  <c:v>442</c:v>
                </c:pt>
                <c:pt idx="1">
                  <c:v>367</c:v>
                </c:pt>
                <c:pt idx="2">
                  <c:v>373</c:v>
                </c:pt>
                <c:pt idx="3">
                  <c:v>383</c:v>
                </c:pt>
                <c:pt idx="4">
                  <c:v>464</c:v>
                </c:pt>
                <c:pt idx="5">
                  <c:v>559</c:v>
                </c:pt>
                <c:pt idx="6">
                  <c:v>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C2-4578-AED0-087150895B6D}"/>
            </c:ext>
          </c:extLst>
        </c:ser>
        <c:ser>
          <c:idx val="3"/>
          <c:order val="3"/>
          <c:tx>
            <c:strRef>
              <c:f>'Table 9.36'!$S$12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9.36'!$T$12:$Z$12</c:f>
              <c:numCache>
                <c:formatCode>#,##0</c:formatCode>
                <c:ptCount val="7"/>
                <c:pt idx="0">
                  <c:v>0</c:v>
                </c:pt>
                <c:pt idx="1">
                  <c:v>7</c:v>
                </c:pt>
                <c:pt idx="2">
                  <c:v>9</c:v>
                </c:pt>
                <c:pt idx="3">
                  <c:v>3</c:v>
                </c:pt>
                <c:pt idx="4">
                  <c:v>9</c:v>
                </c:pt>
                <c:pt idx="5">
                  <c:v>15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C2-4578-AED0-087150895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9.36'!$AB$15:$AB$33</c:f>
              <c:numCache>
                <c:formatCode>0.0%</c:formatCode>
                <c:ptCount val="19"/>
                <c:pt idx="0">
                  <c:v>2.4347826086956521E-2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5.7391304347826085E-2</c:v>
                </c:pt>
                <c:pt idx="5">
                  <c:v>0</c:v>
                </c:pt>
                <c:pt idx="6">
                  <c:v>7.8260869565217397E-2</c:v>
                </c:pt>
                <c:pt idx="7">
                  <c:v>0.12173913043478261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1.5652173913043479E-2</c:v>
                </c:pt>
                <c:pt idx="12">
                  <c:v>0</c:v>
                </c:pt>
                <c:pt idx="13">
                  <c:v>4.5217391304347827E-2</c:v>
                </c:pt>
                <c:pt idx="14">
                  <c:v>0.30086956521739128</c:v>
                </c:pt>
                <c:pt idx="15">
                  <c:v>0.19652173913043477</c:v>
                </c:pt>
                <c:pt idx="16">
                  <c:v>7.3043478260869571E-2</c:v>
                </c:pt>
                <c:pt idx="17">
                  <c:v>0</c:v>
                </c:pt>
                <c:pt idx="18">
                  <c:v>5.3913043478260869E-2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D2-413F-944C-2794F2CEF78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D2-413F-944C-2794F2CEF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23</c:v>
                </c:pt>
                <c:pt idx="3">
                  <c:v>16</c:v>
                </c:pt>
                <c:pt idx="4">
                  <c:v>54</c:v>
                </c:pt>
                <c:pt idx="5">
                  <c:v>19</c:v>
                </c:pt>
                <c:pt idx="6">
                  <c:v>34</c:v>
                </c:pt>
                <c:pt idx="7">
                  <c:v>42</c:v>
                </c:pt>
                <c:pt idx="8">
                  <c:v>47</c:v>
                </c:pt>
                <c:pt idx="9">
                  <c:v>33</c:v>
                </c:pt>
                <c:pt idx="10">
                  <c:v>16</c:v>
                </c:pt>
                <c:pt idx="11">
                  <c:v>17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D-4F7E-A691-706E672476A0}"/>
            </c:ext>
          </c:extLst>
        </c:ser>
        <c:ser>
          <c:idx val="1"/>
          <c:order val="1"/>
          <c:tx>
            <c:strRef>
              <c:f>'Table 9.36'!$S$62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9.36'!$Z$63:$Z$79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29</c:v>
                </c:pt>
                <c:pt idx="3">
                  <c:v>18</c:v>
                </c:pt>
                <c:pt idx="4">
                  <c:v>33</c:v>
                </c:pt>
                <c:pt idx="5">
                  <c:v>32</c:v>
                </c:pt>
                <c:pt idx="6">
                  <c:v>29</c:v>
                </c:pt>
                <c:pt idx="7">
                  <c:v>29</c:v>
                </c:pt>
                <c:pt idx="8">
                  <c:v>38</c:v>
                </c:pt>
                <c:pt idx="9">
                  <c:v>27</c:v>
                </c:pt>
                <c:pt idx="10">
                  <c:v>8</c:v>
                </c:pt>
                <c:pt idx="11">
                  <c:v>8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3D-4F7E-A691-706E6724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9.36'!$Z$83:$Z$90</c:f>
              <c:numCache>
                <c:formatCode>#,##0</c:formatCode>
                <c:ptCount val="8"/>
                <c:pt idx="0">
                  <c:v>14</c:v>
                </c:pt>
                <c:pt idx="1">
                  <c:v>22</c:v>
                </c:pt>
                <c:pt idx="2">
                  <c:v>31</c:v>
                </c:pt>
                <c:pt idx="3">
                  <c:v>21</c:v>
                </c:pt>
                <c:pt idx="4">
                  <c:v>3</c:v>
                </c:pt>
                <c:pt idx="5">
                  <c:v>0</c:v>
                </c:pt>
                <c:pt idx="6">
                  <c:v>16</c:v>
                </c:pt>
                <c:pt idx="7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E-4694-8AB7-9195F510D394}"/>
            </c:ext>
          </c:extLst>
        </c:ser>
        <c:ser>
          <c:idx val="1"/>
          <c:order val="1"/>
          <c:tx>
            <c:strRef>
              <c:f>'Table 9.36'!$S$92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9.36'!$Z$93:$Z$100</c:f>
              <c:numCache>
                <c:formatCode>#,##0</c:formatCode>
                <c:ptCount val="8"/>
                <c:pt idx="0">
                  <c:v>11</c:v>
                </c:pt>
                <c:pt idx="1">
                  <c:v>21</c:v>
                </c:pt>
                <c:pt idx="2">
                  <c:v>0</c:v>
                </c:pt>
                <c:pt idx="3">
                  <c:v>73</c:v>
                </c:pt>
                <c:pt idx="4">
                  <c:v>18</c:v>
                </c:pt>
                <c:pt idx="5">
                  <c:v>8</c:v>
                </c:pt>
                <c:pt idx="6">
                  <c:v>7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E-4694-8AB7-9195F510D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9.4'!$T$4:$Z$4</c:f>
              <c:numCache>
                <c:formatCode>#,##0</c:formatCode>
                <c:ptCount val="7"/>
                <c:pt idx="0">
                  <c:v>2195</c:v>
                </c:pt>
                <c:pt idx="1">
                  <c:v>2186</c:v>
                </c:pt>
                <c:pt idx="2">
                  <c:v>2050</c:v>
                </c:pt>
                <c:pt idx="3">
                  <c:v>1952</c:v>
                </c:pt>
                <c:pt idx="4">
                  <c:v>1859</c:v>
                </c:pt>
                <c:pt idx="5">
                  <c:v>2009</c:v>
                </c:pt>
                <c:pt idx="6">
                  <c:v>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D6-4810-A809-72F33D1FB996}"/>
            </c:ext>
          </c:extLst>
        </c:ser>
        <c:ser>
          <c:idx val="1"/>
          <c:order val="1"/>
          <c:tx>
            <c:strRef>
              <c:f>'Table 9.4'!$S$7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9.4'!$T$7:$Z$7</c:f>
              <c:numCache>
                <c:formatCode>#,##0</c:formatCode>
                <c:ptCount val="7"/>
                <c:pt idx="0">
                  <c:v>1436</c:v>
                </c:pt>
                <c:pt idx="1">
                  <c:v>1427</c:v>
                </c:pt>
                <c:pt idx="2">
                  <c:v>1404</c:v>
                </c:pt>
                <c:pt idx="3">
                  <c:v>1345</c:v>
                </c:pt>
                <c:pt idx="4">
                  <c:v>1285</c:v>
                </c:pt>
                <c:pt idx="5">
                  <c:v>1360</c:v>
                </c:pt>
                <c:pt idx="6">
                  <c:v>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D6-4810-A809-72F33D1FB996}"/>
            </c:ext>
          </c:extLst>
        </c:ser>
        <c:ser>
          <c:idx val="2"/>
          <c:order val="2"/>
          <c:tx>
            <c:strRef>
              <c:f>'Table 9.4'!$S$11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9.4'!$T$11:$Z$11</c:f>
              <c:numCache>
                <c:formatCode>#,##0</c:formatCode>
                <c:ptCount val="7"/>
                <c:pt idx="0">
                  <c:v>1753</c:v>
                </c:pt>
                <c:pt idx="1">
                  <c:v>1760</c:v>
                </c:pt>
                <c:pt idx="2">
                  <c:v>1642</c:v>
                </c:pt>
                <c:pt idx="3">
                  <c:v>1568</c:v>
                </c:pt>
                <c:pt idx="4">
                  <c:v>1516</c:v>
                </c:pt>
                <c:pt idx="5">
                  <c:v>1608</c:v>
                </c:pt>
                <c:pt idx="6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D6-4810-A809-72F33D1FB996}"/>
            </c:ext>
          </c:extLst>
        </c:ser>
        <c:ser>
          <c:idx val="3"/>
          <c:order val="3"/>
          <c:tx>
            <c:strRef>
              <c:f>'Table 9.4'!$S$12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9.4'!$T$12:$Z$12</c:f>
              <c:numCache>
                <c:formatCode>#,##0</c:formatCode>
                <c:ptCount val="7"/>
                <c:pt idx="0">
                  <c:v>436</c:v>
                </c:pt>
                <c:pt idx="1">
                  <c:v>423</c:v>
                </c:pt>
                <c:pt idx="2">
                  <c:v>407</c:v>
                </c:pt>
                <c:pt idx="3">
                  <c:v>377</c:v>
                </c:pt>
                <c:pt idx="4">
                  <c:v>341</c:v>
                </c:pt>
                <c:pt idx="5">
                  <c:v>401</c:v>
                </c:pt>
                <c:pt idx="6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D6-4810-A809-72F33D1FB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9.36'!$T$8:$Z$8</c:f>
              <c:numCache>
                <c:formatCode>#,##0</c:formatCode>
                <c:ptCount val="7"/>
                <c:pt idx="0">
                  <c:v>27366.09</c:v>
                </c:pt>
                <c:pt idx="1">
                  <c:v>30611.33</c:v>
                </c:pt>
                <c:pt idx="2">
                  <c:v>26025.279999999999</c:v>
                </c:pt>
                <c:pt idx="3">
                  <c:v>23293.64</c:v>
                </c:pt>
                <c:pt idx="4">
                  <c:v>21785</c:v>
                </c:pt>
                <c:pt idx="5">
                  <c:v>20786</c:v>
                </c:pt>
                <c:pt idx="6">
                  <c:v>20904.55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09-4C20-A139-2A1168BF15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09-4C20-A139-2A1168BF1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9.37'!$U$4:$Y$4</c:f>
              <c:numCache>
                <c:formatCode>#,##0</c:formatCode>
                <c:ptCount val="5"/>
                <c:pt idx="0">
                  <c:v>27183</c:v>
                </c:pt>
                <c:pt idx="1">
                  <c:v>26855</c:v>
                </c:pt>
                <c:pt idx="2">
                  <c:v>26648</c:v>
                </c:pt>
                <c:pt idx="3">
                  <c:v>25661</c:v>
                </c:pt>
                <c:pt idx="4">
                  <c:v>26882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51-47DB-B2B3-4198F7767595}"/>
            </c:ext>
          </c:extLst>
        </c:ser>
        <c:ser>
          <c:idx val="1"/>
          <c:order val="1"/>
          <c:tx>
            <c:strRef>
              <c:f>'Table 9.37'!$S$7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9.37'!$U$7:$Y$7</c:f>
              <c:numCache>
                <c:formatCode>#,##0</c:formatCode>
                <c:ptCount val="5"/>
                <c:pt idx="0">
                  <c:v>18910</c:v>
                </c:pt>
                <c:pt idx="1">
                  <c:v>18744</c:v>
                </c:pt>
                <c:pt idx="2">
                  <c:v>18808</c:v>
                </c:pt>
                <c:pt idx="3">
                  <c:v>18532</c:v>
                </c:pt>
                <c:pt idx="4">
                  <c:v>19172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51-47DB-B2B3-4198F7767595}"/>
            </c:ext>
          </c:extLst>
        </c:ser>
        <c:ser>
          <c:idx val="2"/>
          <c:order val="2"/>
          <c:tx>
            <c:strRef>
              <c:f>'Table 9.37'!$S$11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9.37'!$U$11:$Y$11</c:f>
              <c:numCache>
                <c:formatCode>#,##0</c:formatCode>
                <c:ptCount val="5"/>
                <c:pt idx="0">
                  <c:v>23938</c:v>
                </c:pt>
                <c:pt idx="1">
                  <c:v>23666</c:v>
                </c:pt>
                <c:pt idx="2">
                  <c:v>23518</c:v>
                </c:pt>
                <c:pt idx="3">
                  <c:v>22668</c:v>
                </c:pt>
                <c:pt idx="4">
                  <c:v>23744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51-47DB-B2B3-4198F7767595}"/>
            </c:ext>
          </c:extLst>
        </c:ser>
        <c:ser>
          <c:idx val="3"/>
          <c:order val="3"/>
          <c:tx>
            <c:strRef>
              <c:f>'Table 9.37'!$S$12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9.37'!$U$12:$Y$12</c:f>
              <c:numCache>
                <c:formatCode>#,##0</c:formatCode>
                <c:ptCount val="5"/>
                <c:pt idx="0">
                  <c:v>3242</c:v>
                </c:pt>
                <c:pt idx="1">
                  <c:v>3190</c:v>
                </c:pt>
                <c:pt idx="2">
                  <c:v>3131</c:v>
                </c:pt>
                <c:pt idx="3">
                  <c:v>2996</c:v>
                </c:pt>
                <c:pt idx="4">
                  <c:v>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51-47DB-B2B3-4198F7767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9.37'!$AB$15:$AB$33</c:f>
              <c:numCache>
                <c:formatCode>0.0%</c:formatCode>
                <c:ptCount val="19"/>
                <c:pt idx="0">
                  <c:v>3.5946236932587784E-2</c:v>
                </c:pt>
                <c:pt idx="1">
                  <c:v>4.7129510644948427E-2</c:v>
                </c:pt>
                <c:pt idx="2">
                  <c:v>4.230194839023374E-2</c:v>
                </c:pt>
                <c:pt idx="3">
                  <c:v>1.2294654950856111E-2</c:v>
                </c:pt>
                <c:pt idx="4">
                  <c:v>0.10325426318896955</c:v>
                </c:pt>
                <c:pt idx="5">
                  <c:v>2.3443197999513769E-2</c:v>
                </c:pt>
                <c:pt idx="6">
                  <c:v>7.9741603862049801E-2</c:v>
                </c:pt>
                <c:pt idx="7">
                  <c:v>7.5678116208800744E-2</c:v>
                </c:pt>
                <c:pt idx="8">
                  <c:v>3.9697148612509982E-2</c:v>
                </c:pt>
                <c:pt idx="9">
                  <c:v>3.8203730073281699E-3</c:v>
                </c:pt>
                <c:pt idx="10">
                  <c:v>2.6950995033515092E-2</c:v>
                </c:pt>
                <c:pt idx="11">
                  <c:v>1.9344979682561735E-2</c:v>
                </c:pt>
                <c:pt idx="12">
                  <c:v>4.7963046573820028E-2</c:v>
                </c:pt>
                <c:pt idx="13">
                  <c:v>8.554162470044803E-2</c:v>
                </c:pt>
                <c:pt idx="14">
                  <c:v>5.4457680686277918E-2</c:v>
                </c:pt>
                <c:pt idx="15">
                  <c:v>8.6896120584864373E-2</c:v>
                </c:pt>
                <c:pt idx="16">
                  <c:v>9.8565623589066786E-2</c:v>
                </c:pt>
                <c:pt idx="17">
                  <c:v>1.0835967075330809E-2</c:v>
                </c:pt>
                <c:pt idx="18">
                  <c:v>4.6122321397561908E-2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2-4D3C-870D-D5DB19DFFED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62-4D3C-870D-D5DB19DFF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9.37'!$Y$44:$Y$60</c:f>
              <c:numCache>
                <c:formatCode>#,##0</c:formatCode>
                <c:ptCount val="17"/>
                <c:pt idx="0">
                  <c:v>34</c:v>
                </c:pt>
                <c:pt idx="1">
                  <c:v>375</c:v>
                </c:pt>
                <c:pt idx="2">
                  <c:v>848</c:v>
                </c:pt>
                <c:pt idx="3">
                  <c:v>1149</c:v>
                </c:pt>
                <c:pt idx="4">
                  <c:v>1307</c:v>
                </c:pt>
                <c:pt idx="5">
                  <c:v>1374</c:v>
                </c:pt>
                <c:pt idx="6">
                  <c:v>1349</c:v>
                </c:pt>
                <c:pt idx="7">
                  <c:v>1346</c:v>
                </c:pt>
                <c:pt idx="8">
                  <c:v>1443</c:v>
                </c:pt>
                <c:pt idx="9">
                  <c:v>1570</c:v>
                </c:pt>
                <c:pt idx="10">
                  <c:v>1491</c:v>
                </c:pt>
                <c:pt idx="11">
                  <c:v>1094</c:v>
                </c:pt>
                <c:pt idx="12">
                  <c:v>473</c:v>
                </c:pt>
                <c:pt idx="13">
                  <c:v>194</c:v>
                </c:pt>
                <c:pt idx="14">
                  <c:v>81</c:v>
                </c:pt>
                <c:pt idx="15">
                  <c:v>36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9-4AFA-AA26-C2ADEDD0E15F}"/>
            </c:ext>
          </c:extLst>
        </c:ser>
        <c:ser>
          <c:idx val="1"/>
          <c:order val="1"/>
          <c:tx>
            <c:strRef>
              <c:f>'Table 9.37'!$S$62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9.37'!$Y$63:$Y$79</c:f>
              <c:numCache>
                <c:formatCode>#,##0</c:formatCode>
                <c:ptCount val="17"/>
                <c:pt idx="0">
                  <c:v>32</c:v>
                </c:pt>
                <c:pt idx="1">
                  <c:v>442</c:v>
                </c:pt>
                <c:pt idx="2">
                  <c:v>929</c:v>
                </c:pt>
                <c:pt idx="3">
                  <c:v>918</c:v>
                </c:pt>
                <c:pt idx="4">
                  <c:v>1066</c:v>
                </c:pt>
                <c:pt idx="5">
                  <c:v>1083</c:v>
                </c:pt>
                <c:pt idx="6">
                  <c:v>1177</c:v>
                </c:pt>
                <c:pt idx="7">
                  <c:v>1348</c:v>
                </c:pt>
                <c:pt idx="8">
                  <c:v>1482</c:v>
                </c:pt>
                <c:pt idx="9">
                  <c:v>1415</c:v>
                </c:pt>
                <c:pt idx="10">
                  <c:v>1341</c:v>
                </c:pt>
                <c:pt idx="11">
                  <c:v>850</c:v>
                </c:pt>
                <c:pt idx="12">
                  <c:v>335</c:v>
                </c:pt>
                <c:pt idx="13">
                  <c:v>127</c:v>
                </c:pt>
                <c:pt idx="14">
                  <c:v>78</c:v>
                </c:pt>
                <c:pt idx="15">
                  <c:v>41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9-4AFA-AA26-C2ADEDD0E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9.37'!$Y$83:$Y$90</c:f>
              <c:numCache>
                <c:formatCode>#,##0</c:formatCode>
                <c:ptCount val="8"/>
                <c:pt idx="0">
                  <c:v>815</c:v>
                </c:pt>
                <c:pt idx="1">
                  <c:v>891</c:v>
                </c:pt>
                <c:pt idx="2">
                  <c:v>2368</c:v>
                </c:pt>
                <c:pt idx="3">
                  <c:v>449</c:v>
                </c:pt>
                <c:pt idx="4">
                  <c:v>302</c:v>
                </c:pt>
                <c:pt idx="5">
                  <c:v>356</c:v>
                </c:pt>
                <c:pt idx="6">
                  <c:v>1600</c:v>
                </c:pt>
                <c:pt idx="7">
                  <c:v>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CC-4575-8C7E-FC7238B93DC7}"/>
            </c:ext>
          </c:extLst>
        </c:ser>
        <c:ser>
          <c:idx val="1"/>
          <c:order val="1"/>
          <c:tx>
            <c:strRef>
              <c:f>'Table 9.37'!$S$92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9.37'!$Y$93:$Y$100</c:f>
              <c:numCache>
                <c:formatCode>#,##0</c:formatCode>
                <c:ptCount val="8"/>
                <c:pt idx="0">
                  <c:v>602</c:v>
                </c:pt>
                <c:pt idx="1">
                  <c:v>1643</c:v>
                </c:pt>
                <c:pt idx="2">
                  <c:v>302</c:v>
                </c:pt>
                <c:pt idx="3">
                  <c:v>1371</c:v>
                </c:pt>
                <c:pt idx="4">
                  <c:v>1792</c:v>
                </c:pt>
                <c:pt idx="5">
                  <c:v>1001</c:v>
                </c:pt>
                <c:pt idx="6">
                  <c:v>143</c:v>
                </c:pt>
                <c:pt idx="7">
                  <c:v>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CC-4575-8C7E-FC7238B93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9.37'!$U$8:$Y$8</c:f>
              <c:numCache>
                <c:formatCode>#,##0</c:formatCode>
                <c:ptCount val="5"/>
                <c:pt idx="0">
                  <c:v>42751.3</c:v>
                </c:pt>
                <c:pt idx="1">
                  <c:v>44087.34</c:v>
                </c:pt>
                <c:pt idx="2">
                  <c:v>43836.5</c:v>
                </c:pt>
                <c:pt idx="3">
                  <c:v>44493</c:v>
                </c:pt>
                <c:pt idx="4">
                  <c:v>45001.63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AA-4CF2-A223-89036764E9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AA-4CF2-A223-89036764E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9.37'!$T$4:$Z$4</c:f>
              <c:numCache>
                <c:formatCode>#,##0</c:formatCode>
                <c:ptCount val="7"/>
                <c:pt idx="0">
                  <c:v>26964</c:v>
                </c:pt>
                <c:pt idx="1">
                  <c:v>27183</c:v>
                </c:pt>
                <c:pt idx="2">
                  <c:v>26855</c:v>
                </c:pt>
                <c:pt idx="3">
                  <c:v>26648</c:v>
                </c:pt>
                <c:pt idx="4">
                  <c:v>25661</c:v>
                </c:pt>
                <c:pt idx="5">
                  <c:v>26882</c:v>
                </c:pt>
                <c:pt idx="6">
                  <c:v>28793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29-4459-B761-00CDCA241D22}"/>
            </c:ext>
          </c:extLst>
        </c:ser>
        <c:ser>
          <c:idx val="1"/>
          <c:order val="1"/>
          <c:tx>
            <c:strRef>
              <c:f>'Table 9.37'!$S$7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9.37'!$T$7:$Z$7</c:f>
              <c:numCache>
                <c:formatCode>#,##0</c:formatCode>
                <c:ptCount val="7"/>
                <c:pt idx="0">
                  <c:v>18512</c:v>
                </c:pt>
                <c:pt idx="1">
                  <c:v>18910</c:v>
                </c:pt>
                <c:pt idx="2">
                  <c:v>18744</c:v>
                </c:pt>
                <c:pt idx="3">
                  <c:v>18808</c:v>
                </c:pt>
                <c:pt idx="4">
                  <c:v>18532</c:v>
                </c:pt>
                <c:pt idx="5">
                  <c:v>19172</c:v>
                </c:pt>
                <c:pt idx="6">
                  <c:v>20100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29-4459-B761-00CDCA241D22}"/>
            </c:ext>
          </c:extLst>
        </c:ser>
        <c:ser>
          <c:idx val="2"/>
          <c:order val="2"/>
          <c:tx>
            <c:strRef>
              <c:f>'Table 9.37'!$S$11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9.37'!$T$11:$Z$11</c:f>
              <c:numCache>
                <c:formatCode>#,##0</c:formatCode>
                <c:ptCount val="7"/>
                <c:pt idx="0">
                  <c:v>23691</c:v>
                </c:pt>
                <c:pt idx="1">
                  <c:v>23938</c:v>
                </c:pt>
                <c:pt idx="2">
                  <c:v>23666</c:v>
                </c:pt>
                <c:pt idx="3">
                  <c:v>23518</c:v>
                </c:pt>
                <c:pt idx="4">
                  <c:v>22668</c:v>
                </c:pt>
                <c:pt idx="5">
                  <c:v>23744</c:v>
                </c:pt>
                <c:pt idx="6">
                  <c:v>25494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29-4459-B761-00CDCA241D22}"/>
            </c:ext>
          </c:extLst>
        </c:ser>
        <c:ser>
          <c:idx val="3"/>
          <c:order val="3"/>
          <c:tx>
            <c:strRef>
              <c:f>'Table 9.37'!$S$12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9.37'!$T$12:$Z$12</c:f>
              <c:numCache>
                <c:formatCode>#,##0</c:formatCode>
                <c:ptCount val="7"/>
                <c:pt idx="0">
                  <c:v>3275</c:v>
                </c:pt>
                <c:pt idx="1">
                  <c:v>3242</c:v>
                </c:pt>
                <c:pt idx="2">
                  <c:v>3190</c:v>
                </c:pt>
                <c:pt idx="3">
                  <c:v>3131</c:v>
                </c:pt>
                <c:pt idx="4">
                  <c:v>2996</c:v>
                </c:pt>
                <c:pt idx="5">
                  <c:v>3138</c:v>
                </c:pt>
                <c:pt idx="6">
                  <c:v>3300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29-4459-B761-00CDCA24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9.37'!$AB$15:$AB$33</c:f>
              <c:numCache>
                <c:formatCode>0.0%</c:formatCode>
                <c:ptCount val="19"/>
                <c:pt idx="0">
                  <c:v>3.5946236932587784E-2</c:v>
                </c:pt>
                <c:pt idx="1">
                  <c:v>4.7129510644948427E-2</c:v>
                </c:pt>
                <c:pt idx="2">
                  <c:v>4.230194839023374E-2</c:v>
                </c:pt>
                <c:pt idx="3">
                  <c:v>1.2294654950856111E-2</c:v>
                </c:pt>
                <c:pt idx="4">
                  <c:v>0.10325426318896955</c:v>
                </c:pt>
                <c:pt idx="5">
                  <c:v>2.3443197999513769E-2</c:v>
                </c:pt>
                <c:pt idx="6">
                  <c:v>7.9741603862049801E-2</c:v>
                </c:pt>
                <c:pt idx="7">
                  <c:v>7.5678116208800744E-2</c:v>
                </c:pt>
                <c:pt idx="8">
                  <c:v>3.9697148612509982E-2</c:v>
                </c:pt>
                <c:pt idx="9">
                  <c:v>3.8203730073281699E-3</c:v>
                </c:pt>
                <c:pt idx="10">
                  <c:v>2.6950995033515092E-2</c:v>
                </c:pt>
                <c:pt idx="11">
                  <c:v>1.9344979682561735E-2</c:v>
                </c:pt>
                <c:pt idx="12">
                  <c:v>4.7963046573820028E-2</c:v>
                </c:pt>
                <c:pt idx="13">
                  <c:v>8.554162470044803E-2</c:v>
                </c:pt>
                <c:pt idx="14">
                  <c:v>5.4457680686277918E-2</c:v>
                </c:pt>
                <c:pt idx="15">
                  <c:v>8.6896120584864373E-2</c:v>
                </c:pt>
                <c:pt idx="16">
                  <c:v>9.8565623589066786E-2</c:v>
                </c:pt>
                <c:pt idx="17">
                  <c:v>1.0835967075330809E-2</c:v>
                </c:pt>
                <c:pt idx="18">
                  <c:v>4.6122321397561908E-2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5-49F2-BA52-9BA43C777C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5-49F2-BA52-9BA43C777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9.37'!$Z$44:$Z$60</c:f>
              <c:numCache>
                <c:formatCode>#,##0</c:formatCode>
                <c:ptCount val="17"/>
                <c:pt idx="0">
                  <c:v>31</c:v>
                </c:pt>
                <c:pt idx="1">
                  <c:v>441</c:v>
                </c:pt>
                <c:pt idx="2">
                  <c:v>994</c:v>
                </c:pt>
                <c:pt idx="3">
                  <c:v>1263</c:v>
                </c:pt>
                <c:pt idx="4">
                  <c:v>1436</c:v>
                </c:pt>
                <c:pt idx="5">
                  <c:v>1451</c:v>
                </c:pt>
                <c:pt idx="6">
                  <c:v>1499</c:v>
                </c:pt>
                <c:pt idx="7">
                  <c:v>1441</c:v>
                </c:pt>
                <c:pt idx="8">
                  <c:v>1551</c:v>
                </c:pt>
                <c:pt idx="9">
                  <c:v>1598</c:v>
                </c:pt>
                <c:pt idx="10">
                  <c:v>1546</c:v>
                </c:pt>
                <c:pt idx="11">
                  <c:v>1232</c:v>
                </c:pt>
                <c:pt idx="12">
                  <c:v>515</c:v>
                </c:pt>
                <c:pt idx="13">
                  <c:v>205</c:v>
                </c:pt>
                <c:pt idx="14">
                  <c:v>103</c:v>
                </c:pt>
                <c:pt idx="15">
                  <c:v>42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4CC-A03B-A94DBAD27545}"/>
            </c:ext>
          </c:extLst>
        </c:ser>
        <c:ser>
          <c:idx val="1"/>
          <c:order val="1"/>
          <c:tx>
            <c:strRef>
              <c:f>'Table 9.37'!$S$62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9.37'!$Z$63:$Z$79</c:f>
              <c:numCache>
                <c:formatCode>#,##0</c:formatCode>
                <c:ptCount val="17"/>
                <c:pt idx="0">
                  <c:v>45</c:v>
                </c:pt>
                <c:pt idx="1">
                  <c:v>431</c:v>
                </c:pt>
                <c:pt idx="2">
                  <c:v>1067</c:v>
                </c:pt>
                <c:pt idx="3">
                  <c:v>1065</c:v>
                </c:pt>
                <c:pt idx="4">
                  <c:v>1165</c:v>
                </c:pt>
                <c:pt idx="5">
                  <c:v>1130</c:v>
                </c:pt>
                <c:pt idx="6">
                  <c:v>1204</c:v>
                </c:pt>
                <c:pt idx="7">
                  <c:v>1326</c:v>
                </c:pt>
                <c:pt idx="8">
                  <c:v>1544</c:v>
                </c:pt>
                <c:pt idx="9">
                  <c:v>1442</c:v>
                </c:pt>
                <c:pt idx="10">
                  <c:v>1428</c:v>
                </c:pt>
                <c:pt idx="11">
                  <c:v>870</c:v>
                </c:pt>
                <c:pt idx="12">
                  <c:v>367</c:v>
                </c:pt>
                <c:pt idx="13">
                  <c:v>144</c:v>
                </c:pt>
                <c:pt idx="14">
                  <c:v>75</c:v>
                </c:pt>
                <c:pt idx="15">
                  <c:v>62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92-44CC-A03B-A94DBAD27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9.37'!$Z$83:$Z$90</c:f>
              <c:numCache>
                <c:formatCode>#,##0</c:formatCode>
                <c:ptCount val="8"/>
                <c:pt idx="0">
                  <c:v>852</c:v>
                </c:pt>
                <c:pt idx="1">
                  <c:v>901</c:v>
                </c:pt>
                <c:pt idx="2">
                  <c:v>2509</c:v>
                </c:pt>
                <c:pt idx="3">
                  <c:v>488</c:v>
                </c:pt>
                <c:pt idx="4">
                  <c:v>278</c:v>
                </c:pt>
                <c:pt idx="5">
                  <c:v>380</c:v>
                </c:pt>
                <c:pt idx="6">
                  <c:v>1754</c:v>
                </c:pt>
                <c:pt idx="7">
                  <c:v>1281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E4-4418-A89A-637F01B91272}"/>
            </c:ext>
          </c:extLst>
        </c:ser>
        <c:ser>
          <c:idx val="1"/>
          <c:order val="1"/>
          <c:tx>
            <c:strRef>
              <c:f>'Table 9.37'!$S$92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9.37'!$Z$93:$Z$100</c:f>
              <c:numCache>
                <c:formatCode>#,##0</c:formatCode>
                <c:ptCount val="8"/>
                <c:pt idx="0">
                  <c:v>639</c:v>
                </c:pt>
                <c:pt idx="1">
                  <c:v>1703</c:v>
                </c:pt>
                <c:pt idx="2">
                  <c:v>352</c:v>
                </c:pt>
                <c:pt idx="3">
                  <c:v>1527</c:v>
                </c:pt>
                <c:pt idx="4">
                  <c:v>1806</c:v>
                </c:pt>
                <c:pt idx="5">
                  <c:v>1009</c:v>
                </c:pt>
                <c:pt idx="6">
                  <c:v>154</c:v>
                </c:pt>
                <c:pt idx="7">
                  <c:v>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E4-4418-A89A-637F01B91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9.4'!$AB$15:$AB$33</c:f>
              <c:numCache>
                <c:formatCode>0.0%</c:formatCode>
                <c:ptCount val="19"/>
                <c:pt idx="0">
                  <c:v>0.20090123920390537</c:v>
                </c:pt>
                <c:pt idx="1">
                  <c:v>6.7592940292902741E-3</c:v>
                </c:pt>
                <c:pt idx="2">
                  <c:v>4.8441607209913633E-2</c:v>
                </c:pt>
                <c:pt idx="3">
                  <c:v>7.8858430341719864E-3</c:v>
                </c:pt>
                <c:pt idx="4">
                  <c:v>6.9095005632745024E-2</c:v>
                </c:pt>
                <c:pt idx="5">
                  <c:v>1.3143071723619977E-2</c:v>
                </c:pt>
                <c:pt idx="6">
                  <c:v>4.0555764175741645E-2</c:v>
                </c:pt>
                <c:pt idx="7">
                  <c:v>4.2808862185505073E-2</c:v>
                </c:pt>
                <c:pt idx="8">
                  <c:v>3.6049568156214795E-2</c:v>
                </c:pt>
                <c:pt idx="9">
                  <c:v>2.2530980097634247E-3</c:v>
                </c:pt>
                <c:pt idx="10">
                  <c:v>9.7634247089748404E-3</c:v>
                </c:pt>
                <c:pt idx="11">
                  <c:v>2.5535110777318813E-2</c:v>
                </c:pt>
                <c:pt idx="12">
                  <c:v>4.0180247840781072E-2</c:v>
                </c:pt>
                <c:pt idx="13">
                  <c:v>2.9290274126924521E-2</c:v>
                </c:pt>
                <c:pt idx="14">
                  <c:v>0.11528351483289523</c:v>
                </c:pt>
                <c:pt idx="15">
                  <c:v>6.7217423957942168E-2</c:v>
                </c:pt>
                <c:pt idx="16">
                  <c:v>8.2989110026286145E-2</c:v>
                </c:pt>
                <c:pt idx="17">
                  <c:v>9.7634247089748404E-3</c:v>
                </c:pt>
                <c:pt idx="18">
                  <c:v>2.3282012767555389E-2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DA-4C7F-9020-4D28276A962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DA-4C7F-9020-4D28276A9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9.37'!$T$8:$Z$8</c:f>
              <c:numCache>
                <c:formatCode>#,##0</c:formatCode>
                <c:ptCount val="7"/>
                <c:pt idx="0">
                  <c:v>42285.2</c:v>
                </c:pt>
                <c:pt idx="1">
                  <c:v>42751.3</c:v>
                </c:pt>
                <c:pt idx="2">
                  <c:v>44087.34</c:v>
                </c:pt>
                <c:pt idx="3">
                  <c:v>43836.5</c:v>
                </c:pt>
                <c:pt idx="4">
                  <c:v>44493</c:v>
                </c:pt>
                <c:pt idx="5">
                  <c:v>45001.63</c:v>
                </c:pt>
                <c:pt idx="6">
                  <c:v>46559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41-403F-90C8-AD51A08123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41-403F-90C8-AD51A0812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9.38'!$U$4:$Y$4</c:f>
              <c:numCache>
                <c:formatCode>#,##0</c:formatCode>
                <c:ptCount val="5"/>
                <c:pt idx="0">
                  <c:v>374</c:v>
                </c:pt>
                <c:pt idx="1">
                  <c:v>358</c:v>
                </c:pt>
                <c:pt idx="2">
                  <c:v>424</c:v>
                </c:pt>
                <c:pt idx="3">
                  <c:v>327</c:v>
                </c:pt>
                <c:pt idx="4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21-427F-8C9F-2F1AF06A046B}"/>
            </c:ext>
          </c:extLst>
        </c:ser>
        <c:ser>
          <c:idx val="1"/>
          <c:order val="1"/>
          <c:tx>
            <c:strRef>
              <c:f>'Table 9.38'!$S$7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9.38'!$U$7:$Y$7</c:f>
              <c:numCache>
                <c:formatCode>#,##0</c:formatCode>
                <c:ptCount val="5"/>
                <c:pt idx="0">
                  <c:v>262</c:v>
                </c:pt>
                <c:pt idx="1">
                  <c:v>250</c:v>
                </c:pt>
                <c:pt idx="2">
                  <c:v>287</c:v>
                </c:pt>
                <c:pt idx="3">
                  <c:v>238</c:v>
                </c:pt>
                <c:pt idx="4">
                  <c:v>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21-427F-8C9F-2F1AF06A046B}"/>
            </c:ext>
          </c:extLst>
        </c:ser>
        <c:ser>
          <c:idx val="2"/>
          <c:order val="2"/>
          <c:tx>
            <c:strRef>
              <c:f>'Table 9.38'!$S$11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9.38'!$U$11:$Y$11</c:f>
              <c:numCache>
                <c:formatCode>#,##0</c:formatCode>
                <c:ptCount val="5"/>
                <c:pt idx="0">
                  <c:v>367</c:v>
                </c:pt>
                <c:pt idx="1">
                  <c:v>348</c:v>
                </c:pt>
                <c:pt idx="2">
                  <c:v>414</c:v>
                </c:pt>
                <c:pt idx="3">
                  <c:v>321</c:v>
                </c:pt>
                <c:pt idx="4">
                  <c:v>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21-427F-8C9F-2F1AF06A046B}"/>
            </c:ext>
          </c:extLst>
        </c:ser>
        <c:ser>
          <c:idx val="3"/>
          <c:order val="3"/>
          <c:tx>
            <c:strRef>
              <c:f>'Table 9.38'!$S$12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9.38'!$U$12:$Y$12</c:f>
              <c:numCache>
                <c:formatCode>#,##0</c:formatCode>
                <c:ptCount val="5"/>
                <c:pt idx="0">
                  <c:v>9</c:v>
                </c:pt>
                <c:pt idx="1">
                  <c:v>10</c:v>
                </c:pt>
                <c:pt idx="2">
                  <c:v>9</c:v>
                </c:pt>
                <c:pt idx="3">
                  <c:v>6</c:v>
                </c:pt>
                <c:pt idx="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21-427F-8C9F-2F1AF06A0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9.38'!$AB$15:$AB$33</c:f>
              <c:numCache>
                <c:formatCode>0.0%</c:formatCode>
                <c:ptCount val="19"/>
                <c:pt idx="0">
                  <c:v>4.1407867494824016E-2</c:v>
                </c:pt>
                <c:pt idx="1">
                  <c:v>0</c:v>
                </c:pt>
                <c:pt idx="2">
                  <c:v>4.140786749482402E-3</c:v>
                </c:pt>
                <c:pt idx="3">
                  <c:v>0</c:v>
                </c:pt>
                <c:pt idx="4">
                  <c:v>6.0041407867494824E-2</c:v>
                </c:pt>
                <c:pt idx="5">
                  <c:v>2.4844720496894408E-2</c:v>
                </c:pt>
                <c:pt idx="6">
                  <c:v>7.4534161490683232E-2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9.3167701863354033E-2</c:v>
                </c:pt>
                <c:pt idx="12">
                  <c:v>4.3478260869565216E-2</c:v>
                </c:pt>
                <c:pt idx="13">
                  <c:v>1.2422360248447204E-2</c:v>
                </c:pt>
                <c:pt idx="14">
                  <c:v>0.27536231884057971</c:v>
                </c:pt>
                <c:pt idx="15">
                  <c:v>0.19668737060041408</c:v>
                </c:pt>
                <c:pt idx="16">
                  <c:v>3.9337474120082816E-2</c:v>
                </c:pt>
                <c:pt idx="17">
                  <c:v>4.9689440993788817E-2</c:v>
                </c:pt>
                <c:pt idx="18">
                  <c:v>3.1055900621118012E-2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E-4596-8011-C229BEFE133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E-4596-8011-C229BEFE1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16</c:v>
                </c:pt>
                <c:pt idx="3">
                  <c:v>22</c:v>
                </c:pt>
                <c:pt idx="4">
                  <c:v>25</c:v>
                </c:pt>
                <c:pt idx="5">
                  <c:v>29</c:v>
                </c:pt>
                <c:pt idx="6">
                  <c:v>12</c:v>
                </c:pt>
                <c:pt idx="7">
                  <c:v>27</c:v>
                </c:pt>
                <c:pt idx="8">
                  <c:v>27</c:v>
                </c:pt>
                <c:pt idx="9">
                  <c:v>14</c:v>
                </c:pt>
                <c:pt idx="10">
                  <c:v>23</c:v>
                </c:pt>
                <c:pt idx="11">
                  <c:v>7</c:v>
                </c:pt>
                <c:pt idx="12">
                  <c:v>0</c:v>
                </c:pt>
                <c:pt idx="13">
                  <c:v>11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8-42EC-9B99-2F13E3A3A65B}"/>
            </c:ext>
          </c:extLst>
        </c:ser>
        <c:ser>
          <c:idx val="1"/>
          <c:order val="1"/>
          <c:tx>
            <c:strRef>
              <c:f>'Table 9.38'!$S$62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9.38'!$Y$63:$Y$79</c:f>
              <c:numCache>
                <c:formatCode>#,##0</c:formatCode>
                <c:ptCount val="17"/>
                <c:pt idx="0">
                  <c:v>0</c:v>
                </c:pt>
                <c:pt idx="1">
                  <c:v>13</c:v>
                </c:pt>
                <c:pt idx="2">
                  <c:v>32</c:v>
                </c:pt>
                <c:pt idx="3">
                  <c:v>29</c:v>
                </c:pt>
                <c:pt idx="4">
                  <c:v>39</c:v>
                </c:pt>
                <c:pt idx="5">
                  <c:v>18</c:v>
                </c:pt>
                <c:pt idx="6">
                  <c:v>17</c:v>
                </c:pt>
                <c:pt idx="7">
                  <c:v>9</c:v>
                </c:pt>
                <c:pt idx="8">
                  <c:v>21</c:v>
                </c:pt>
                <c:pt idx="9">
                  <c:v>12</c:v>
                </c:pt>
                <c:pt idx="10">
                  <c:v>11</c:v>
                </c:pt>
                <c:pt idx="11">
                  <c:v>14</c:v>
                </c:pt>
                <c:pt idx="12">
                  <c:v>4</c:v>
                </c:pt>
                <c:pt idx="13">
                  <c:v>4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88-42EC-9B99-2F13E3A3A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9.38'!$Y$83:$Y$90</c:f>
              <c:numCache>
                <c:formatCode>#,##0</c:formatCode>
                <c:ptCount val="8"/>
                <c:pt idx="0">
                  <c:v>7</c:v>
                </c:pt>
                <c:pt idx="1">
                  <c:v>22</c:v>
                </c:pt>
                <c:pt idx="2">
                  <c:v>19</c:v>
                </c:pt>
                <c:pt idx="3">
                  <c:v>4</c:v>
                </c:pt>
                <c:pt idx="4">
                  <c:v>5</c:v>
                </c:pt>
                <c:pt idx="5">
                  <c:v>3</c:v>
                </c:pt>
                <c:pt idx="6">
                  <c:v>11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B8-437D-BEFD-E938785C7F1E}"/>
            </c:ext>
          </c:extLst>
        </c:ser>
        <c:ser>
          <c:idx val="1"/>
          <c:order val="1"/>
          <c:tx>
            <c:strRef>
              <c:f>'Table 9.38'!$S$92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9.38'!$Y$93:$Y$100</c:f>
              <c:numCache>
                <c:formatCode>#,##0</c:formatCode>
                <c:ptCount val="8"/>
                <c:pt idx="0">
                  <c:v>0</c:v>
                </c:pt>
                <c:pt idx="1">
                  <c:v>20</c:v>
                </c:pt>
                <c:pt idx="2">
                  <c:v>0</c:v>
                </c:pt>
                <c:pt idx="3">
                  <c:v>45</c:v>
                </c:pt>
                <c:pt idx="4">
                  <c:v>12</c:v>
                </c:pt>
                <c:pt idx="5">
                  <c:v>7</c:v>
                </c:pt>
                <c:pt idx="6">
                  <c:v>5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B8-437D-BEFD-E938785C7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9.38'!$U$8:$Y$8</c:f>
              <c:numCache>
                <c:formatCode>#,##0</c:formatCode>
                <c:ptCount val="5"/>
                <c:pt idx="0">
                  <c:v>21172</c:v>
                </c:pt>
                <c:pt idx="1">
                  <c:v>19415</c:v>
                </c:pt>
                <c:pt idx="2">
                  <c:v>15397.07</c:v>
                </c:pt>
                <c:pt idx="3">
                  <c:v>14933.5</c:v>
                </c:pt>
                <c:pt idx="4">
                  <c:v>17755.22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30-4AD5-99B0-06623010FB6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30-4AD5-99B0-06623010F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9.38'!$T$4:$Z$4</c:f>
              <c:numCache>
                <c:formatCode>#,##0</c:formatCode>
                <c:ptCount val="7"/>
                <c:pt idx="0">
                  <c:v>353</c:v>
                </c:pt>
                <c:pt idx="1">
                  <c:v>374</c:v>
                </c:pt>
                <c:pt idx="2">
                  <c:v>358</c:v>
                </c:pt>
                <c:pt idx="3">
                  <c:v>424</c:v>
                </c:pt>
                <c:pt idx="4">
                  <c:v>327</c:v>
                </c:pt>
                <c:pt idx="5">
                  <c:v>449</c:v>
                </c:pt>
                <c:pt idx="6">
                  <c:v>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5F-43C7-8B60-2DE9E8F04F98}"/>
            </c:ext>
          </c:extLst>
        </c:ser>
        <c:ser>
          <c:idx val="1"/>
          <c:order val="1"/>
          <c:tx>
            <c:strRef>
              <c:f>'Table 9.38'!$S$7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9.38'!$T$7:$Z$7</c:f>
              <c:numCache>
                <c:formatCode>#,##0</c:formatCode>
                <c:ptCount val="7"/>
                <c:pt idx="0">
                  <c:v>261</c:v>
                </c:pt>
                <c:pt idx="1">
                  <c:v>262</c:v>
                </c:pt>
                <c:pt idx="2">
                  <c:v>250</c:v>
                </c:pt>
                <c:pt idx="3">
                  <c:v>287</c:v>
                </c:pt>
                <c:pt idx="4">
                  <c:v>238</c:v>
                </c:pt>
                <c:pt idx="5">
                  <c:v>307</c:v>
                </c:pt>
                <c:pt idx="6">
                  <c:v>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5F-43C7-8B60-2DE9E8F04F98}"/>
            </c:ext>
          </c:extLst>
        </c:ser>
        <c:ser>
          <c:idx val="2"/>
          <c:order val="2"/>
          <c:tx>
            <c:strRef>
              <c:f>'Table 9.38'!$S$11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9.38'!$T$11:$Z$11</c:f>
              <c:numCache>
                <c:formatCode>#,##0</c:formatCode>
                <c:ptCount val="7"/>
                <c:pt idx="0">
                  <c:v>346</c:v>
                </c:pt>
                <c:pt idx="1">
                  <c:v>367</c:v>
                </c:pt>
                <c:pt idx="2">
                  <c:v>348</c:v>
                </c:pt>
                <c:pt idx="3">
                  <c:v>414</c:v>
                </c:pt>
                <c:pt idx="4">
                  <c:v>321</c:v>
                </c:pt>
                <c:pt idx="5">
                  <c:v>435</c:v>
                </c:pt>
                <c:pt idx="6">
                  <c:v>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5F-43C7-8B60-2DE9E8F04F98}"/>
            </c:ext>
          </c:extLst>
        </c:ser>
        <c:ser>
          <c:idx val="3"/>
          <c:order val="3"/>
          <c:tx>
            <c:strRef>
              <c:f>'Table 9.38'!$S$12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9.38'!$T$12:$Z$12</c:f>
              <c:numCache>
                <c:formatCode>#,##0</c:formatCode>
                <c:ptCount val="7"/>
                <c:pt idx="0">
                  <c:v>12</c:v>
                </c:pt>
                <c:pt idx="1">
                  <c:v>9</c:v>
                </c:pt>
                <c:pt idx="2">
                  <c:v>10</c:v>
                </c:pt>
                <c:pt idx="3">
                  <c:v>9</c:v>
                </c:pt>
                <c:pt idx="4">
                  <c:v>6</c:v>
                </c:pt>
                <c:pt idx="5">
                  <c:v>14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5F-43C7-8B60-2DE9E8F04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9.38'!$AB$15:$AB$33</c:f>
              <c:numCache>
                <c:formatCode>0.0%</c:formatCode>
                <c:ptCount val="19"/>
                <c:pt idx="0">
                  <c:v>4.1407867494824016E-2</c:v>
                </c:pt>
                <c:pt idx="1">
                  <c:v>0</c:v>
                </c:pt>
                <c:pt idx="2">
                  <c:v>4.140786749482402E-3</c:v>
                </c:pt>
                <c:pt idx="3">
                  <c:v>0</c:v>
                </c:pt>
                <c:pt idx="4">
                  <c:v>6.0041407867494824E-2</c:v>
                </c:pt>
                <c:pt idx="5">
                  <c:v>2.4844720496894408E-2</c:v>
                </c:pt>
                <c:pt idx="6">
                  <c:v>7.4534161490683232E-2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9.3167701863354033E-2</c:v>
                </c:pt>
                <c:pt idx="12">
                  <c:v>4.3478260869565216E-2</c:v>
                </c:pt>
                <c:pt idx="13">
                  <c:v>1.2422360248447204E-2</c:v>
                </c:pt>
                <c:pt idx="14">
                  <c:v>0.27536231884057971</c:v>
                </c:pt>
                <c:pt idx="15">
                  <c:v>0.19668737060041408</c:v>
                </c:pt>
                <c:pt idx="16">
                  <c:v>3.9337474120082816E-2</c:v>
                </c:pt>
                <c:pt idx="17">
                  <c:v>4.9689440993788817E-2</c:v>
                </c:pt>
                <c:pt idx="18">
                  <c:v>3.1055900621118012E-2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E-4956-945A-D0DBF53B16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E-4956-945A-D0DBF53B1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9.38'!$Z$44:$Z$60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16</c:v>
                </c:pt>
                <c:pt idx="3">
                  <c:v>29</c:v>
                </c:pt>
                <c:pt idx="4">
                  <c:v>38</c:v>
                </c:pt>
                <c:pt idx="5">
                  <c:v>24</c:v>
                </c:pt>
                <c:pt idx="6">
                  <c:v>18</c:v>
                </c:pt>
                <c:pt idx="7">
                  <c:v>32</c:v>
                </c:pt>
                <c:pt idx="8">
                  <c:v>23</c:v>
                </c:pt>
                <c:pt idx="9">
                  <c:v>13</c:v>
                </c:pt>
                <c:pt idx="10">
                  <c:v>25</c:v>
                </c:pt>
                <c:pt idx="11">
                  <c:v>15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E0-441E-8CBA-2C2617C5B650}"/>
            </c:ext>
          </c:extLst>
        </c:ser>
        <c:ser>
          <c:idx val="1"/>
          <c:order val="1"/>
          <c:tx>
            <c:strRef>
              <c:f>'Table 9.38'!$S$62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9.38'!$Z$63:$Z$79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24</c:v>
                </c:pt>
                <c:pt idx="3">
                  <c:v>32</c:v>
                </c:pt>
                <c:pt idx="4">
                  <c:v>38</c:v>
                </c:pt>
                <c:pt idx="5">
                  <c:v>20</c:v>
                </c:pt>
                <c:pt idx="6">
                  <c:v>22</c:v>
                </c:pt>
                <c:pt idx="7">
                  <c:v>11</c:v>
                </c:pt>
                <c:pt idx="8">
                  <c:v>24</c:v>
                </c:pt>
                <c:pt idx="9">
                  <c:v>19</c:v>
                </c:pt>
                <c:pt idx="10">
                  <c:v>18</c:v>
                </c:pt>
                <c:pt idx="11">
                  <c:v>8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E0-441E-8CBA-2C2617C5B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9.38'!$Z$83:$Z$90</c:f>
              <c:numCache>
                <c:formatCode>#,##0</c:formatCode>
                <c:ptCount val="8"/>
                <c:pt idx="0">
                  <c:v>11</c:v>
                </c:pt>
                <c:pt idx="1">
                  <c:v>28</c:v>
                </c:pt>
                <c:pt idx="2">
                  <c:v>26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12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8A-4AD8-B693-EDAFBC7E9EAD}"/>
            </c:ext>
          </c:extLst>
        </c:ser>
        <c:ser>
          <c:idx val="1"/>
          <c:order val="1"/>
          <c:tx>
            <c:strRef>
              <c:f>'Table 9.38'!$S$92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9.38'!$Z$93:$Z$100</c:f>
              <c:numCache>
                <c:formatCode>#,##0</c:formatCode>
                <c:ptCount val="8"/>
                <c:pt idx="0">
                  <c:v>0</c:v>
                </c:pt>
                <c:pt idx="1">
                  <c:v>17</c:v>
                </c:pt>
                <c:pt idx="2">
                  <c:v>0</c:v>
                </c:pt>
                <c:pt idx="3">
                  <c:v>45</c:v>
                </c:pt>
                <c:pt idx="4">
                  <c:v>22</c:v>
                </c:pt>
                <c:pt idx="5">
                  <c:v>6</c:v>
                </c:pt>
                <c:pt idx="6">
                  <c:v>3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8A-4AD8-B693-EDAFBC7E9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9.4'!$Z$44:$Z$60</c:f>
              <c:numCache>
                <c:formatCode>#,##0</c:formatCode>
                <c:ptCount val="17"/>
                <c:pt idx="0">
                  <c:v>0</c:v>
                </c:pt>
                <c:pt idx="1">
                  <c:v>57</c:v>
                </c:pt>
                <c:pt idx="2">
                  <c:v>93</c:v>
                </c:pt>
                <c:pt idx="3">
                  <c:v>159</c:v>
                </c:pt>
                <c:pt idx="4">
                  <c:v>132</c:v>
                </c:pt>
                <c:pt idx="5">
                  <c:v>104</c:v>
                </c:pt>
                <c:pt idx="6">
                  <c:v>100</c:v>
                </c:pt>
                <c:pt idx="7">
                  <c:v>121</c:v>
                </c:pt>
                <c:pt idx="8">
                  <c:v>131</c:v>
                </c:pt>
                <c:pt idx="9">
                  <c:v>169</c:v>
                </c:pt>
                <c:pt idx="10">
                  <c:v>122</c:v>
                </c:pt>
                <c:pt idx="11">
                  <c:v>113</c:v>
                </c:pt>
                <c:pt idx="12">
                  <c:v>47</c:v>
                </c:pt>
                <c:pt idx="13">
                  <c:v>31</c:v>
                </c:pt>
                <c:pt idx="14">
                  <c:v>15</c:v>
                </c:pt>
                <c:pt idx="15">
                  <c:v>12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E-49DC-AA0B-488FA03B8A26}"/>
            </c:ext>
          </c:extLst>
        </c:ser>
        <c:ser>
          <c:idx val="1"/>
          <c:order val="1"/>
          <c:tx>
            <c:strRef>
              <c:f>'Table 9.4'!$S$62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9.4'!$Z$63:$Z$79</c:f>
              <c:numCache>
                <c:formatCode>#,##0</c:formatCode>
                <c:ptCount val="17"/>
                <c:pt idx="0">
                  <c:v>9</c:v>
                </c:pt>
                <c:pt idx="1">
                  <c:v>40</c:v>
                </c:pt>
                <c:pt idx="2">
                  <c:v>90</c:v>
                </c:pt>
                <c:pt idx="3">
                  <c:v>105</c:v>
                </c:pt>
                <c:pt idx="4">
                  <c:v>101</c:v>
                </c:pt>
                <c:pt idx="5">
                  <c:v>104</c:v>
                </c:pt>
                <c:pt idx="6">
                  <c:v>117</c:v>
                </c:pt>
                <c:pt idx="7">
                  <c:v>104</c:v>
                </c:pt>
                <c:pt idx="8">
                  <c:v>110</c:v>
                </c:pt>
                <c:pt idx="9">
                  <c:v>143</c:v>
                </c:pt>
                <c:pt idx="10">
                  <c:v>126</c:v>
                </c:pt>
                <c:pt idx="11">
                  <c:v>80</c:v>
                </c:pt>
                <c:pt idx="12">
                  <c:v>39</c:v>
                </c:pt>
                <c:pt idx="13">
                  <c:v>31</c:v>
                </c:pt>
                <c:pt idx="14">
                  <c:v>21</c:v>
                </c:pt>
                <c:pt idx="15">
                  <c:v>10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E-49DC-AA0B-488FA03B8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9.38'!$T$8:$Z$8</c:f>
              <c:numCache>
                <c:formatCode>#,##0</c:formatCode>
                <c:ptCount val="7"/>
                <c:pt idx="0">
                  <c:v>21371.5</c:v>
                </c:pt>
                <c:pt idx="1">
                  <c:v>21172</c:v>
                </c:pt>
                <c:pt idx="2">
                  <c:v>19415</c:v>
                </c:pt>
                <c:pt idx="3">
                  <c:v>15397.07</c:v>
                </c:pt>
                <c:pt idx="4">
                  <c:v>14933.5</c:v>
                </c:pt>
                <c:pt idx="5">
                  <c:v>17755.22</c:v>
                </c:pt>
                <c:pt idx="6">
                  <c:v>15174.46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F-4A74-9174-84D962852E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DF-4A74-9174-84D962852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9.39'!$U$4:$Y$4</c:f>
              <c:numCache>
                <c:formatCode>#,##0</c:formatCode>
                <c:ptCount val="5"/>
                <c:pt idx="0">
                  <c:v>28522</c:v>
                </c:pt>
                <c:pt idx="1">
                  <c:v>28741</c:v>
                </c:pt>
                <c:pt idx="2">
                  <c:v>29965</c:v>
                </c:pt>
                <c:pt idx="3">
                  <c:v>30055</c:v>
                </c:pt>
                <c:pt idx="4">
                  <c:v>31923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57-466A-ACA1-95FE934E2301}"/>
            </c:ext>
          </c:extLst>
        </c:ser>
        <c:ser>
          <c:idx val="1"/>
          <c:order val="1"/>
          <c:tx>
            <c:strRef>
              <c:f>'Table 9.39'!$S$7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9.39'!$U$7:$Y$7</c:f>
              <c:numCache>
                <c:formatCode>#,##0</c:formatCode>
                <c:ptCount val="5"/>
                <c:pt idx="0">
                  <c:v>19650</c:v>
                </c:pt>
                <c:pt idx="1">
                  <c:v>19995</c:v>
                </c:pt>
                <c:pt idx="2">
                  <c:v>20296</c:v>
                </c:pt>
                <c:pt idx="3">
                  <c:v>20500</c:v>
                </c:pt>
                <c:pt idx="4">
                  <c:v>21541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57-466A-ACA1-95FE934E2301}"/>
            </c:ext>
          </c:extLst>
        </c:ser>
        <c:ser>
          <c:idx val="2"/>
          <c:order val="2"/>
          <c:tx>
            <c:strRef>
              <c:f>'Table 9.39'!$S$11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9.39'!$U$11:$Y$11</c:f>
              <c:numCache>
                <c:formatCode>#,##0</c:formatCode>
                <c:ptCount val="5"/>
                <c:pt idx="0">
                  <c:v>25103</c:v>
                </c:pt>
                <c:pt idx="1">
                  <c:v>25259</c:v>
                </c:pt>
                <c:pt idx="2">
                  <c:v>26534</c:v>
                </c:pt>
                <c:pt idx="3">
                  <c:v>26613</c:v>
                </c:pt>
                <c:pt idx="4">
                  <c:v>28475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57-466A-ACA1-95FE934E2301}"/>
            </c:ext>
          </c:extLst>
        </c:ser>
        <c:ser>
          <c:idx val="3"/>
          <c:order val="3"/>
          <c:tx>
            <c:strRef>
              <c:f>'Table 9.39'!$S$12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9.39'!$U$12:$Y$12</c:f>
              <c:numCache>
                <c:formatCode>#,##0</c:formatCode>
                <c:ptCount val="5"/>
                <c:pt idx="0">
                  <c:v>3422</c:v>
                </c:pt>
                <c:pt idx="1">
                  <c:v>3483</c:v>
                </c:pt>
                <c:pt idx="2">
                  <c:v>3433</c:v>
                </c:pt>
                <c:pt idx="3">
                  <c:v>3444</c:v>
                </c:pt>
                <c:pt idx="4">
                  <c:v>3448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57-466A-ACA1-95FE934E2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9.39'!$AB$15:$AB$33</c:f>
              <c:numCache>
                <c:formatCode>0.0%</c:formatCode>
                <c:ptCount val="19"/>
                <c:pt idx="0">
                  <c:v>9.6713058928042647E-2</c:v>
                </c:pt>
                <c:pt idx="1">
                  <c:v>8.2025466390287238E-3</c:v>
                </c:pt>
                <c:pt idx="2">
                  <c:v>6.9736452472608818E-2</c:v>
                </c:pt>
                <c:pt idx="3">
                  <c:v>5.3597867930115489E-3</c:v>
                </c:pt>
                <c:pt idx="4">
                  <c:v>6.6123778501628663E-2</c:v>
                </c:pt>
                <c:pt idx="5">
                  <c:v>3.8702990820254662E-2</c:v>
                </c:pt>
                <c:pt idx="6">
                  <c:v>6.4909683150725497E-2</c:v>
                </c:pt>
                <c:pt idx="7">
                  <c:v>5.4427006218537161E-2</c:v>
                </c:pt>
                <c:pt idx="8">
                  <c:v>5.6114894877109862E-2</c:v>
                </c:pt>
                <c:pt idx="9">
                  <c:v>2.8723719277465205E-3</c:v>
                </c:pt>
                <c:pt idx="10">
                  <c:v>2.434113118152206E-2</c:v>
                </c:pt>
                <c:pt idx="11">
                  <c:v>2.4045010364228604E-2</c:v>
                </c:pt>
                <c:pt idx="12">
                  <c:v>3.7400059224163458E-2</c:v>
                </c:pt>
                <c:pt idx="13">
                  <c:v>0.14281907018063369</c:v>
                </c:pt>
                <c:pt idx="14">
                  <c:v>4.5928338762214985E-2</c:v>
                </c:pt>
                <c:pt idx="15">
                  <c:v>6.4613562333432045E-2</c:v>
                </c:pt>
                <c:pt idx="16">
                  <c:v>8.0100681077879779E-2</c:v>
                </c:pt>
                <c:pt idx="17">
                  <c:v>7.1661237785016286E-3</c:v>
                </c:pt>
                <c:pt idx="18">
                  <c:v>3.0085875037015101E-2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1-4E26-B95B-397CF85A0E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1-4E26-B95B-397CF85A0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9.39'!$Y$44:$Y$60</c:f>
              <c:numCache>
                <c:formatCode>#,##0</c:formatCode>
                <c:ptCount val="17"/>
                <c:pt idx="0">
                  <c:v>21</c:v>
                </c:pt>
                <c:pt idx="1">
                  <c:v>433</c:v>
                </c:pt>
                <c:pt idx="2">
                  <c:v>1007</c:v>
                </c:pt>
                <c:pt idx="3">
                  <c:v>1964</c:v>
                </c:pt>
                <c:pt idx="4">
                  <c:v>2669</c:v>
                </c:pt>
                <c:pt idx="5">
                  <c:v>1783</c:v>
                </c:pt>
                <c:pt idx="6">
                  <c:v>1431</c:v>
                </c:pt>
                <c:pt idx="7">
                  <c:v>1446</c:v>
                </c:pt>
                <c:pt idx="8">
                  <c:v>1534</c:v>
                </c:pt>
                <c:pt idx="9">
                  <c:v>1454</c:v>
                </c:pt>
                <c:pt idx="10">
                  <c:v>1378</c:v>
                </c:pt>
                <c:pt idx="11">
                  <c:v>1018</c:v>
                </c:pt>
                <c:pt idx="12">
                  <c:v>528</c:v>
                </c:pt>
                <c:pt idx="13">
                  <c:v>246</c:v>
                </c:pt>
                <c:pt idx="14">
                  <c:v>99</c:v>
                </c:pt>
                <c:pt idx="15">
                  <c:v>49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0-426D-85C1-68641D817108}"/>
            </c:ext>
          </c:extLst>
        </c:ser>
        <c:ser>
          <c:idx val="1"/>
          <c:order val="1"/>
          <c:tx>
            <c:strRef>
              <c:f>'Table 9.39'!$S$62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9.39'!$Y$63:$Y$79</c:f>
              <c:numCache>
                <c:formatCode>#,##0</c:formatCode>
                <c:ptCount val="17"/>
                <c:pt idx="0">
                  <c:v>27</c:v>
                </c:pt>
                <c:pt idx="1">
                  <c:v>423</c:v>
                </c:pt>
                <c:pt idx="2">
                  <c:v>1027</c:v>
                </c:pt>
                <c:pt idx="3">
                  <c:v>1721</c:v>
                </c:pt>
                <c:pt idx="4">
                  <c:v>2503</c:v>
                </c:pt>
                <c:pt idx="5">
                  <c:v>1451</c:v>
                </c:pt>
                <c:pt idx="6">
                  <c:v>1201</c:v>
                </c:pt>
                <c:pt idx="7">
                  <c:v>1210</c:v>
                </c:pt>
                <c:pt idx="8">
                  <c:v>1389</c:v>
                </c:pt>
                <c:pt idx="9">
                  <c:v>1393</c:v>
                </c:pt>
                <c:pt idx="10">
                  <c:v>1165</c:v>
                </c:pt>
                <c:pt idx="11">
                  <c:v>727</c:v>
                </c:pt>
                <c:pt idx="12">
                  <c:v>332</c:v>
                </c:pt>
                <c:pt idx="13">
                  <c:v>160</c:v>
                </c:pt>
                <c:pt idx="14">
                  <c:v>65</c:v>
                </c:pt>
                <c:pt idx="15">
                  <c:v>30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F0-426D-85C1-68641D81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9.39'!$Y$83:$Y$90</c:f>
              <c:numCache>
                <c:formatCode>#,##0</c:formatCode>
                <c:ptCount val="8"/>
                <c:pt idx="0">
                  <c:v>985</c:v>
                </c:pt>
                <c:pt idx="1">
                  <c:v>655</c:v>
                </c:pt>
                <c:pt idx="2">
                  <c:v>1869</c:v>
                </c:pt>
                <c:pt idx="3">
                  <c:v>454</c:v>
                </c:pt>
                <c:pt idx="4">
                  <c:v>309</c:v>
                </c:pt>
                <c:pt idx="5">
                  <c:v>414</c:v>
                </c:pt>
                <c:pt idx="6">
                  <c:v>1656</c:v>
                </c:pt>
                <c:pt idx="7">
                  <c:v>2420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8-4A10-AF54-D4B869E97BFF}"/>
            </c:ext>
          </c:extLst>
        </c:ser>
        <c:ser>
          <c:idx val="1"/>
          <c:order val="1"/>
          <c:tx>
            <c:strRef>
              <c:f>'Table 9.39'!$S$92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9.39'!$Y$93:$Y$100</c:f>
              <c:numCache>
                <c:formatCode>#,##0</c:formatCode>
                <c:ptCount val="8"/>
                <c:pt idx="0">
                  <c:v>659</c:v>
                </c:pt>
                <c:pt idx="1">
                  <c:v>1222</c:v>
                </c:pt>
                <c:pt idx="2">
                  <c:v>380</c:v>
                </c:pt>
                <c:pt idx="3">
                  <c:v>1430</c:v>
                </c:pt>
                <c:pt idx="4">
                  <c:v>1590</c:v>
                </c:pt>
                <c:pt idx="5">
                  <c:v>899</c:v>
                </c:pt>
                <c:pt idx="6">
                  <c:v>129</c:v>
                </c:pt>
                <c:pt idx="7">
                  <c:v>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8-4A10-AF54-D4B869E97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9.39'!$U$8:$Y$8</c:f>
              <c:numCache>
                <c:formatCode>#,##0</c:formatCode>
                <c:ptCount val="5"/>
                <c:pt idx="0">
                  <c:v>34948.75</c:v>
                </c:pt>
                <c:pt idx="1">
                  <c:v>35003.5</c:v>
                </c:pt>
                <c:pt idx="2">
                  <c:v>35663</c:v>
                </c:pt>
                <c:pt idx="3">
                  <c:v>37608.53</c:v>
                </c:pt>
                <c:pt idx="4">
                  <c:v>38581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1C-4FE5-A443-590B564F2DB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1C-4FE5-A443-590B564F2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9.39'!$T$4:$Z$4</c:f>
              <c:numCache>
                <c:formatCode>#,##0</c:formatCode>
                <c:ptCount val="7"/>
                <c:pt idx="0">
                  <c:v>27743</c:v>
                </c:pt>
                <c:pt idx="1">
                  <c:v>28522</c:v>
                </c:pt>
                <c:pt idx="2">
                  <c:v>28741</c:v>
                </c:pt>
                <c:pt idx="3">
                  <c:v>29965</c:v>
                </c:pt>
                <c:pt idx="4">
                  <c:v>30055</c:v>
                </c:pt>
                <c:pt idx="5">
                  <c:v>31923</c:v>
                </c:pt>
                <c:pt idx="6">
                  <c:v>33770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A7-4CC7-8EA2-2B8C21C36807}"/>
            </c:ext>
          </c:extLst>
        </c:ser>
        <c:ser>
          <c:idx val="1"/>
          <c:order val="1"/>
          <c:tx>
            <c:strRef>
              <c:f>'Table 9.39'!$S$7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9.39'!$T$7:$Z$7</c:f>
              <c:numCache>
                <c:formatCode>#,##0</c:formatCode>
                <c:ptCount val="7"/>
                <c:pt idx="0">
                  <c:v>19196</c:v>
                </c:pt>
                <c:pt idx="1">
                  <c:v>19650</c:v>
                </c:pt>
                <c:pt idx="2">
                  <c:v>19995</c:v>
                </c:pt>
                <c:pt idx="3">
                  <c:v>20296</c:v>
                </c:pt>
                <c:pt idx="4">
                  <c:v>20500</c:v>
                </c:pt>
                <c:pt idx="5">
                  <c:v>21541</c:v>
                </c:pt>
                <c:pt idx="6">
                  <c:v>22807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A7-4CC7-8EA2-2B8C21C36807}"/>
            </c:ext>
          </c:extLst>
        </c:ser>
        <c:ser>
          <c:idx val="2"/>
          <c:order val="2"/>
          <c:tx>
            <c:strRef>
              <c:f>'Table 9.39'!$S$11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9.39'!$T$11:$Z$11</c:f>
              <c:numCache>
                <c:formatCode>#,##0</c:formatCode>
                <c:ptCount val="7"/>
                <c:pt idx="0">
                  <c:v>24244</c:v>
                </c:pt>
                <c:pt idx="1">
                  <c:v>25103</c:v>
                </c:pt>
                <c:pt idx="2">
                  <c:v>25259</c:v>
                </c:pt>
                <c:pt idx="3">
                  <c:v>26534</c:v>
                </c:pt>
                <c:pt idx="4">
                  <c:v>26613</c:v>
                </c:pt>
                <c:pt idx="5">
                  <c:v>28475</c:v>
                </c:pt>
                <c:pt idx="6">
                  <c:v>30192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A7-4CC7-8EA2-2B8C21C36807}"/>
            </c:ext>
          </c:extLst>
        </c:ser>
        <c:ser>
          <c:idx val="3"/>
          <c:order val="3"/>
          <c:tx>
            <c:strRef>
              <c:f>'Table 9.39'!$S$12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9.39'!$T$12:$Z$12</c:f>
              <c:numCache>
                <c:formatCode>#,##0</c:formatCode>
                <c:ptCount val="7"/>
                <c:pt idx="0">
                  <c:v>3502</c:v>
                </c:pt>
                <c:pt idx="1">
                  <c:v>3422</c:v>
                </c:pt>
                <c:pt idx="2">
                  <c:v>3483</c:v>
                </c:pt>
                <c:pt idx="3">
                  <c:v>3433</c:v>
                </c:pt>
                <c:pt idx="4">
                  <c:v>3444</c:v>
                </c:pt>
                <c:pt idx="5">
                  <c:v>3448</c:v>
                </c:pt>
                <c:pt idx="6">
                  <c:v>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A7-4CC7-8EA2-2B8C21C36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9.39'!$AB$15:$AB$33</c:f>
              <c:numCache>
                <c:formatCode>0.0%</c:formatCode>
                <c:ptCount val="19"/>
                <c:pt idx="0">
                  <c:v>9.6713058928042647E-2</c:v>
                </c:pt>
                <c:pt idx="1">
                  <c:v>8.2025466390287238E-3</c:v>
                </c:pt>
                <c:pt idx="2">
                  <c:v>6.9736452472608818E-2</c:v>
                </c:pt>
                <c:pt idx="3">
                  <c:v>5.3597867930115489E-3</c:v>
                </c:pt>
                <c:pt idx="4">
                  <c:v>6.6123778501628663E-2</c:v>
                </c:pt>
                <c:pt idx="5">
                  <c:v>3.8702990820254662E-2</c:v>
                </c:pt>
                <c:pt idx="6">
                  <c:v>6.4909683150725497E-2</c:v>
                </c:pt>
                <c:pt idx="7">
                  <c:v>5.4427006218537161E-2</c:v>
                </c:pt>
                <c:pt idx="8">
                  <c:v>5.6114894877109862E-2</c:v>
                </c:pt>
                <c:pt idx="9">
                  <c:v>2.8723719277465205E-3</c:v>
                </c:pt>
                <c:pt idx="10">
                  <c:v>2.434113118152206E-2</c:v>
                </c:pt>
                <c:pt idx="11">
                  <c:v>2.4045010364228604E-2</c:v>
                </c:pt>
                <c:pt idx="12">
                  <c:v>3.7400059224163458E-2</c:v>
                </c:pt>
                <c:pt idx="13">
                  <c:v>0.14281907018063369</c:v>
                </c:pt>
                <c:pt idx="14">
                  <c:v>4.5928338762214985E-2</c:v>
                </c:pt>
                <c:pt idx="15">
                  <c:v>6.4613562333432045E-2</c:v>
                </c:pt>
                <c:pt idx="16">
                  <c:v>8.0100681077879779E-2</c:v>
                </c:pt>
                <c:pt idx="17">
                  <c:v>7.1661237785016286E-3</c:v>
                </c:pt>
                <c:pt idx="18">
                  <c:v>3.0085875037015101E-2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8F-4388-ACFA-16E480FCDE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8F-4388-ACFA-16E480FCD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9.39'!$Z$44:$Z$60</c:f>
              <c:numCache>
                <c:formatCode>#,##0</c:formatCode>
                <c:ptCount val="17"/>
                <c:pt idx="0">
                  <c:v>25</c:v>
                </c:pt>
                <c:pt idx="1">
                  <c:v>452</c:v>
                </c:pt>
                <c:pt idx="2">
                  <c:v>1204</c:v>
                </c:pt>
                <c:pt idx="3">
                  <c:v>2050</c:v>
                </c:pt>
                <c:pt idx="4">
                  <c:v>2986</c:v>
                </c:pt>
                <c:pt idx="5">
                  <c:v>1742</c:v>
                </c:pt>
                <c:pt idx="6">
                  <c:v>1594</c:v>
                </c:pt>
                <c:pt idx="7">
                  <c:v>1486</c:v>
                </c:pt>
                <c:pt idx="8">
                  <c:v>1563</c:v>
                </c:pt>
                <c:pt idx="9">
                  <c:v>1497</c:v>
                </c:pt>
                <c:pt idx="10">
                  <c:v>1431</c:v>
                </c:pt>
                <c:pt idx="11">
                  <c:v>1048</c:v>
                </c:pt>
                <c:pt idx="12">
                  <c:v>560</c:v>
                </c:pt>
                <c:pt idx="13">
                  <c:v>271</c:v>
                </c:pt>
                <c:pt idx="14">
                  <c:v>113</c:v>
                </c:pt>
                <c:pt idx="15">
                  <c:v>57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67-45A4-B7B3-435C8C5C7816}"/>
            </c:ext>
          </c:extLst>
        </c:ser>
        <c:ser>
          <c:idx val="1"/>
          <c:order val="1"/>
          <c:tx>
            <c:strRef>
              <c:f>'Table 9.39'!$S$62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9.39'!$Z$63:$Z$79</c:f>
              <c:numCache>
                <c:formatCode>#,##0</c:formatCode>
                <c:ptCount val="17"/>
                <c:pt idx="0">
                  <c:v>32</c:v>
                </c:pt>
                <c:pt idx="1">
                  <c:v>462</c:v>
                </c:pt>
                <c:pt idx="2">
                  <c:v>1078</c:v>
                </c:pt>
                <c:pt idx="3">
                  <c:v>1894</c:v>
                </c:pt>
                <c:pt idx="4">
                  <c:v>2709</c:v>
                </c:pt>
                <c:pt idx="5">
                  <c:v>1403</c:v>
                </c:pt>
                <c:pt idx="6">
                  <c:v>1254</c:v>
                </c:pt>
                <c:pt idx="7">
                  <c:v>1238</c:v>
                </c:pt>
                <c:pt idx="8">
                  <c:v>1441</c:v>
                </c:pt>
                <c:pt idx="9">
                  <c:v>1461</c:v>
                </c:pt>
                <c:pt idx="10">
                  <c:v>1262</c:v>
                </c:pt>
                <c:pt idx="11">
                  <c:v>775</c:v>
                </c:pt>
                <c:pt idx="12">
                  <c:v>361</c:v>
                </c:pt>
                <c:pt idx="13">
                  <c:v>165</c:v>
                </c:pt>
                <c:pt idx="14">
                  <c:v>82</c:v>
                </c:pt>
                <c:pt idx="15">
                  <c:v>27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67-45A4-B7B3-435C8C5C7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9.39'!$Z$83:$Z$90</c:f>
              <c:numCache>
                <c:formatCode>#,##0</c:formatCode>
                <c:ptCount val="8"/>
                <c:pt idx="0">
                  <c:v>1045</c:v>
                </c:pt>
                <c:pt idx="1">
                  <c:v>678</c:v>
                </c:pt>
                <c:pt idx="2">
                  <c:v>1996</c:v>
                </c:pt>
                <c:pt idx="3">
                  <c:v>478</c:v>
                </c:pt>
                <c:pt idx="4">
                  <c:v>320</c:v>
                </c:pt>
                <c:pt idx="5">
                  <c:v>425</c:v>
                </c:pt>
                <c:pt idx="6">
                  <c:v>1737</c:v>
                </c:pt>
                <c:pt idx="7">
                  <c:v>2590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6-4923-8177-82CB8F5DA70F}"/>
            </c:ext>
          </c:extLst>
        </c:ser>
        <c:ser>
          <c:idx val="1"/>
          <c:order val="1"/>
          <c:tx>
            <c:strRef>
              <c:f>'Table 9.39'!$S$92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9.39'!$Z$93:$Z$100</c:f>
              <c:numCache>
                <c:formatCode>#,##0</c:formatCode>
                <c:ptCount val="8"/>
                <c:pt idx="0">
                  <c:v>714</c:v>
                </c:pt>
                <c:pt idx="1">
                  <c:v>1329</c:v>
                </c:pt>
                <c:pt idx="2">
                  <c:v>402</c:v>
                </c:pt>
                <c:pt idx="3">
                  <c:v>1508</c:v>
                </c:pt>
                <c:pt idx="4">
                  <c:v>1660</c:v>
                </c:pt>
                <c:pt idx="5">
                  <c:v>926</c:v>
                </c:pt>
                <c:pt idx="6">
                  <c:v>158</c:v>
                </c:pt>
                <c:pt idx="7">
                  <c:v>1857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96-4923-8177-82CB8F5DA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9.4'!$Z$83:$Z$90</c:f>
              <c:numCache>
                <c:formatCode>#,##0</c:formatCode>
                <c:ptCount val="8"/>
                <c:pt idx="0">
                  <c:v>76</c:v>
                </c:pt>
                <c:pt idx="1">
                  <c:v>67</c:v>
                </c:pt>
                <c:pt idx="2">
                  <c:v>140</c:v>
                </c:pt>
                <c:pt idx="3">
                  <c:v>26</c:v>
                </c:pt>
                <c:pt idx="4">
                  <c:v>22</c:v>
                </c:pt>
                <c:pt idx="5">
                  <c:v>10</c:v>
                </c:pt>
                <c:pt idx="6">
                  <c:v>82</c:v>
                </c:pt>
                <c:pt idx="7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2-4570-A4E2-6582AE7CAB41}"/>
            </c:ext>
          </c:extLst>
        </c:ser>
        <c:ser>
          <c:idx val="1"/>
          <c:order val="1"/>
          <c:tx>
            <c:strRef>
              <c:f>'Table 9.4'!$S$92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9.4'!$Z$93:$Z$100</c:f>
              <c:numCache>
                <c:formatCode>#,##0</c:formatCode>
                <c:ptCount val="8"/>
                <c:pt idx="0">
                  <c:v>66</c:v>
                </c:pt>
                <c:pt idx="1">
                  <c:v>121</c:v>
                </c:pt>
                <c:pt idx="2">
                  <c:v>17</c:v>
                </c:pt>
                <c:pt idx="3">
                  <c:v>101</c:v>
                </c:pt>
                <c:pt idx="4">
                  <c:v>118</c:v>
                </c:pt>
                <c:pt idx="5">
                  <c:v>64</c:v>
                </c:pt>
                <c:pt idx="6">
                  <c:v>10</c:v>
                </c:pt>
                <c:pt idx="7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2-4570-A4E2-6582AE7CA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9.39'!$T$8:$Z$8</c:f>
              <c:numCache>
                <c:formatCode>#,##0</c:formatCode>
                <c:ptCount val="7"/>
                <c:pt idx="0">
                  <c:v>34042.89</c:v>
                </c:pt>
                <c:pt idx="1">
                  <c:v>34948.75</c:v>
                </c:pt>
                <c:pt idx="2">
                  <c:v>35003.5</c:v>
                </c:pt>
                <c:pt idx="3">
                  <c:v>35663</c:v>
                </c:pt>
                <c:pt idx="4">
                  <c:v>37608.53</c:v>
                </c:pt>
                <c:pt idx="5">
                  <c:v>38581</c:v>
                </c:pt>
                <c:pt idx="6">
                  <c:v>40056.379999999997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9-4A60-970C-0664E8D0ED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D9-4A60-970C-0664E8D0E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9.40'!$U$4:$Y$4</c:f>
              <c:numCache>
                <c:formatCode>#,##0</c:formatCode>
                <c:ptCount val="5"/>
                <c:pt idx="0">
                  <c:v>218236</c:v>
                </c:pt>
                <c:pt idx="1">
                  <c:v>217697</c:v>
                </c:pt>
                <c:pt idx="2">
                  <c:v>223377</c:v>
                </c:pt>
                <c:pt idx="3">
                  <c:v>223558</c:v>
                </c:pt>
                <c:pt idx="4">
                  <c:v>232400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A-4A7B-B30F-1535E0DAB8A7}"/>
            </c:ext>
          </c:extLst>
        </c:ser>
        <c:ser>
          <c:idx val="1"/>
          <c:order val="1"/>
          <c:tx>
            <c:strRef>
              <c:f>'Table 9.40'!$S$7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9.40'!$U$7:$Y$7</c:f>
              <c:numCache>
                <c:formatCode>#,##0</c:formatCode>
                <c:ptCount val="5"/>
                <c:pt idx="0">
                  <c:v>157372</c:v>
                </c:pt>
                <c:pt idx="1">
                  <c:v>158030</c:v>
                </c:pt>
                <c:pt idx="2">
                  <c:v>159622</c:v>
                </c:pt>
                <c:pt idx="3">
                  <c:v>162077</c:v>
                </c:pt>
                <c:pt idx="4">
                  <c:v>165634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A-4A7B-B30F-1535E0DAB8A7}"/>
            </c:ext>
          </c:extLst>
        </c:ser>
        <c:ser>
          <c:idx val="2"/>
          <c:order val="2"/>
          <c:tx>
            <c:strRef>
              <c:f>'Table 9.40'!$S$11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9.40'!$U$11:$Y$11</c:f>
              <c:numCache>
                <c:formatCode>#,##0</c:formatCode>
                <c:ptCount val="5"/>
                <c:pt idx="0">
                  <c:v>199013</c:v>
                </c:pt>
                <c:pt idx="1">
                  <c:v>198784</c:v>
                </c:pt>
                <c:pt idx="2">
                  <c:v>204669</c:v>
                </c:pt>
                <c:pt idx="3">
                  <c:v>204320</c:v>
                </c:pt>
                <c:pt idx="4">
                  <c:v>212437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7A-4A7B-B30F-1535E0DAB8A7}"/>
            </c:ext>
          </c:extLst>
        </c:ser>
        <c:ser>
          <c:idx val="3"/>
          <c:order val="3"/>
          <c:tx>
            <c:strRef>
              <c:f>'Table 9.40'!$S$12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9.40'!$U$12:$Y$12</c:f>
              <c:numCache>
                <c:formatCode>#,##0</c:formatCode>
                <c:ptCount val="5"/>
                <c:pt idx="0">
                  <c:v>19223</c:v>
                </c:pt>
                <c:pt idx="1">
                  <c:v>18913</c:v>
                </c:pt>
                <c:pt idx="2">
                  <c:v>18708</c:v>
                </c:pt>
                <c:pt idx="3">
                  <c:v>19238</c:v>
                </c:pt>
                <c:pt idx="4">
                  <c:v>19963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7A-4A7B-B30F-1535E0DAB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9.40'!$AB$15:$AB$33</c:f>
              <c:numCache>
                <c:formatCode>0.0%</c:formatCode>
                <c:ptCount val="19"/>
                <c:pt idx="0">
                  <c:v>8.1291661976763095E-3</c:v>
                </c:pt>
                <c:pt idx="1">
                  <c:v>4.3063736831792957E-3</c:v>
                </c:pt>
                <c:pt idx="2">
                  <c:v>8.7820007753973917E-2</c:v>
                </c:pt>
                <c:pt idx="3">
                  <c:v>7.3120807747303826E-3</c:v>
                </c:pt>
                <c:pt idx="4">
                  <c:v>0.10345301967258219</c:v>
                </c:pt>
                <c:pt idx="5">
                  <c:v>4.6865685330398497E-2</c:v>
                </c:pt>
                <c:pt idx="6">
                  <c:v>9.5619838500564866E-2</c:v>
                </c:pt>
                <c:pt idx="7">
                  <c:v>5.436536224815218E-2</c:v>
                </c:pt>
                <c:pt idx="8">
                  <c:v>5.3994338765283874E-2</c:v>
                </c:pt>
                <c:pt idx="9">
                  <c:v>7.8081683529475521E-3</c:v>
                </c:pt>
                <c:pt idx="10">
                  <c:v>3.1603696894658515E-2</c:v>
                </c:pt>
                <c:pt idx="11">
                  <c:v>2.0368772329152025E-2</c:v>
                </c:pt>
                <c:pt idx="12">
                  <c:v>5.2376843132105201E-2</c:v>
                </c:pt>
                <c:pt idx="13">
                  <c:v>0.11684738428444578</c:v>
                </c:pt>
                <c:pt idx="14">
                  <c:v>4.2480104386831585E-2</c:v>
                </c:pt>
                <c:pt idx="15">
                  <c:v>6.0522684542494695E-2</c:v>
                </c:pt>
                <c:pt idx="16">
                  <c:v>0.10058071428273657</c:v>
                </c:pt>
                <c:pt idx="17">
                  <c:v>1.3782063307445065E-2</c:v>
                </c:pt>
                <c:pt idx="18">
                  <c:v>4.4973048687452319E-2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0-45B4-91D5-75C028A55A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60-45B4-91D5-75C028A55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9.40'!$Y$44:$Y$60</c:f>
              <c:numCache>
                <c:formatCode>#,##0</c:formatCode>
                <c:ptCount val="17"/>
                <c:pt idx="0">
                  <c:v>104</c:v>
                </c:pt>
                <c:pt idx="1">
                  <c:v>2642</c:v>
                </c:pt>
                <c:pt idx="2">
                  <c:v>8576</c:v>
                </c:pt>
                <c:pt idx="3">
                  <c:v>13466</c:v>
                </c:pt>
                <c:pt idx="4">
                  <c:v>16852</c:v>
                </c:pt>
                <c:pt idx="5">
                  <c:v>16034</c:v>
                </c:pt>
                <c:pt idx="6">
                  <c:v>14070</c:v>
                </c:pt>
                <c:pt idx="7">
                  <c:v>13385</c:v>
                </c:pt>
                <c:pt idx="8">
                  <c:v>12550</c:v>
                </c:pt>
                <c:pt idx="9">
                  <c:v>10575</c:v>
                </c:pt>
                <c:pt idx="10">
                  <c:v>9147</c:v>
                </c:pt>
                <c:pt idx="11">
                  <c:v>6304</c:v>
                </c:pt>
                <c:pt idx="12">
                  <c:v>2999</c:v>
                </c:pt>
                <c:pt idx="13">
                  <c:v>1028</c:v>
                </c:pt>
                <c:pt idx="14">
                  <c:v>286</c:v>
                </c:pt>
                <c:pt idx="15">
                  <c:v>100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F8-4018-B9AB-335F1BDEACE5}"/>
            </c:ext>
          </c:extLst>
        </c:ser>
        <c:ser>
          <c:idx val="1"/>
          <c:order val="1"/>
          <c:tx>
            <c:strRef>
              <c:f>'Table 9.40'!$S$62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9.40'!$Y$63:$Y$79</c:f>
              <c:numCache>
                <c:formatCode>#,##0</c:formatCode>
                <c:ptCount val="17"/>
                <c:pt idx="0">
                  <c:v>148</c:v>
                </c:pt>
                <c:pt idx="1">
                  <c:v>3172</c:v>
                </c:pt>
                <c:pt idx="2">
                  <c:v>7698</c:v>
                </c:pt>
                <c:pt idx="3">
                  <c:v>10889</c:v>
                </c:pt>
                <c:pt idx="4">
                  <c:v>12940</c:v>
                </c:pt>
                <c:pt idx="5">
                  <c:v>11907</c:v>
                </c:pt>
                <c:pt idx="6">
                  <c:v>10891</c:v>
                </c:pt>
                <c:pt idx="7">
                  <c:v>10408</c:v>
                </c:pt>
                <c:pt idx="8">
                  <c:v>10826</c:v>
                </c:pt>
                <c:pt idx="9">
                  <c:v>9195</c:v>
                </c:pt>
                <c:pt idx="10">
                  <c:v>8016</c:v>
                </c:pt>
                <c:pt idx="11">
                  <c:v>5007</c:v>
                </c:pt>
                <c:pt idx="12">
                  <c:v>2087</c:v>
                </c:pt>
                <c:pt idx="13">
                  <c:v>663</c:v>
                </c:pt>
                <c:pt idx="14">
                  <c:v>208</c:v>
                </c:pt>
                <c:pt idx="15">
                  <c:v>89</c:v>
                </c:pt>
                <c:pt idx="1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F8-4018-B9AB-335F1BDEA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9.40'!$Y$83:$Y$90</c:f>
              <c:numCache>
                <c:formatCode>#,##0</c:formatCode>
                <c:ptCount val="8"/>
                <c:pt idx="0">
                  <c:v>8040</c:v>
                </c:pt>
                <c:pt idx="1">
                  <c:v>7231</c:v>
                </c:pt>
                <c:pt idx="2">
                  <c:v>17864</c:v>
                </c:pt>
                <c:pt idx="3">
                  <c:v>3735</c:v>
                </c:pt>
                <c:pt idx="4">
                  <c:v>4131</c:v>
                </c:pt>
                <c:pt idx="5">
                  <c:v>4160</c:v>
                </c:pt>
                <c:pt idx="6">
                  <c:v>12749</c:v>
                </c:pt>
                <c:pt idx="7">
                  <c:v>13645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0-4C39-93A5-8753B3D7A460}"/>
            </c:ext>
          </c:extLst>
        </c:ser>
        <c:ser>
          <c:idx val="1"/>
          <c:order val="1"/>
          <c:tx>
            <c:strRef>
              <c:f>'Table 9.40'!$S$92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9.40'!$Y$93:$Y$100</c:f>
              <c:numCache>
                <c:formatCode>#,##0</c:formatCode>
                <c:ptCount val="8"/>
                <c:pt idx="0">
                  <c:v>6100</c:v>
                </c:pt>
                <c:pt idx="1">
                  <c:v>10946</c:v>
                </c:pt>
                <c:pt idx="2">
                  <c:v>2529</c:v>
                </c:pt>
                <c:pt idx="3">
                  <c:v>11713</c:v>
                </c:pt>
                <c:pt idx="4">
                  <c:v>16482</c:v>
                </c:pt>
                <c:pt idx="5">
                  <c:v>8146</c:v>
                </c:pt>
                <c:pt idx="6">
                  <c:v>1662</c:v>
                </c:pt>
                <c:pt idx="7">
                  <c:v>6809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0-4C39-93A5-8753B3D7A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9.40'!$U$8:$Y$8</c:f>
              <c:numCache>
                <c:formatCode>#,##0</c:formatCode>
                <c:ptCount val="5"/>
                <c:pt idx="0">
                  <c:v>41103</c:v>
                </c:pt>
                <c:pt idx="1">
                  <c:v>41714</c:v>
                </c:pt>
                <c:pt idx="2">
                  <c:v>42558</c:v>
                </c:pt>
                <c:pt idx="3">
                  <c:v>44150.720000000001</c:v>
                </c:pt>
                <c:pt idx="4">
                  <c:v>44463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5E-4402-B957-FE22B6F7D5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5E-4402-B957-FE22B6F7D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9.40'!$T$4:$Z$4</c:f>
              <c:numCache>
                <c:formatCode>#,##0</c:formatCode>
                <c:ptCount val="7"/>
                <c:pt idx="0">
                  <c:v>218084</c:v>
                </c:pt>
                <c:pt idx="1">
                  <c:v>218236</c:v>
                </c:pt>
                <c:pt idx="2">
                  <c:v>217697</c:v>
                </c:pt>
                <c:pt idx="3">
                  <c:v>223377</c:v>
                </c:pt>
                <c:pt idx="4">
                  <c:v>223558</c:v>
                </c:pt>
                <c:pt idx="5">
                  <c:v>232400</c:v>
                </c:pt>
                <c:pt idx="6">
                  <c:v>239877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FD-494B-AE29-E5031900AA06}"/>
            </c:ext>
          </c:extLst>
        </c:ser>
        <c:ser>
          <c:idx val="1"/>
          <c:order val="1"/>
          <c:tx>
            <c:strRef>
              <c:f>'Table 9.40'!$S$7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9.40'!$T$7:$Z$7</c:f>
              <c:numCache>
                <c:formatCode>#,##0</c:formatCode>
                <c:ptCount val="7"/>
                <c:pt idx="0">
                  <c:v>157244</c:v>
                </c:pt>
                <c:pt idx="1">
                  <c:v>157372</c:v>
                </c:pt>
                <c:pt idx="2">
                  <c:v>158030</c:v>
                </c:pt>
                <c:pt idx="3">
                  <c:v>159622</c:v>
                </c:pt>
                <c:pt idx="4">
                  <c:v>162077</c:v>
                </c:pt>
                <c:pt idx="5">
                  <c:v>165634</c:v>
                </c:pt>
                <c:pt idx="6">
                  <c:v>170945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FD-494B-AE29-E5031900AA06}"/>
            </c:ext>
          </c:extLst>
        </c:ser>
        <c:ser>
          <c:idx val="2"/>
          <c:order val="2"/>
          <c:tx>
            <c:strRef>
              <c:f>'Table 9.40'!$S$11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9.40'!$T$11:$Z$11</c:f>
              <c:numCache>
                <c:formatCode>#,##0</c:formatCode>
                <c:ptCount val="7"/>
                <c:pt idx="0">
                  <c:v>198234</c:v>
                </c:pt>
                <c:pt idx="1">
                  <c:v>199013</c:v>
                </c:pt>
                <c:pt idx="2">
                  <c:v>198784</c:v>
                </c:pt>
                <c:pt idx="3">
                  <c:v>204669</c:v>
                </c:pt>
                <c:pt idx="4">
                  <c:v>204320</c:v>
                </c:pt>
                <c:pt idx="5">
                  <c:v>212437</c:v>
                </c:pt>
                <c:pt idx="6">
                  <c:v>219437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FD-494B-AE29-E5031900AA06}"/>
            </c:ext>
          </c:extLst>
        </c:ser>
        <c:ser>
          <c:idx val="3"/>
          <c:order val="3"/>
          <c:tx>
            <c:strRef>
              <c:f>'Table 9.40'!$S$12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9.40'!$T$12:$Z$12</c:f>
              <c:numCache>
                <c:formatCode>#,##0</c:formatCode>
                <c:ptCount val="7"/>
                <c:pt idx="0">
                  <c:v>19850</c:v>
                </c:pt>
                <c:pt idx="1">
                  <c:v>19223</c:v>
                </c:pt>
                <c:pt idx="2">
                  <c:v>18913</c:v>
                </c:pt>
                <c:pt idx="3">
                  <c:v>18708</c:v>
                </c:pt>
                <c:pt idx="4">
                  <c:v>19238</c:v>
                </c:pt>
                <c:pt idx="5">
                  <c:v>19963</c:v>
                </c:pt>
                <c:pt idx="6">
                  <c:v>20440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FD-494B-AE29-E5031900A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9.40'!$AB$15:$AB$33</c:f>
              <c:numCache>
                <c:formatCode>0.0%</c:formatCode>
                <c:ptCount val="19"/>
                <c:pt idx="0">
                  <c:v>8.1291661976763095E-3</c:v>
                </c:pt>
                <c:pt idx="1">
                  <c:v>4.3063736831792957E-3</c:v>
                </c:pt>
                <c:pt idx="2">
                  <c:v>8.7820007753973917E-2</c:v>
                </c:pt>
                <c:pt idx="3">
                  <c:v>7.3120807747303826E-3</c:v>
                </c:pt>
                <c:pt idx="4">
                  <c:v>0.10345301967258219</c:v>
                </c:pt>
                <c:pt idx="5">
                  <c:v>4.6865685330398497E-2</c:v>
                </c:pt>
                <c:pt idx="6">
                  <c:v>9.5619838500564866E-2</c:v>
                </c:pt>
                <c:pt idx="7">
                  <c:v>5.436536224815218E-2</c:v>
                </c:pt>
                <c:pt idx="8">
                  <c:v>5.3994338765283874E-2</c:v>
                </c:pt>
                <c:pt idx="9">
                  <c:v>7.8081683529475521E-3</c:v>
                </c:pt>
                <c:pt idx="10">
                  <c:v>3.1603696894658515E-2</c:v>
                </c:pt>
                <c:pt idx="11">
                  <c:v>2.0368772329152025E-2</c:v>
                </c:pt>
                <c:pt idx="12">
                  <c:v>5.2376843132105201E-2</c:v>
                </c:pt>
                <c:pt idx="13">
                  <c:v>0.11684738428444578</c:v>
                </c:pt>
                <c:pt idx="14">
                  <c:v>4.2480104386831585E-2</c:v>
                </c:pt>
                <c:pt idx="15">
                  <c:v>6.0522684542494695E-2</c:v>
                </c:pt>
                <c:pt idx="16">
                  <c:v>0.10058071428273657</c:v>
                </c:pt>
                <c:pt idx="17">
                  <c:v>1.3782063307445065E-2</c:v>
                </c:pt>
                <c:pt idx="18">
                  <c:v>4.4973048687452319E-2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7D1-AA14-2938E22CBD2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7D1-AA14-2938E22CB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9.40'!$Z$44:$Z$60</c:f>
              <c:numCache>
                <c:formatCode>#,##0</c:formatCode>
                <c:ptCount val="17"/>
                <c:pt idx="0">
                  <c:v>102</c:v>
                </c:pt>
                <c:pt idx="1">
                  <c:v>2759</c:v>
                </c:pt>
                <c:pt idx="2">
                  <c:v>9027</c:v>
                </c:pt>
                <c:pt idx="3">
                  <c:v>14074</c:v>
                </c:pt>
                <c:pt idx="4">
                  <c:v>17288</c:v>
                </c:pt>
                <c:pt idx="5">
                  <c:v>16531</c:v>
                </c:pt>
                <c:pt idx="6">
                  <c:v>14703</c:v>
                </c:pt>
                <c:pt idx="7">
                  <c:v>13304</c:v>
                </c:pt>
                <c:pt idx="8">
                  <c:v>12786</c:v>
                </c:pt>
                <c:pt idx="9">
                  <c:v>10796</c:v>
                </c:pt>
                <c:pt idx="10">
                  <c:v>9312</c:v>
                </c:pt>
                <c:pt idx="11">
                  <c:v>6512</c:v>
                </c:pt>
                <c:pt idx="12">
                  <c:v>3104</c:v>
                </c:pt>
                <c:pt idx="13">
                  <c:v>1122</c:v>
                </c:pt>
                <c:pt idx="14">
                  <c:v>297</c:v>
                </c:pt>
                <c:pt idx="15">
                  <c:v>117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B0-4A2F-9B3E-82558F18381F}"/>
            </c:ext>
          </c:extLst>
        </c:ser>
        <c:ser>
          <c:idx val="1"/>
          <c:order val="1"/>
          <c:tx>
            <c:strRef>
              <c:f>'Table 9.40'!$S$62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9.40'!$Z$63:$Z$79</c:f>
              <c:numCache>
                <c:formatCode>#,##0</c:formatCode>
                <c:ptCount val="17"/>
                <c:pt idx="0">
                  <c:v>175</c:v>
                </c:pt>
                <c:pt idx="1">
                  <c:v>3388</c:v>
                </c:pt>
                <c:pt idx="2">
                  <c:v>8041</c:v>
                </c:pt>
                <c:pt idx="3">
                  <c:v>11329</c:v>
                </c:pt>
                <c:pt idx="4">
                  <c:v>13258</c:v>
                </c:pt>
                <c:pt idx="5">
                  <c:v>12364</c:v>
                </c:pt>
                <c:pt idx="6">
                  <c:v>11370</c:v>
                </c:pt>
                <c:pt idx="7">
                  <c:v>10558</c:v>
                </c:pt>
                <c:pt idx="8">
                  <c:v>11061</c:v>
                </c:pt>
                <c:pt idx="9">
                  <c:v>9388</c:v>
                </c:pt>
                <c:pt idx="10">
                  <c:v>8268</c:v>
                </c:pt>
                <c:pt idx="11">
                  <c:v>5250</c:v>
                </c:pt>
                <c:pt idx="12">
                  <c:v>2226</c:v>
                </c:pt>
                <c:pt idx="13">
                  <c:v>686</c:v>
                </c:pt>
                <c:pt idx="14">
                  <c:v>233</c:v>
                </c:pt>
                <c:pt idx="15">
                  <c:v>94</c:v>
                </c:pt>
                <c:pt idx="16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B0-4A2F-9B3E-82558F183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9.40'!$Z$83:$Z$90</c:f>
              <c:numCache>
                <c:formatCode>#,##0</c:formatCode>
                <c:ptCount val="8"/>
                <c:pt idx="0">
                  <c:v>8359</c:v>
                </c:pt>
                <c:pt idx="1">
                  <c:v>7539</c:v>
                </c:pt>
                <c:pt idx="2">
                  <c:v>18690</c:v>
                </c:pt>
                <c:pt idx="3">
                  <c:v>3986</c:v>
                </c:pt>
                <c:pt idx="4">
                  <c:v>4306</c:v>
                </c:pt>
                <c:pt idx="5">
                  <c:v>4365</c:v>
                </c:pt>
                <c:pt idx="6">
                  <c:v>13371</c:v>
                </c:pt>
                <c:pt idx="7">
                  <c:v>14555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C-44E2-8CBA-9F7A517839C4}"/>
            </c:ext>
          </c:extLst>
        </c:ser>
        <c:ser>
          <c:idx val="1"/>
          <c:order val="1"/>
          <c:tx>
            <c:strRef>
              <c:f>'Table 9.40'!$S$92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9.40'!$Z$93:$Z$100</c:f>
              <c:numCache>
                <c:formatCode>#,##0</c:formatCode>
                <c:ptCount val="8"/>
                <c:pt idx="0">
                  <c:v>6475</c:v>
                </c:pt>
                <c:pt idx="1">
                  <c:v>11501</c:v>
                </c:pt>
                <c:pt idx="2">
                  <c:v>2683</c:v>
                </c:pt>
                <c:pt idx="3">
                  <c:v>12725</c:v>
                </c:pt>
                <c:pt idx="4">
                  <c:v>16798</c:v>
                </c:pt>
                <c:pt idx="5">
                  <c:v>8702</c:v>
                </c:pt>
                <c:pt idx="6">
                  <c:v>1835</c:v>
                </c:pt>
                <c:pt idx="7">
                  <c:v>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C-44E2-8CBA-9F7A51783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9.1'!$Y$83:$Y$90</c:f>
              <c:numCache>
                <c:formatCode>#,##0</c:formatCode>
                <c:ptCount val="8"/>
                <c:pt idx="0">
                  <c:v>11</c:v>
                </c:pt>
                <c:pt idx="1">
                  <c:v>23</c:v>
                </c:pt>
                <c:pt idx="2">
                  <c:v>33</c:v>
                </c:pt>
                <c:pt idx="3">
                  <c:v>30</c:v>
                </c:pt>
                <c:pt idx="4">
                  <c:v>7</c:v>
                </c:pt>
                <c:pt idx="5">
                  <c:v>6</c:v>
                </c:pt>
                <c:pt idx="6">
                  <c:v>14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4-4EDF-973C-646BBF60ECC1}"/>
            </c:ext>
          </c:extLst>
        </c:ser>
        <c:ser>
          <c:idx val="1"/>
          <c:order val="1"/>
          <c:tx>
            <c:strRef>
              <c:f>'Table 9.1'!$S$92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9.1'!$Y$93:$Y$100</c:f>
              <c:numCache>
                <c:formatCode>#,##0</c:formatCode>
                <c:ptCount val="8"/>
                <c:pt idx="0">
                  <c:v>4</c:v>
                </c:pt>
                <c:pt idx="1">
                  <c:v>23</c:v>
                </c:pt>
                <c:pt idx="2">
                  <c:v>4</c:v>
                </c:pt>
                <c:pt idx="3">
                  <c:v>47</c:v>
                </c:pt>
                <c:pt idx="4">
                  <c:v>24</c:v>
                </c:pt>
                <c:pt idx="5">
                  <c:v>11</c:v>
                </c:pt>
                <c:pt idx="6">
                  <c:v>3</c:v>
                </c:pt>
                <c:pt idx="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44-4EDF-973C-646BBF60E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9.4'!$T$8:$Z$8</c:f>
              <c:numCache>
                <c:formatCode>#,##0</c:formatCode>
                <c:ptCount val="7"/>
                <c:pt idx="0">
                  <c:v>31527.93</c:v>
                </c:pt>
                <c:pt idx="1">
                  <c:v>35994</c:v>
                </c:pt>
                <c:pt idx="2">
                  <c:v>35186</c:v>
                </c:pt>
                <c:pt idx="3">
                  <c:v>36500</c:v>
                </c:pt>
                <c:pt idx="4">
                  <c:v>38252.379999999997</c:v>
                </c:pt>
                <c:pt idx="5">
                  <c:v>39137</c:v>
                </c:pt>
                <c:pt idx="6">
                  <c:v>36306.94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59-4DD7-A09F-88F84ED1B6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59-4DD7-A09F-88F84ED1B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9.40'!$T$8:$Z$8</c:f>
              <c:numCache>
                <c:formatCode>#,##0</c:formatCode>
                <c:ptCount val="7"/>
                <c:pt idx="0">
                  <c:v>39995.620000000003</c:v>
                </c:pt>
                <c:pt idx="1">
                  <c:v>41103</c:v>
                </c:pt>
                <c:pt idx="2">
                  <c:v>41714</c:v>
                </c:pt>
                <c:pt idx="3">
                  <c:v>42558</c:v>
                </c:pt>
                <c:pt idx="4">
                  <c:v>44150.720000000001</c:v>
                </c:pt>
                <c:pt idx="5">
                  <c:v>44463</c:v>
                </c:pt>
                <c:pt idx="6">
                  <c:v>45575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F-46B8-9175-058704D66CD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6F-46B8-9175-058704D66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9.41'!$U$4:$Y$4</c:f>
              <c:numCache>
                <c:formatCode>#,##0</c:formatCode>
                <c:ptCount val="5"/>
                <c:pt idx="0">
                  <c:v>3730</c:v>
                </c:pt>
                <c:pt idx="1">
                  <c:v>3443</c:v>
                </c:pt>
                <c:pt idx="2">
                  <c:v>3305</c:v>
                </c:pt>
                <c:pt idx="3">
                  <c:v>3079</c:v>
                </c:pt>
                <c:pt idx="4">
                  <c:v>3290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5-4BFD-8DF9-884629514D47}"/>
            </c:ext>
          </c:extLst>
        </c:ser>
        <c:ser>
          <c:idx val="1"/>
          <c:order val="1"/>
          <c:tx>
            <c:strRef>
              <c:f>'Table 9.41'!$S$7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9.41'!$U$7:$Y$7</c:f>
              <c:numCache>
                <c:formatCode>#,##0</c:formatCode>
                <c:ptCount val="5"/>
                <c:pt idx="0">
                  <c:v>2257</c:v>
                </c:pt>
                <c:pt idx="1">
                  <c:v>2210</c:v>
                </c:pt>
                <c:pt idx="2">
                  <c:v>2133</c:v>
                </c:pt>
                <c:pt idx="3">
                  <c:v>2044</c:v>
                </c:pt>
                <c:pt idx="4">
                  <c:v>2108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5-4BFD-8DF9-884629514D47}"/>
            </c:ext>
          </c:extLst>
        </c:ser>
        <c:ser>
          <c:idx val="2"/>
          <c:order val="2"/>
          <c:tx>
            <c:strRef>
              <c:f>'Table 9.41'!$S$11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9.41'!$U$11:$Y$11</c:f>
              <c:numCache>
                <c:formatCode>#,##0</c:formatCode>
                <c:ptCount val="5"/>
                <c:pt idx="0">
                  <c:v>3206</c:v>
                </c:pt>
                <c:pt idx="1">
                  <c:v>2930</c:v>
                </c:pt>
                <c:pt idx="2">
                  <c:v>2831</c:v>
                </c:pt>
                <c:pt idx="3">
                  <c:v>2643</c:v>
                </c:pt>
                <c:pt idx="4">
                  <c:v>2818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35-4BFD-8DF9-884629514D47}"/>
            </c:ext>
          </c:extLst>
        </c:ser>
        <c:ser>
          <c:idx val="3"/>
          <c:order val="3"/>
          <c:tx>
            <c:strRef>
              <c:f>'Table 9.41'!$S$12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9.41'!$U$12:$Y$12</c:f>
              <c:numCache>
                <c:formatCode>#,##0</c:formatCode>
                <c:ptCount val="5"/>
                <c:pt idx="0">
                  <c:v>521</c:v>
                </c:pt>
                <c:pt idx="1">
                  <c:v>516</c:v>
                </c:pt>
                <c:pt idx="2">
                  <c:v>476</c:v>
                </c:pt>
                <c:pt idx="3">
                  <c:v>435</c:v>
                </c:pt>
                <c:pt idx="4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35-4BFD-8DF9-884629514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9.41'!$AB$15:$AB$33</c:f>
              <c:numCache>
                <c:formatCode>0.0%</c:formatCode>
                <c:ptCount val="19"/>
                <c:pt idx="0">
                  <c:v>0.11635883905013193</c:v>
                </c:pt>
                <c:pt idx="1">
                  <c:v>8.9709762532981536E-3</c:v>
                </c:pt>
                <c:pt idx="2">
                  <c:v>3.5620052770448551E-2</c:v>
                </c:pt>
                <c:pt idx="3">
                  <c:v>2.9023746701846965E-3</c:v>
                </c:pt>
                <c:pt idx="4">
                  <c:v>5.5672823218997358E-2</c:v>
                </c:pt>
                <c:pt idx="5">
                  <c:v>1.6094986807387864E-2</c:v>
                </c:pt>
                <c:pt idx="6">
                  <c:v>8.2058047493403688E-2</c:v>
                </c:pt>
                <c:pt idx="7">
                  <c:v>7.7836411609498682E-2</c:v>
                </c:pt>
                <c:pt idx="8">
                  <c:v>4.4063324538258578E-2</c:v>
                </c:pt>
                <c:pt idx="9">
                  <c:v>9.4986807387862793E-3</c:v>
                </c:pt>
                <c:pt idx="10">
                  <c:v>1.6622691292875989E-2</c:v>
                </c:pt>
                <c:pt idx="11">
                  <c:v>1.345646437994723E-2</c:v>
                </c:pt>
                <c:pt idx="12">
                  <c:v>4.0633245382585753E-2</c:v>
                </c:pt>
                <c:pt idx="13">
                  <c:v>3.7203166226912929E-2</c:v>
                </c:pt>
                <c:pt idx="14">
                  <c:v>0.10158311345646438</c:v>
                </c:pt>
                <c:pt idx="15">
                  <c:v>7.3350923482849606E-2</c:v>
                </c:pt>
                <c:pt idx="16">
                  <c:v>0.10633245382585751</c:v>
                </c:pt>
                <c:pt idx="17">
                  <c:v>2.7176781002638522E-2</c:v>
                </c:pt>
                <c:pt idx="18">
                  <c:v>3.5620052770448551E-2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6-4CDD-9F09-7BC304197C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26-4CDD-9F09-7BC304197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9.41'!$Y$44:$Y$60</c:f>
              <c:numCache>
                <c:formatCode>#,##0</c:formatCode>
                <c:ptCount val="17"/>
                <c:pt idx="0">
                  <c:v>11</c:v>
                </c:pt>
                <c:pt idx="1">
                  <c:v>55</c:v>
                </c:pt>
                <c:pt idx="2">
                  <c:v>129</c:v>
                </c:pt>
                <c:pt idx="3">
                  <c:v>149</c:v>
                </c:pt>
                <c:pt idx="4">
                  <c:v>147</c:v>
                </c:pt>
                <c:pt idx="5">
                  <c:v>163</c:v>
                </c:pt>
                <c:pt idx="6">
                  <c:v>126</c:v>
                </c:pt>
                <c:pt idx="7">
                  <c:v>122</c:v>
                </c:pt>
                <c:pt idx="8">
                  <c:v>145</c:v>
                </c:pt>
                <c:pt idx="9">
                  <c:v>179</c:v>
                </c:pt>
                <c:pt idx="10">
                  <c:v>134</c:v>
                </c:pt>
                <c:pt idx="11">
                  <c:v>118</c:v>
                </c:pt>
                <c:pt idx="12">
                  <c:v>62</c:v>
                </c:pt>
                <c:pt idx="13">
                  <c:v>27</c:v>
                </c:pt>
                <c:pt idx="14">
                  <c:v>0</c:v>
                </c:pt>
                <c:pt idx="15">
                  <c:v>5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8-4D48-85F1-FC45E247CC9E}"/>
            </c:ext>
          </c:extLst>
        </c:ser>
        <c:ser>
          <c:idx val="1"/>
          <c:order val="1"/>
          <c:tx>
            <c:strRef>
              <c:f>'Table 9.41'!$S$62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9.41'!$Y$63:$Y$79</c:f>
              <c:numCache>
                <c:formatCode>#,##0</c:formatCode>
                <c:ptCount val="17"/>
                <c:pt idx="0">
                  <c:v>13</c:v>
                </c:pt>
                <c:pt idx="1">
                  <c:v>94</c:v>
                </c:pt>
                <c:pt idx="2">
                  <c:v>130</c:v>
                </c:pt>
                <c:pt idx="3">
                  <c:v>163</c:v>
                </c:pt>
                <c:pt idx="4">
                  <c:v>180</c:v>
                </c:pt>
                <c:pt idx="5">
                  <c:v>149</c:v>
                </c:pt>
                <c:pt idx="6">
                  <c:v>149</c:v>
                </c:pt>
                <c:pt idx="7">
                  <c:v>137</c:v>
                </c:pt>
                <c:pt idx="8">
                  <c:v>168</c:v>
                </c:pt>
                <c:pt idx="9">
                  <c:v>170</c:v>
                </c:pt>
                <c:pt idx="10">
                  <c:v>181</c:v>
                </c:pt>
                <c:pt idx="11">
                  <c:v>99</c:v>
                </c:pt>
                <c:pt idx="12">
                  <c:v>47</c:v>
                </c:pt>
                <c:pt idx="13">
                  <c:v>14</c:v>
                </c:pt>
                <c:pt idx="14">
                  <c:v>3</c:v>
                </c:pt>
                <c:pt idx="15">
                  <c:v>3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B8-4D48-85F1-FC45E247C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9.41'!$Y$83:$Y$90</c:f>
              <c:numCache>
                <c:formatCode>#,##0</c:formatCode>
                <c:ptCount val="8"/>
                <c:pt idx="0">
                  <c:v>91</c:v>
                </c:pt>
                <c:pt idx="1">
                  <c:v>90</c:v>
                </c:pt>
                <c:pt idx="2">
                  <c:v>191</c:v>
                </c:pt>
                <c:pt idx="3">
                  <c:v>59</c:v>
                </c:pt>
                <c:pt idx="4">
                  <c:v>37</c:v>
                </c:pt>
                <c:pt idx="5">
                  <c:v>48</c:v>
                </c:pt>
                <c:pt idx="6">
                  <c:v>100</c:v>
                </c:pt>
                <c:pt idx="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B-403B-9C6A-23C4FBE6183E}"/>
            </c:ext>
          </c:extLst>
        </c:ser>
        <c:ser>
          <c:idx val="1"/>
          <c:order val="1"/>
          <c:tx>
            <c:strRef>
              <c:f>'Table 9.41'!$S$92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9.41'!$Y$93:$Y$100</c:f>
              <c:numCache>
                <c:formatCode>#,##0</c:formatCode>
                <c:ptCount val="8"/>
                <c:pt idx="0">
                  <c:v>85</c:v>
                </c:pt>
                <c:pt idx="1">
                  <c:v>206</c:v>
                </c:pt>
                <c:pt idx="2">
                  <c:v>34</c:v>
                </c:pt>
                <c:pt idx="3">
                  <c:v>127</c:v>
                </c:pt>
                <c:pt idx="4">
                  <c:v>209</c:v>
                </c:pt>
                <c:pt idx="5">
                  <c:v>97</c:v>
                </c:pt>
                <c:pt idx="6">
                  <c:v>3</c:v>
                </c:pt>
                <c:pt idx="7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FB-403B-9C6A-23C4FBE61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9.41'!$U$8:$Y$8</c:f>
              <c:numCache>
                <c:formatCode>#,##0</c:formatCode>
                <c:ptCount val="5"/>
                <c:pt idx="0">
                  <c:v>33637.629999999997</c:v>
                </c:pt>
                <c:pt idx="1">
                  <c:v>35883.629999999997</c:v>
                </c:pt>
                <c:pt idx="2">
                  <c:v>36881.589999999997</c:v>
                </c:pt>
                <c:pt idx="3">
                  <c:v>36549</c:v>
                </c:pt>
                <c:pt idx="4">
                  <c:v>37915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A-4E90-A706-797938253F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EA-4E90-A706-797938253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9.41'!$T$4:$Z$4</c:f>
              <c:numCache>
                <c:formatCode>#,##0</c:formatCode>
                <c:ptCount val="7"/>
                <c:pt idx="0">
                  <c:v>3753</c:v>
                </c:pt>
                <c:pt idx="1">
                  <c:v>3730</c:v>
                </c:pt>
                <c:pt idx="2">
                  <c:v>3443</c:v>
                </c:pt>
                <c:pt idx="3">
                  <c:v>3305</c:v>
                </c:pt>
                <c:pt idx="4">
                  <c:v>3079</c:v>
                </c:pt>
                <c:pt idx="5">
                  <c:v>3290</c:v>
                </c:pt>
                <c:pt idx="6">
                  <c:v>3788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A8-4C21-9EF3-398CEDCB84CC}"/>
            </c:ext>
          </c:extLst>
        </c:ser>
        <c:ser>
          <c:idx val="1"/>
          <c:order val="1"/>
          <c:tx>
            <c:strRef>
              <c:f>'Table 9.41'!$S$7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9.41'!$T$7:$Z$7</c:f>
              <c:numCache>
                <c:formatCode>#,##0</c:formatCode>
                <c:ptCount val="7"/>
                <c:pt idx="0">
                  <c:v>2258</c:v>
                </c:pt>
                <c:pt idx="1">
                  <c:v>2257</c:v>
                </c:pt>
                <c:pt idx="2">
                  <c:v>2210</c:v>
                </c:pt>
                <c:pt idx="3">
                  <c:v>2133</c:v>
                </c:pt>
                <c:pt idx="4">
                  <c:v>2044</c:v>
                </c:pt>
                <c:pt idx="5">
                  <c:v>2108</c:v>
                </c:pt>
                <c:pt idx="6">
                  <c:v>2475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A8-4C21-9EF3-398CEDCB84CC}"/>
            </c:ext>
          </c:extLst>
        </c:ser>
        <c:ser>
          <c:idx val="2"/>
          <c:order val="2"/>
          <c:tx>
            <c:strRef>
              <c:f>'Table 9.41'!$S$11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9.41'!$T$11:$Z$11</c:f>
              <c:numCache>
                <c:formatCode>#,##0</c:formatCode>
                <c:ptCount val="7"/>
                <c:pt idx="0">
                  <c:v>3222</c:v>
                </c:pt>
                <c:pt idx="1">
                  <c:v>3206</c:v>
                </c:pt>
                <c:pt idx="2">
                  <c:v>2930</c:v>
                </c:pt>
                <c:pt idx="3">
                  <c:v>2831</c:v>
                </c:pt>
                <c:pt idx="4">
                  <c:v>2643</c:v>
                </c:pt>
                <c:pt idx="5">
                  <c:v>2818</c:v>
                </c:pt>
                <c:pt idx="6">
                  <c:v>3144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A8-4C21-9EF3-398CEDCB84CC}"/>
            </c:ext>
          </c:extLst>
        </c:ser>
        <c:ser>
          <c:idx val="3"/>
          <c:order val="3"/>
          <c:tx>
            <c:strRef>
              <c:f>'Table 9.41'!$S$12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9.41'!$T$12:$Z$12</c:f>
              <c:numCache>
                <c:formatCode>#,##0</c:formatCode>
                <c:ptCount val="7"/>
                <c:pt idx="0">
                  <c:v>529</c:v>
                </c:pt>
                <c:pt idx="1">
                  <c:v>521</c:v>
                </c:pt>
                <c:pt idx="2">
                  <c:v>516</c:v>
                </c:pt>
                <c:pt idx="3">
                  <c:v>476</c:v>
                </c:pt>
                <c:pt idx="4">
                  <c:v>435</c:v>
                </c:pt>
                <c:pt idx="5">
                  <c:v>472</c:v>
                </c:pt>
                <c:pt idx="6">
                  <c:v>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A8-4C21-9EF3-398CEDCB8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9.41'!$AB$15:$AB$33</c:f>
              <c:numCache>
                <c:formatCode>0.0%</c:formatCode>
                <c:ptCount val="19"/>
                <c:pt idx="0">
                  <c:v>0.11635883905013193</c:v>
                </c:pt>
                <c:pt idx="1">
                  <c:v>8.9709762532981536E-3</c:v>
                </c:pt>
                <c:pt idx="2">
                  <c:v>3.5620052770448551E-2</c:v>
                </c:pt>
                <c:pt idx="3">
                  <c:v>2.9023746701846965E-3</c:v>
                </c:pt>
                <c:pt idx="4">
                  <c:v>5.5672823218997358E-2</c:v>
                </c:pt>
                <c:pt idx="5">
                  <c:v>1.6094986807387864E-2</c:v>
                </c:pt>
                <c:pt idx="6">
                  <c:v>8.2058047493403688E-2</c:v>
                </c:pt>
                <c:pt idx="7">
                  <c:v>7.7836411609498682E-2</c:v>
                </c:pt>
                <c:pt idx="8">
                  <c:v>4.4063324538258578E-2</c:v>
                </c:pt>
                <c:pt idx="9">
                  <c:v>9.4986807387862793E-3</c:v>
                </c:pt>
                <c:pt idx="10">
                  <c:v>1.6622691292875989E-2</c:v>
                </c:pt>
                <c:pt idx="11">
                  <c:v>1.345646437994723E-2</c:v>
                </c:pt>
                <c:pt idx="12">
                  <c:v>4.0633245382585753E-2</c:v>
                </c:pt>
                <c:pt idx="13">
                  <c:v>3.7203166226912929E-2</c:v>
                </c:pt>
                <c:pt idx="14">
                  <c:v>0.10158311345646438</c:v>
                </c:pt>
                <c:pt idx="15">
                  <c:v>7.3350923482849606E-2</c:v>
                </c:pt>
                <c:pt idx="16">
                  <c:v>0.10633245382585751</c:v>
                </c:pt>
                <c:pt idx="17">
                  <c:v>2.7176781002638522E-2</c:v>
                </c:pt>
                <c:pt idx="18">
                  <c:v>3.5620052770448551E-2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2-487D-870B-B5D6F14797A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D2-487D-870B-B5D6F1479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9.41'!$Z$44:$Z$60</c:f>
              <c:numCache>
                <c:formatCode>#,##0</c:formatCode>
                <c:ptCount val="17"/>
                <c:pt idx="0">
                  <c:v>15</c:v>
                </c:pt>
                <c:pt idx="1">
                  <c:v>72</c:v>
                </c:pt>
                <c:pt idx="2">
                  <c:v>108</c:v>
                </c:pt>
                <c:pt idx="3">
                  <c:v>169</c:v>
                </c:pt>
                <c:pt idx="4">
                  <c:v>167</c:v>
                </c:pt>
                <c:pt idx="5">
                  <c:v>194</c:v>
                </c:pt>
                <c:pt idx="6">
                  <c:v>124</c:v>
                </c:pt>
                <c:pt idx="7">
                  <c:v>135</c:v>
                </c:pt>
                <c:pt idx="8">
                  <c:v>148</c:v>
                </c:pt>
                <c:pt idx="9">
                  <c:v>194</c:v>
                </c:pt>
                <c:pt idx="10">
                  <c:v>167</c:v>
                </c:pt>
                <c:pt idx="11">
                  <c:v>161</c:v>
                </c:pt>
                <c:pt idx="12">
                  <c:v>76</c:v>
                </c:pt>
                <c:pt idx="13">
                  <c:v>46</c:v>
                </c:pt>
                <c:pt idx="14">
                  <c:v>11</c:v>
                </c:pt>
                <c:pt idx="15">
                  <c:v>10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7-4AE7-891F-17F1E1AD5FE8}"/>
            </c:ext>
          </c:extLst>
        </c:ser>
        <c:ser>
          <c:idx val="1"/>
          <c:order val="1"/>
          <c:tx>
            <c:strRef>
              <c:f>'Table 9.41'!$S$62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9.41'!$Z$63:$Z$79</c:f>
              <c:numCache>
                <c:formatCode>#,##0</c:formatCode>
                <c:ptCount val="17"/>
                <c:pt idx="0">
                  <c:v>12</c:v>
                </c:pt>
                <c:pt idx="1">
                  <c:v>72</c:v>
                </c:pt>
                <c:pt idx="2">
                  <c:v>199</c:v>
                </c:pt>
                <c:pt idx="3">
                  <c:v>174</c:v>
                </c:pt>
                <c:pt idx="4">
                  <c:v>189</c:v>
                </c:pt>
                <c:pt idx="5">
                  <c:v>200</c:v>
                </c:pt>
                <c:pt idx="6">
                  <c:v>132</c:v>
                </c:pt>
                <c:pt idx="7">
                  <c:v>147</c:v>
                </c:pt>
                <c:pt idx="8">
                  <c:v>177</c:v>
                </c:pt>
                <c:pt idx="9">
                  <c:v>220</c:v>
                </c:pt>
                <c:pt idx="10">
                  <c:v>177</c:v>
                </c:pt>
                <c:pt idx="11">
                  <c:v>149</c:v>
                </c:pt>
                <c:pt idx="12">
                  <c:v>74</c:v>
                </c:pt>
                <c:pt idx="13">
                  <c:v>24</c:v>
                </c:pt>
                <c:pt idx="14">
                  <c:v>16</c:v>
                </c:pt>
                <c:pt idx="15">
                  <c:v>2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C7-4AE7-891F-17F1E1AD5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9.41'!$Z$83:$Z$90</c:f>
              <c:numCache>
                <c:formatCode>#,##0</c:formatCode>
                <c:ptCount val="8"/>
                <c:pt idx="0">
                  <c:v>105</c:v>
                </c:pt>
                <c:pt idx="1">
                  <c:v>114</c:v>
                </c:pt>
                <c:pt idx="2">
                  <c:v>216</c:v>
                </c:pt>
                <c:pt idx="3">
                  <c:v>49</c:v>
                </c:pt>
                <c:pt idx="4">
                  <c:v>34</c:v>
                </c:pt>
                <c:pt idx="5">
                  <c:v>49</c:v>
                </c:pt>
                <c:pt idx="6">
                  <c:v>105</c:v>
                </c:pt>
                <c:pt idx="7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8-4D0E-98C9-3BFC025454FD}"/>
            </c:ext>
          </c:extLst>
        </c:ser>
        <c:ser>
          <c:idx val="1"/>
          <c:order val="1"/>
          <c:tx>
            <c:strRef>
              <c:f>'Table 9.41'!$S$92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9.41'!$Z$93:$Z$100</c:f>
              <c:numCache>
                <c:formatCode>#,##0</c:formatCode>
                <c:ptCount val="8"/>
                <c:pt idx="0">
                  <c:v>91</c:v>
                </c:pt>
                <c:pt idx="1">
                  <c:v>233</c:v>
                </c:pt>
                <c:pt idx="2">
                  <c:v>40</c:v>
                </c:pt>
                <c:pt idx="3">
                  <c:v>154</c:v>
                </c:pt>
                <c:pt idx="4">
                  <c:v>238</c:v>
                </c:pt>
                <c:pt idx="5">
                  <c:v>99</c:v>
                </c:pt>
                <c:pt idx="6">
                  <c:v>5</c:v>
                </c:pt>
                <c:pt idx="7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78-4D0E-98C9-3BFC02545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9.5'!$U$4:$Y$4</c:f>
              <c:numCache>
                <c:formatCode>#,##0</c:formatCode>
                <c:ptCount val="5"/>
                <c:pt idx="0">
                  <c:v>211</c:v>
                </c:pt>
                <c:pt idx="1">
                  <c:v>193</c:v>
                </c:pt>
                <c:pt idx="2">
                  <c:v>176</c:v>
                </c:pt>
                <c:pt idx="3">
                  <c:v>189</c:v>
                </c:pt>
                <c:pt idx="4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03-428B-B208-040203B5EB2A}"/>
            </c:ext>
          </c:extLst>
        </c:ser>
        <c:ser>
          <c:idx val="1"/>
          <c:order val="1"/>
          <c:tx>
            <c:strRef>
              <c:f>'Table 9.5'!$S$7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9.5'!$U$7:$Y$7</c:f>
              <c:numCache>
                <c:formatCode>#,##0</c:formatCode>
                <c:ptCount val="5"/>
                <c:pt idx="0">
                  <c:v>137</c:v>
                </c:pt>
                <c:pt idx="1">
                  <c:v>130</c:v>
                </c:pt>
                <c:pt idx="2">
                  <c:v>126</c:v>
                </c:pt>
                <c:pt idx="3">
                  <c:v>130</c:v>
                </c:pt>
                <c:pt idx="4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03-428B-B208-040203B5EB2A}"/>
            </c:ext>
          </c:extLst>
        </c:ser>
        <c:ser>
          <c:idx val="2"/>
          <c:order val="2"/>
          <c:tx>
            <c:strRef>
              <c:f>'Table 9.5'!$S$11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9.5'!$U$11:$Y$11</c:f>
              <c:numCache>
                <c:formatCode>#,##0</c:formatCode>
                <c:ptCount val="5"/>
                <c:pt idx="0">
                  <c:v>165</c:v>
                </c:pt>
                <c:pt idx="1">
                  <c:v>158</c:v>
                </c:pt>
                <c:pt idx="2">
                  <c:v>143</c:v>
                </c:pt>
                <c:pt idx="3">
                  <c:v>148</c:v>
                </c:pt>
                <c:pt idx="4">
                  <c:v>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03-428B-B208-040203B5EB2A}"/>
            </c:ext>
          </c:extLst>
        </c:ser>
        <c:ser>
          <c:idx val="3"/>
          <c:order val="3"/>
          <c:tx>
            <c:strRef>
              <c:f>'Table 9.5'!$S$12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9.5'!$U$12:$Y$12</c:f>
              <c:numCache>
                <c:formatCode>#,##0</c:formatCode>
                <c:ptCount val="5"/>
                <c:pt idx="0">
                  <c:v>47</c:v>
                </c:pt>
                <c:pt idx="1">
                  <c:v>41</c:v>
                </c:pt>
                <c:pt idx="2">
                  <c:v>30</c:v>
                </c:pt>
                <c:pt idx="3">
                  <c:v>41</c:v>
                </c:pt>
                <c:pt idx="4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03-428B-B208-040203B5E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9.41'!$T$8:$Z$8</c:f>
              <c:numCache>
                <c:formatCode>#,##0</c:formatCode>
                <c:ptCount val="7"/>
                <c:pt idx="0">
                  <c:v>30654.73</c:v>
                </c:pt>
                <c:pt idx="1">
                  <c:v>33637.629999999997</c:v>
                </c:pt>
                <c:pt idx="2">
                  <c:v>35883.629999999997</c:v>
                </c:pt>
                <c:pt idx="3">
                  <c:v>36881.589999999997</c:v>
                </c:pt>
                <c:pt idx="4">
                  <c:v>36549</c:v>
                </c:pt>
                <c:pt idx="5">
                  <c:v>37915</c:v>
                </c:pt>
                <c:pt idx="6">
                  <c:v>41128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CF-4A52-84AB-E2141E07962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CF-4A52-84AB-E2141E079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9.42'!$U$4:$Y$4</c:f>
              <c:numCache>
                <c:formatCode>#,##0</c:formatCode>
                <c:ptCount val="5"/>
                <c:pt idx="0">
                  <c:v>103620</c:v>
                </c:pt>
                <c:pt idx="1">
                  <c:v>98496</c:v>
                </c:pt>
                <c:pt idx="2">
                  <c:v>95764</c:v>
                </c:pt>
                <c:pt idx="3">
                  <c:v>88631</c:v>
                </c:pt>
                <c:pt idx="4">
                  <c:v>93842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BA-4CA4-AA8B-C590379B50AC}"/>
            </c:ext>
          </c:extLst>
        </c:ser>
        <c:ser>
          <c:idx val="1"/>
          <c:order val="1"/>
          <c:tx>
            <c:strRef>
              <c:f>'Table 9.42'!$S$7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9.42'!$U$7:$Y$7</c:f>
              <c:numCache>
                <c:formatCode>#,##0</c:formatCode>
                <c:ptCount val="5"/>
                <c:pt idx="0">
                  <c:v>70430</c:v>
                </c:pt>
                <c:pt idx="1">
                  <c:v>68011</c:v>
                </c:pt>
                <c:pt idx="2">
                  <c:v>65755</c:v>
                </c:pt>
                <c:pt idx="3">
                  <c:v>62629</c:v>
                </c:pt>
                <c:pt idx="4">
                  <c:v>64575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BA-4CA4-AA8B-C590379B50AC}"/>
            </c:ext>
          </c:extLst>
        </c:ser>
        <c:ser>
          <c:idx val="2"/>
          <c:order val="2"/>
          <c:tx>
            <c:strRef>
              <c:f>'Table 9.42'!$S$11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9.42'!$U$11:$Y$11</c:f>
              <c:numCache>
                <c:formatCode>#,##0</c:formatCode>
                <c:ptCount val="5"/>
                <c:pt idx="0">
                  <c:v>95011</c:v>
                </c:pt>
                <c:pt idx="1">
                  <c:v>90420</c:v>
                </c:pt>
                <c:pt idx="2">
                  <c:v>87747</c:v>
                </c:pt>
                <c:pt idx="3">
                  <c:v>81135</c:v>
                </c:pt>
                <c:pt idx="4">
                  <c:v>85970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BA-4CA4-AA8B-C590379B50AC}"/>
            </c:ext>
          </c:extLst>
        </c:ser>
        <c:ser>
          <c:idx val="3"/>
          <c:order val="3"/>
          <c:tx>
            <c:strRef>
              <c:f>'Table 9.42'!$S$12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9.42'!$U$12:$Y$12</c:f>
              <c:numCache>
                <c:formatCode>#,##0</c:formatCode>
                <c:ptCount val="5"/>
                <c:pt idx="0">
                  <c:v>8609</c:v>
                </c:pt>
                <c:pt idx="1">
                  <c:v>8073</c:v>
                </c:pt>
                <c:pt idx="2">
                  <c:v>8019</c:v>
                </c:pt>
                <c:pt idx="3">
                  <c:v>7498</c:v>
                </c:pt>
                <c:pt idx="4">
                  <c:v>7872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BA-4CA4-AA8B-C590379B5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9.42'!$AB$15:$AB$33</c:f>
              <c:numCache>
                <c:formatCode>0.0%</c:formatCode>
                <c:ptCount val="19"/>
                <c:pt idx="0">
                  <c:v>2.4046426268538267E-2</c:v>
                </c:pt>
                <c:pt idx="1">
                  <c:v>4.7418282823272657E-2</c:v>
                </c:pt>
                <c:pt idx="2">
                  <c:v>6.6494717523932351E-2</c:v>
                </c:pt>
                <c:pt idx="3">
                  <c:v>7.0333812806904423E-3</c:v>
                </c:pt>
                <c:pt idx="4">
                  <c:v>9.1453796934675854E-2</c:v>
                </c:pt>
                <c:pt idx="5">
                  <c:v>4.6039382967114725E-2</c:v>
                </c:pt>
                <c:pt idx="6">
                  <c:v>9.4469520361093198E-2</c:v>
                </c:pt>
                <c:pt idx="7">
                  <c:v>6.4748772382322309E-2</c:v>
                </c:pt>
                <c:pt idx="8">
                  <c:v>4.8241654679827391E-2</c:v>
                </c:pt>
                <c:pt idx="9">
                  <c:v>2.6982788552155153E-3</c:v>
                </c:pt>
                <c:pt idx="10">
                  <c:v>2.4373790982590151E-2</c:v>
                </c:pt>
                <c:pt idx="11">
                  <c:v>1.8719309558057635E-2</c:v>
                </c:pt>
                <c:pt idx="12">
                  <c:v>5.8389960815435744E-2</c:v>
                </c:pt>
                <c:pt idx="13">
                  <c:v>0.10307028421209266</c:v>
                </c:pt>
                <c:pt idx="14">
                  <c:v>3.3133277119190514E-2</c:v>
                </c:pt>
                <c:pt idx="15">
                  <c:v>5.5572640246019545E-2</c:v>
                </c:pt>
                <c:pt idx="16">
                  <c:v>9.1781161648727738E-2</c:v>
                </c:pt>
                <c:pt idx="17">
                  <c:v>9.1959724220028773E-3</c:v>
                </c:pt>
                <c:pt idx="18">
                  <c:v>6.1871930955805766E-2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63-49CF-9932-5429BF0FBB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63-49CF-9932-5429BF0F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9.42'!$Y$44:$Y$60</c:f>
              <c:numCache>
                <c:formatCode>#,##0</c:formatCode>
                <c:ptCount val="17"/>
                <c:pt idx="0">
                  <c:v>63</c:v>
                </c:pt>
                <c:pt idx="1">
                  <c:v>1108</c:v>
                </c:pt>
                <c:pt idx="2">
                  <c:v>2932</c:v>
                </c:pt>
                <c:pt idx="3">
                  <c:v>4692</c:v>
                </c:pt>
                <c:pt idx="4">
                  <c:v>5891</c:v>
                </c:pt>
                <c:pt idx="5">
                  <c:v>6129</c:v>
                </c:pt>
                <c:pt idx="6">
                  <c:v>5509</c:v>
                </c:pt>
                <c:pt idx="7">
                  <c:v>5339</c:v>
                </c:pt>
                <c:pt idx="8">
                  <c:v>5572</c:v>
                </c:pt>
                <c:pt idx="9">
                  <c:v>5254</c:v>
                </c:pt>
                <c:pt idx="10">
                  <c:v>4676</c:v>
                </c:pt>
                <c:pt idx="11">
                  <c:v>3205</c:v>
                </c:pt>
                <c:pt idx="12">
                  <c:v>1354</c:v>
                </c:pt>
                <c:pt idx="13">
                  <c:v>491</c:v>
                </c:pt>
                <c:pt idx="14">
                  <c:v>184</c:v>
                </c:pt>
                <c:pt idx="15">
                  <c:v>112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C-4AE0-B382-F331FEE18201}"/>
            </c:ext>
          </c:extLst>
        </c:ser>
        <c:ser>
          <c:idx val="1"/>
          <c:order val="1"/>
          <c:tx>
            <c:strRef>
              <c:f>'Table 9.42'!$S$62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9.42'!$Y$63:$Y$79</c:f>
              <c:numCache>
                <c:formatCode>#,##0</c:formatCode>
                <c:ptCount val="17"/>
                <c:pt idx="0">
                  <c:v>76</c:v>
                </c:pt>
                <c:pt idx="1">
                  <c:v>1420</c:v>
                </c:pt>
                <c:pt idx="2">
                  <c:v>2838</c:v>
                </c:pt>
                <c:pt idx="3">
                  <c:v>3640</c:v>
                </c:pt>
                <c:pt idx="4">
                  <c:v>4491</c:v>
                </c:pt>
                <c:pt idx="5">
                  <c:v>4297</c:v>
                </c:pt>
                <c:pt idx="6">
                  <c:v>4051</c:v>
                </c:pt>
                <c:pt idx="7">
                  <c:v>4238</c:v>
                </c:pt>
                <c:pt idx="8">
                  <c:v>4607</c:v>
                </c:pt>
                <c:pt idx="9">
                  <c:v>4337</c:v>
                </c:pt>
                <c:pt idx="10">
                  <c:v>3681</c:v>
                </c:pt>
                <c:pt idx="11">
                  <c:v>2164</c:v>
                </c:pt>
                <c:pt idx="12">
                  <c:v>807</c:v>
                </c:pt>
                <c:pt idx="13">
                  <c:v>339</c:v>
                </c:pt>
                <c:pt idx="14">
                  <c:v>137</c:v>
                </c:pt>
                <c:pt idx="15">
                  <c:v>107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C-4AE0-B382-F331FEE18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9.42'!$Y$83:$Y$90</c:f>
              <c:numCache>
                <c:formatCode>#,##0</c:formatCode>
                <c:ptCount val="8"/>
                <c:pt idx="0">
                  <c:v>2785</c:v>
                </c:pt>
                <c:pt idx="1">
                  <c:v>2861</c:v>
                </c:pt>
                <c:pt idx="2">
                  <c:v>10298</c:v>
                </c:pt>
                <c:pt idx="3">
                  <c:v>974</c:v>
                </c:pt>
                <c:pt idx="4">
                  <c:v>879</c:v>
                </c:pt>
                <c:pt idx="5">
                  <c:v>1171</c:v>
                </c:pt>
                <c:pt idx="6">
                  <c:v>6321</c:v>
                </c:pt>
                <c:pt idx="7">
                  <c:v>4334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9D-4890-90E1-85FA81D8B098}"/>
            </c:ext>
          </c:extLst>
        </c:ser>
        <c:ser>
          <c:idx val="1"/>
          <c:order val="1"/>
          <c:tx>
            <c:strRef>
              <c:f>'Table 9.42'!$S$92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9.42'!$Y$93:$Y$100</c:f>
              <c:numCache>
                <c:formatCode>#,##0</c:formatCode>
                <c:ptCount val="8"/>
                <c:pt idx="0">
                  <c:v>1975</c:v>
                </c:pt>
                <c:pt idx="1">
                  <c:v>4987</c:v>
                </c:pt>
                <c:pt idx="2">
                  <c:v>1201</c:v>
                </c:pt>
                <c:pt idx="3">
                  <c:v>3979</c:v>
                </c:pt>
                <c:pt idx="4">
                  <c:v>5984</c:v>
                </c:pt>
                <c:pt idx="5">
                  <c:v>3417</c:v>
                </c:pt>
                <c:pt idx="6">
                  <c:v>869</c:v>
                </c:pt>
                <c:pt idx="7">
                  <c:v>2180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9D-4890-90E1-85FA81D8B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9.42'!$U$8:$Y$8</c:f>
              <c:numCache>
                <c:formatCode>#,##0</c:formatCode>
                <c:ptCount val="5"/>
                <c:pt idx="0">
                  <c:v>47244.69</c:v>
                </c:pt>
                <c:pt idx="1">
                  <c:v>47766.5</c:v>
                </c:pt>
                <c:pt idx="2">
                  <c:v>48152.39</c:v>
                </c:pt>
                <c:pt idx="3">
                  <c:v>48408.49</c:v>
                </c:pt>
                <c:pt idx="4">
                  <c:v>48784.33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83-4E22-AE0D-2AD10E9422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83-4E22-AE0D-2AD10E942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9.42'!$T$4:$Z$4</c:f>
              <c:numCache>
                <c:formatCode>#,##0</c:formatCode>
                <c:ptCount val="7"/>
                <c:pt idx="0">
                  <c:v>108883</c:v>
                </c:pt>
                <c:pt idx="1">
                  <c:v>103620</c:v>
                </c:pt>
                <c:pt idx="2">
                  <c:v>98496</c:v>
                </c:pt>
                <c:pt idx="3">
                  <c:v>95764</c:v>
                </c:pt>
                <c:pt idx="4">
                  <c:v>88631</c:v>
                </c:pt>
                <c:pt idx="5">
                  <c:v>93842</c:v>
                </c:pt>
                <c:pt idx="6">
                  <c:v>100805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5D-4ED5-A0CD-834DC00F64C9}"/>
            </c:ext>
          </c:extLst>
        </c:ser>
        <c:ser>
          <c:idx val="1"/>
          <c:order val="1"/>
          <c:tx>
            <c:strRef>
              <c:f>'Table 9.42'!$S$7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9.42'!$T$7:$Z$7</c:f>
              <c:numCache>
                <c:formatCode>#,##0</c:formatCode>
                <c:ptCount val="7"/>
                <c:pt idx="0">
                  <c:v>70644</c:v>
                </c:pt>
                <c:pt idx="1">
                  <c:v>70430</c:v>
                </c:pt>
                <c:pt idx="2">
                  <c:v>68011</c:v>
                </c:pt>
                <c:pt idx="3">
                  <c:v>65755</c:v>
                </c:pt>
                <c:pt idx="4">
                  <c:v>62629</c:v>
                </c:pt>
                <c:pt idx="5">
                  <c:v>64575</c:v>
                </c:pt>
                <c:pt idx="6">
                  <c:v>68929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5D-4ED5-A0CD-834DC00F64C9}"/>
            </c:ext>
          </c:extLst>
        </c:ser>
        <c:ser>
          <c:idx val="2"/>
          <c:order val="2"/>
          <c:tx>
            <c:strRef>
              <c:f>'Table 9.42'!$S$11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9.42'!$T$11:$Z$11</c:f>
              <c:numCache>
                <c:formatCode>#,##0</c:formatCode>
                <c:ptCount val="7"/>
                <c:pt idx="0">
                  <c:v>100093</c:v>
                </c:pt>
                <c:pt idx="1">
                  <c:v>95011</c:v>
                </c:pt>
                <c:pt idx="2">
                  <c:v>90420</c:v>
                </c:pt>
                <c:pt idx="3">
                  <c:v>87747</c:v>
                </c:pt>
                <c:pt idx="4">
                  <c:v>81135</c:v>
                </c:pt>
                <c:pt idx="5">
                  <c:v>85970</c:v>
                </c:pt>
                <c:pt idx="6">
                  <c:v>92319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5D-4ED5-A0CD-834DC00F64C9}"/>
            </c:ext>
          </c:extLst>
        </c:ser>
        <c:ser>
          <c:idx val="3"/>
          <c:order val="3"/>
          <c:tx>
            <c:strRef>
              <c:f>'Table 9.42'!$S$12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9.42'!$T$12:$Z$12</c:f>
              <c:numCache>
                <c:formatCode>#,##0</c:formatCode>
                <c:ptCount val="7"/>
                <c:pt idx="0">
                  <c:v>8791</c:v>
                </c:pt>
                <c:pt idx="1">
                  <c:v>8609</c:v>
                </c:pt>
                <c:pt idx="2">
                  <c:v>8073</c:v>
                </c:pt>
                <c:pt idx="3">
                  <c:v>8019</c:v>
                </c:pt>
                <c:pt idx="4">
                  <c:v>7498</c:v>
                </c:pt>
                <c:pt idx="5">
                  <c:v>7872</c:v>
                </c:pt>
                <c:pt idx="6">
                  <c:v>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5D-4ED5-A0CD-834DC00F6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9.42'!$AB$15:$AB$33</c:f>
              <c:numCache>
                <c:formatCode>0.0%</c:formatCode>
                <c:ptCount val="19"/>
                <c:pt idx="0">
                  <c:v>2.4046426268538267E-2</c:v>
                </c:pt>
                <c:pt idx="1">
                  <c:v>4.7418282823272657E-2</c:v>
                </c:pt>
                <c:pt idx="2">
                  <c:v>6.6494717523932351E-2</c:v>
                </c:pt>
                <c:pt idx="3">
                  <c:v>7.0333812806904423E-3</c:v>
                </c:pt>
                <c:pt idx="4">
                  <c:v>9.1453796934675854E-2</c:v>
                </c:pt>
                <c:pt idx="5">
                  <c:v>4.6039382967114725E-2</c:v>
                </c:pt>
                <c:pt idx="6">
                  <c:v>9.4469520361093198E-2</c:v>
                </c:pt>
                <c:pt idx="7">
                  <c:v>6.4748772382322309E-2</c:v>
                </c:pt>
                <c:pt idx="8">
                  <c:v>4.8241654679827391E-2</c:v>
                </c:pt>
                <c:pt idx="9">
                  <c:v>2.6982788552155153E-3</c:v>
                </c:pt>
                <c:pt idx="10">
                  <c:v>2.4373790982590151E-2</c:v>
                </c:pt>
                <c:pt idx="11">
                  <c:v>1.8719309558057635E-2</c:v>
                </c:pt>
                <c:pt idx="12">
                  <c:v>5.8389960815435744E-2</c:v>
                </c:pt>
                <c:pt idx="13">
                  <c:v>0.10307028421209266</c:v>
                </c:pt>
                <c:pt idx="14">
                  <c:v>3.3133277119190514E-2</c:v>
                </c:pt>
                <c:pt idx="15">
                  <c:v>5.5572640246019545E-2</c:v>
                </c:pt>
                <c:pt idx="16">
                  <c:v>9.1781161648727738E-2</c:v>
                </c:pt>
                <c:pt idx="17">
                  <c:v>9.1959724220028773E-3</c:v>
                </c:pt>
                <c:pt idx="18">
                  <c:v>6.1871930955805766E-2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9-4C3A-82DE-CB4DBC949E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79-4C3A-82DE-CB4DBC949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9.42'!$Z$44:$Z$60</c:f>
              <c:numCache>
                <c:formatCode>#,##0</c:formatCode>
                <c:ptCount val="17"/>
                <c:pt idx="0">
                  <c:v>73</c:v>
                </c:pt>
                <c:pt idx="1">
                  <c:v>1325</c:v>
                </c:pt>
                <c:pt idx="2">
                  <c:v>3239</c:v>
                </c:pt>
                <c:pt idx="3">
                  <c:v>4966</c:v>
                </c:pt>
                <c:pt idx="4">
                  <c:v>6387</c:v>
                </c:pt>
                <c:pt idx="5">
                  <c:v>6307</c:v>
                </c:pt>
                <c:pt idx="6">
                  <c:v>5961</c:v>
                </c:pt>
                <c:pt idx="7">
                  <c:v>5379</c:v>
                </c:pt>
                <c:pt idx="8">
                  <c:v>5696</c:v>
                </c:pt>
                <c:pt idx="9">
                  <c:v>5444</c:v>
                </c:pt>
                <c:pt idx="10">
                  <c:v>5146</c:v>
                </c:pt>
                <c:pt idx="11">
                  <c:v>3509</c:v>
                </c:pt>
                <c:pt idx="12">
                  <c:v>1590</c:v>
                </c:pt>
                <c:pt idx="13">
                  <c:v>575</c:v>
                </c:pt>
                <c:pt idx="14">
                  <c:v>212</c:v>
                </c:pt>
                <c:pt idx="15">
                  <c:v>128</c:v>
                </c:pt>
                <c:pt idx="1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8-4813-A56D-0B4FAC4A5E1A}"/>
            </c:ext>
          </c:extLst>
        </c:ser>
        <c:ser>
          <c:idx val="1"/>
          <c:order val="1"/>
          <c:tx>
            <c:strRef>
              <c:f>'Table 9.42'!$S$62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9.42'!$Z$63:$Z$79</c:f>
              <c:numCache>
                <c:formatCode>#,##0</c:formatCode>
                <c:ptCount val="17"/>
                <c:pt idx="0">
                  <c:v>78</c:v>
                </c:pt>
                <c:pt idx="1">
                  <c:v>1552</c:v>
                </c:pt>
                <c:pt idx="2">
                  <c:v>3316</c:v>
                </c:pt>
                <c:pt idx="3">
                  <c:v>4002</c:v>
                </c:pt>
                <c:pt idx="4">
                  <c:v>4794</c:v>
                </c:pt>
                <c:pt idx="5">
                  <c:v>4742</c:v>
                </c:pt>
                <c:pt idx="6">
                  <c:v>4320</c:v>
                </c:pt>
                <c:pt idx="7">
                  <c:v>4337</c:v>
                </c:pt>
                <c:pt idx="8">
                  <c:v>4981</c:v>
                </c:pt>
                <c:pt idx="9">
                  <c:v>4392</c:v>
                </c:pt>
                <c:pt idx="10">
                  <c:v>4085</c:v>
                </c:pt>
                <c:pt idx="11">
                  <c:v>2446</c:v>
                </c:pt>
                <c:pt idx="12">
                  <c:v>969</c:v>
                </c:pt>
                <c:pt idx="13">
                  <c:v>381</c:v>
                </c:pt>
                <c:pt idx="14">
                  <c:v>155</c:v>
                </c:pt>
                <c:pt idx="15">
                  <c:v>125</c:v>
                </c:pt>
                <c:pt idx="1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E8-4813-A56D-0B4FAC4A5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9.42'!$Z$83:$Z$90</c:f>
              <c:numCache>
                <c:formatCode>#,##0</c:formatCode>
                <c:ptCount val="8"/>
                <c:pt idx="0">
                  <c:v>2876</c:v>
                </c:pt>
                <c:pt idx="1">
                  <c:v>2974</c:v>
                </c:pt>
                <c:pt idx="2">
                  <c:v>11086</c:v>
                </c:pt>
                <c:pt idx="3">
                  <c:v>1074</c:v>
                </c:pt>
                <c:pt idx="4">
                  <c:v>897</c:v>
                </c:pt>
                <c:pt idx="5">
                  <c:v>1284</c:v>
                </c:pt>
                <c:pt idx="6">
                  <c:v>6890</c:v>
                </c:pt>
                <c:pt idx="7">
                  <c:v>4905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B-43C5-92CC-C2907619C3B6}"/>
            </c:ext>
          </c:extLst>
        </c:ser>
        <c:ser>
          <c:idx val="1"/>
          <c:order val="1"/>
          <c:tx>
            <c:strRef>
              <c:f>'Table 9.42'!$S$92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9.42'!$Z$93:$Z$100</c:f>
              <c:numCache>
                <c:formatCode>#,##0</c:formatCode>
                <c:ptCount val="8"/>
                <c:pt idx="0">
                  <c:v>2152</c:v>
                </c:pt>
                <c:pt idx="1">
                  <c:v>5336</c:v>
                </c:pt>
                <c:pt idx="2">
                  <c:v>1332</c:v>
                </c:pt>
                <c:pt idx="3">
                  <c:v>4386</c:v>
                </c:pt>
                <c:pt idx="4">
                  <c:v>6280</c:v>
                </c:pt>
                <c:pt idx="5">
                  <c:v>3669</c:v>
                </c:pt>
                <c:pt idx="6">
                  <c:v>1037</c:v>
                </c:pt>
                <c:pt idx="7">
                  <c:v>2473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B-43C5-92CC-C2907619C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9.5'!$AB$15:$AB$33</c:f>
              <c:numCache>
                <c:formatCode>0.0%</c:formatCode>
                <c:ptCount val="19"/>
                <c:pt idx="0">
                  <c:v>0.23432343234323433</c:v>
                </c:pt>
                <c:pt idx="1">
                  <c:v>1.9801980198019802E-2</c:v>
                </c:pt>
                <c:pt idx="2">
                  <c:v>5.2805280528052806E-2</c:v>
                </c:pt>
                <c:pt idx="3">
                  <c:v>9.9009900990099011E-3</c:v>
                </c:pt>
                <c:pt idx="4">
                  <c:v>3.3003300330033E-2</c:v>
                </c:pt>
                <c:pt idx="5">
                  <c:v>0</c:v>
                </c:pt>
                <c:pt idx="6">
                  <c:v>3.3003300330033E-2</c:v>
                </c:pt>
                <c:pt idx="7">
                  <c:v>4.9504950495049507E-2</c:v>
                </c:pt>
                <c:pt idx="8">
                  <c:v>2.3102310231023101E-2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2.3102310231023101E-2</c:v>
                </c:pt>
                <c:pt idx="13">
                  <c:v>1.65016501650165E-2</c:v>
                </c:pt>
                <c:pt idx="14">
                  <c:v>0.26072607260726072</c:v>
                </c:pt>
                <c:pt idx="15">
                  <c:v>7.9207920792079209E-2</c:v>
                </c:pt>
                <c:pt idx="16">
                  <c:v>5.2805280528052806E-2</c:v>
                </c:pt>
                <c:pt idx="17">
                  <c:v>1.3201320132013201E-2</c:v>
                </c:pt>
                <c:pt idx="18">
                  <c:v>9.9009900990099011E-3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B-47DC-A0EB-7453F73B73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B-47DC-A0EB-7453F73B7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9.42'!$T$8:$Z$8</c:f>
              <c:numCache>
                <c:formatCode>#,##0</c:formatCode>
                <c:ptCount val="7"/>
                <c:pt idx="0">
                  <c:v>45665.09</c:v>
                </c:pt>
                <c:pt idx="1">
                  <c:v>47244.69</c:v>
                </c:pt>
                <c:pt idx="2">
                  <c:v>47766.5</c:v>
                </c:pt>
                <c:pt idx="3">
                  <c:v>48152.39</c:v>
                </c:pt>
                <c:pt idx="4">
                  <c:v>48408.49</c:v>
                </c:pt>
                <c:pt idx="5">
                  <c:v>48784.33</c:v>
                </c:pt>
                <c:pt idx="6">
                  <c:v>51367.69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D-44E5-AE42-8B20606BD45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5D-44E5-AE42-8B20606BD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9.43'!$U$4:$Y$4</c:f>
              <c:numCache>
                <c:formatCode>#,##0</c:formatCode>
                <c:ptCount val="5"/>
                <c:pt idx="0">
                  <c:v>433</c:v>
                </c:pt>
                <c:pt idx="1">
                  <c:v>431</c:v>
                </c:pt>
                <c:pt idx="2">
                  <c:v>406</c:v>
                </c:pt>
                <c:pt idx="3">
                  <c:v>335</c:v>
                </c:pt>
                <c:pt idx="4">
                  <c:v>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24-4F66-A5EE-481E8FB0F954}"/>
            </c:ext>
          </c:extLst>
        </c:ser>
        <c:ser>
          <c:idx val="1"/>
          <c:order val="1"/>
          <c:tx>
            <c:strRef>
              <c:f>'Table 9.43'!$S$7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9.43'!$U$7:$Y$7</c:f>
              <c:numCache>
                <c:formatCode>#,##0</c:formatCode>
                <c:ptCount val="5"/>
                <c:pt idx="0">
                  <c:v>296</c:v>
                </c:pt>
                <c:pt idx="1">
                  <c:v>287</c:v>
                </c:pt>
                <c:pt idx="2">
                  <c:v>273</c:v>
                </c:pt>
                <c:pt idx="3">
                  <c:v>233</c:v>
                </c:pt>
                <c:pt idx="4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24-4F66-A5EE-481E8FB0F954}"/>
            </c:ext>
          </c:extLst>
        </c:ser>
        <c:ser>
          <c:idx val="2"/>
          <c:order val="2"/>
          <c:tx>
            <c:strRef>
              <c:f>'Table 9.43'!$S$11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9.43'!$U$11:$Y$11</c:f>
              <c:numCache>
                <c:formatCode>#,##0</c:formatCode>
                <c:ptCount val="5"/>
                <c:pt idx="0">
                  <c:v>318</c:v>
                </c:pt>
                <c:pt idx="1">
                  <c:v>334</c:v>
                </c:pt>
                <c:pt idx="2">
                  <c:v>301</c:v>
                </c:pt>
                <c:pt idx="3">
                  <c:v>259</c:v>
                </c:pt>
                <c:pt idx="4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24-4F66-A5EE-481E8FB0F954}"/>
            </c:ext>
          </c:extLst>
        </c:ser>
        <c:ser>
          <c:idx val="3"/>
          <c:order val="3"/>
          <c:tx>
            <c:strRef>
              <c:f>'Table 9.43'!$S$12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9.43'!$U$12:$Y$12</c:f>
              <c:numCache>
                <c:formatCode>#,##0</c:formatCode>
                <c:ptCount val="5"/>
                <c:pt idx="0">
                  <c:v>114</c:v>
                </c:pt>
                <c:pt idx="1">
                  <c:v>103</c:v>
                </c:pt>
                <c:pt idx="2">
                  <c:v>106</c:v>
                </c:pt>
                <c:pt idx="3">
                  <c:v>78</c:v>
                </c:pt>
                <c:pt idx="4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24-4F66-A5EE-481E8FB0F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9.43'!$AB$15:$AB$33</c:f>
              <c:numCache>
                <c:formatCode>0.0%</c:formatCode>
                <c:ptCount val="19"/>
                <c:pt idx="0">
                  <c:v>0.3132387706855792</c:v>
                </c:pt>
                <c:pt idx="1">
                  <c:v>1.6548463356973995E-2</c:v>
                </c:pt>
                <c:pt idx="2">
                  <c:v>4.6099290780141841E-2</c:v>
                </c:pt>
                <c:pt idx="3">
                  <c:v>8.2742316784869974E-3</c:v>
                </c:pt>
                <c:pt idx="4">
                  <c:v>7.328605200945626E-2</c:v>
                </c:pt>
                <c:pt idx="5">
                  <c:v>1.3002364066193853E-2</c:v>
                </c:pt>
                <c:pt idx="6">
                  <c:v>4.0189125295508277E-2</c:v>
                </c:pt>
                <c:pt idx="7">
                  <c:v>4.9645390070921988E-2</c:v>
                </c:pt>
                <c:pt idx="8">
                  <c:v>5.5555555555555552E-2</c:v>
                </c:pt>
                <c:pt idx="9">
                  <c:v>0</c:v>
                </c:pt>
                <c:pt idx="10">
                  <c:v>9.4562647754137114E-3</c:v>
                </c:pt>
                <c:pt idx="11">
                  <c:v>1.0638297872340425E-2</c:v>
                </c:pt>
                <c:pt idx="12">
                  <c:v>9.4562647754137114E-3</c:v>
                </c:pt>
                <c:pt idx="13">
                  <c:v>3.5460992907801421E-2</c:v>
                </c:pt>
                <c:pt idx="14">
                  <c:v>2.955082742316785E-2</c:v>
                </c:pt>
                <c:pt idx="15">
                  <c:v>2.3640661938534278E-2</c:v>
                </c:pt>
                <c:pt idx="16">
                  <c:v>5.7919621749408984E-2</c:v>
                </c:pt>
                <c:pt idx="17">
                  <c:v>3.5460992907801418E-3</c:v>
                </c:pt>
                <c:pt idx="18">
                  <c:v>1.5366430260047281E-2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E-45C9-A644-0E1AC781C7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E-45C9-A644-0E1AC781C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9.43'!$Y$44:$Y$60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13</c:v>
                </c:pt>
                <c:pt idx="3">
                  <c:v>11</c:v>
                </c:pt>
                <c:pt idx="4">
                  <c:v>41</c:v>
                </c:pt>
                <c:pt idx="5">
                  <c:v>18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24</c:v>
                </c:pt>
                <c:pt idx="10">
                  <c:v>34</c:v>
                </c:pt>
                <c:pt idx="11">
                  <c:v>17</c:v>
                </c:pt>
                <c:pt idx="12">
                  <c:v>8</c:v>
                </c:pt>
                <c:pt idx="13">
                  <c:v>4</c:v>
                </c:pt>
                <c:pt idx="14">
                  <c:v>9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A-4D15-93D7-B2E220D212E5}"/>
            </c:ext>
          </c:extLst>
        </c:ser>
        <c:ser>
          <c:idx val="1"/>
          <c:order val="1"/>
          <c:tx>
            <c:strRef>
              <c:f>'Table 9.43'!$S$62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17</c:v>
                </c:pt>
                <c:pt idx="3">
                  <c:v>29</c:v>
                </c:pt>
                <c:pt idx="4">
                  <c:v>20</c:v>
                </c:pt>
                <c:pt idx="5">
                  <c:v>31</c:v>
                </c:pt>
                <c:pt idx="6">
                  <c:v>30</c:v>
                </c:pt>
                <c:pt idx="7">
                  <c:v>18</c:v>
                </c:pt>
                <c:pt idx="8">
                  <c:v>14</c:v>
                </c:pt>
                <c:pt idx="9">
                  <c:v>17</c:v>
                </c:pt>
                <c:pt idx="10">
                  <c:v>31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DA-4D15-93D7-B2E220D21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9.43'!$Y$83:$Y$90</c:f>
              <c:numCache>
                <c:formatCode>#,##0</c:formatCode>
                <c:ptCount val="8"/>
                <c:pt idx="0">
                  <c:v>10</c:v>
                </c:pt>
                <c:pt idx="1">
                  <c:v>6</c:v>
                </c:pt>
                <c:pt idx="2">
                  <c:v>18</c:v>
                </c:pt>
                <c:pt idx="3">
                  <c:v>8</c:v>
                </c:pt>
                <c:pt idx="4">
                  <c:v>0</c:v>
                </c:pt>
                <c:pt idx="5">
                  <c:v>3</c:v>
                </c:pt>
                <c:pt idx="6">
                  <c:v>24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18-48B3-800B-5F6979481B89}"/>
            </c:ext>
          </c:extLst>
        </c:ser>
        <c:ser>
          <c:idx val="1"/>
          <c:order val="1"/>
          <c:tx>
            <c:strRef>
              <c:f>'Table 9.43'!$S$92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9.43'!$Y$93:$Y$100</c:f>
              <c:numCache>
                <c:formatCode>#,##0</c:formatCode>
                <c:ptCount val="8"/>
                <c:pt idx="0">
                  <c:v>7</c:v>
                </c:pt>
                <c:pt idx="1">
                  <c:v>9</c:v>
                </c:pt>
                <c:pt idx="2">
                  <c:v>10</c:v>
                </c:pt>
                <c:pt idx="3">
                  <c:v>17</c:v>
                </c:pt>
                <c:pt idx="4">
                  <c:v>25</c:v>
                </c:pt>
                <c:pt idx="5">
                  <c:v>12</c:v>
                </c:pt>
                <c:pt idx="6">
                  <c:v>0</c:v>
                </c:pt>
                <c:pt idx="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18-48B3-800B-5F6979481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9.43'!$U$8:$Y$8</c:f>
              <c:numCache>
                <c:formatCode>#,##0</c:formatCode>
                <c:ptCount val="5"/>
                <c:pt idx="0">
                  <c:v>36389.449999999997</c:v>
                </c:pt>
                <c:pt idx="1">
                  <c:v>43200</c:v>
                </c:pt>
                <c:pt idx="2">
                  <c:v>42287.12</c:v>
                </c:pt>
                <c:pt idx="3">
                  <c:v>43010</c:v>
                </c:pt>
                <c:pt idx="4">
                  <c:v>43870.75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5C-415D-8DC3-9B1955BAFB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5C-415D-8DC3-9B1955BAF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9.43'!$T$4:$Z$4</c:f>
              <c:numCache>
                <c:formatCode>#,##0</c:formatCode>
                <c:ptCount val="7"/>
                <c:pt idx="0">
                  <c:v>469</c:v>
                </c:pt>
                <c:pt idx="1">
                  <c:v>433</c:v>
                </c:pt>
                <c:pt idx="2">
                  <c:v>431</c:v>
                </c:pt>
                <c:pt idx="3">
                  <c:v>406</c:v>
                </c:pt>
                <c:pt idx="4">
                  <c:v>335</c:v>
                </c:pt>
                <c:pt idx="5">
                  <c:v>462</c:v>
                </c:pt>
                <c:pt idx="6">
                  <c:v>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0-4B17-B4AE-F31B17342FF1}"/>
            </c:ext>
          </c:extLst>
        </c:ser>
        <c:ser>
          <c:idx val="1"/>
          <c:order val="1"/>
          <c:tx>
            <c:strRef>
              <c:f>'Table 9.43'!$S$7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9.43'!$T$7:$Z$7</c:f>
              <c:numCache>
                <c:formatCode>#,##0</c:formatCode>
                <c:ptCount val="7"/>
                <c:pt idx="0">
                  <c:v>306</c:v>
                </c:pt>
                <c:pt idx="1">
                  <c:v>296</c:v>
                </c:pt>
                <c:pt idx="2">
                  <c:v>287</c:v>
                </c:pt>
                <c:pt idx="3">
                  <c:v>273</c:v>
                </c:pt>
                <c:pt idx="4">
                  <c:v>233</c:v>
                </c:pt>
                <c:pt idx="5">
                  <c:v>305</c:v>
                </c:pt>
                <c:pt idx="6">
                  <c:v>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0-4B17-B4AE-F31B17342FF1}"/>
            </c:ext>
          </c:extLst>
        </c:ser>
        <c:ser>
          <c:idx val="2"/>
          <c:order val="2"/>
          <c:tx>
            <c:strRef>
              <c:f>'Table 9.43'!$S$11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9.43'!$T$11:$Z$11</c:f>
              <c:numCache>
                <c:formatCode>#,##0</c:formatCode>
                <c:ptCount val="7"/>
                <c:pt idx="0">
                  <c:v>348</c:v>
                </c:pt>
                <c:pt idx="1">
                  <c:v>318</c:v>
                </c:pt>
                <c:pt idx="2">
                  <c:v>334</c:v>
                </c:pt>
                <c:pt idx="3">
                  <c:v>301</c:v>
                </c:pt>
                <c:pt idx="4">
                  <c:v>259</c:v>
                </c:pt>
                <c:pt idx="5">
                  <c:v>356</c:v>
                </c:pt>
                <c:pt idx="6">
                  <c:v>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E0-4B17-B4AE-F31B17342FF1}"/>
            </c:ext>
          </c:extLst>
        </c:ser>
        <c:ser>
          <c:idx val="3"/>
          <c:order val="3"/>
          <c:tx>
            <c:strRef>
              <c:f>'Table 9.43'!$S$12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9.43'!$T$12:$Z$12</c:f>
              <c:numCache>
                <c:formatCode>#,##0</c:formatCode>
                <c:ptCount val="7"/>
                <c:pt idx="0">
                  <c:v>122</c:v>
                </c:pt>
                <c:pt idx="1">
                  <c:v>114</c:v>
                </c:pt>
                <c:pt idx="2">
                  <c:v>103</c:v>
                </c:pt>
                <c:pt idx="3">
                  <c:v>106</c:v>
                </c:pt>
                <c:pt idx="4">
                  <c:v>78</c:v>
                </c:pt>
                <c:pt idx="5">
                  <c:v>106</c:v>
                </c:pt>
                <c:pt idx="6">
                  <c:v>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E0-4B17-B4AE-F31B17342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9.43'!$AB$15:$AB$33</c:f>
              <c:numCache>
                <c:formatCode>0.0%</c:formatCode>
                <c:ptCount val="19"/>
                <c:pt idx="0">
                  <c:v>0.3132387706855792</c:v>
                </c:pt>
                <c:pt idx="1">
                  <c:v>1.6548463356973995E-2</c:v>
                </c:pt>
                <c:pt idx="2">
                  <c:v>4.6099290780141841E-2</c:v>
                </c:pt>
                <c:pt idx="3">
                  <c:v>8.2742316784869974E-3</c:v>
                </c:pt>
                <c:pt idx="4">
                  <c:v>7.328605200945626E-2</c:v>
                </c:pt>
                <c:pt idx="5">
                  <c:v>1.3002364066193853E-2</c:v>
                </c:pt>
                <c:pt idx="6">
                  <c:v>4.0189125295508277E-2</c:v>
                </c:pt>
                <c:pt idx="7">
                  <c:v>4.9645390070921988E-2</c:v>
                </c:pt>
                <c:pt idx="8">
                  <c:v>5.5555555555555552E-2</c:v>
                </c:pt>
                <c:pt idx="9">
                  <c:v>0</c:v>
                </c:pt>
                <c:pt idx="10">
                  <c:v>9.4562647754137114E-3</c:v>
                </c:pt>
                <c:pt idx="11">
                  <c:v>1.0638297872340425E-2</c:v>
                </c:pt>
                <c:pt idx="12">
                  <c:v>9.4562647754137114E-3</c:v>
                </c:pt>
                <c:pt idx="13">
                  <c:v>3.5460992907801421E-2</c:v>
                </c:pt>
                <c:pt idx="14">
                  <c:v>2.955082742316785E-2</c:v>
                </c:pt>
                <c:pt idx="15">
                  <c:v>2.3640661938534278E-2</c:v>
                </c:pt>
                <c:pt idx="16">
                  <c:v>5.7919621749408984E-2</c:v>
                </c:pt>
                <c:pt idx="17">
                  <c:v>3.5460992907801418E-3</c:v>
                </c:pt>
                <c:pt idx="18">
                  <c:v>1.5366430260047281E-2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9-4D07-8C0C-2123157E7B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F9-4D07-8C0C-2123157E7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9.43'!$Z$44:$Z$60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39</c:v>
                </c:pt>
                <c:pt idx="3">
                  <c:v>40</c:v>
                </c:pt>
                <c:pt idx="4">
                  <c:v>60</c:v>
                </c:pt>
                <c:pt idx="5">
                  <c:v>50</c:v>
                </c:pt>
                <c:pt idx="6">
                  <c:v>31</c:v>
                </c:pt>
                <c:pt idx="7">
                  <c:v>29</c:v>
                </c:pt>
                <c:pt idx="8">
                  <c:v>30</c:v>
                </c:pt>
                <c:pt idx="9">
                  <c:v>36</c:v>
                </c:pt>
                <c:pt idx="10">
                  <c:v>33</c:v>
                </c:pt>
                <c:pt idx="11">
                  <c:v>33</c:v>
                </c:pt>
                <c:pt idx="12">
                  <c:v>15</c:v>
                </c:pt>
                <c:pt idx="13">
                  <c:v>15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FF-4F9F-9BBD-08BDF6E47401}"/>
            </c:ext>
          </c:extLst>
        </c:ser>
        <c:ser>
          <c:idx val="1"/>
          <c:order val="1"/>
          <c:tx>
            <c:strRef>
              <c:f>'Table 9.43'!$S$62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55</c:v>
                </c:pt>
                <c:pt idx="4">
                  <c:v>55</c:v>
                </c:pt>
                <c:pt idx="5">
                  <c:v>61</c:v>
                </c:pt>
                <c:pt idx="6">
                  <c:v>39</c:v>
                </c:pt>
                <c:pt idx="7">
                  <c:v>20</c:v>
                </c:pt>
                <c:pt idx="8">
                  <c:v>24</c:v>
                </c:pt>
                <c:pt idx="9">
                  <c:v>27</c:v>
                </c:pt>
                <c:pt idx="10">
                  <c:v>47</c:v>
                </c:pt>
                <c:pt idx="11">
                  <c:v>18</c:v>
                </c:pt>
                <c:pt idx="12">
                  <c:v>18</c:v>
                </c:pt>
                <c:pt idx="13">
                  <c:v>15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FF-4F9F-9BBD-08BDF6E47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9.43'!$Z$83:$Z$90</c:f>
              <c:numCache>
                <c:formatCode>#,##0</c:formatCode>
                <c:ptCount val="8"/>
                <c:pt idx="0">
                  <c:v>31</c:v>
                </c:pt>
                <c:pt idx="1">
                  <c:v>12</c:v>
                </c:pt>
                <c:pt idx="2">
                  <c:v>25</c:v>
                </c:pt>
                <c:pt idx="3">
                  <c:v>3</c:v>
                </c:pt>
                <c:pt idx="4">
                  <c:v>2</c:v>
                </c:pt>
                <c:pt idx="5">
                  <c:v>7</c:v>
                </c:pt>
                <c:pt idx="6">
                  <c:v>36</c:v>
                </c:pt>
                <c:pt idx="7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48-4339-99E8-FB50065E9828}"/>
            </c:ext>
          </c:extLst>
        </c:ser>
        <c:ser>
          <c:idx val="1"/>
          <c:order val="1"/>
          <c:tx>
            <c:strRef>
              <c:f>'Table 9.43'!$S$92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9.43'!$Z$93:$Z$100</c:f>
              <c:numCache>
                <c:formatCode>#,##0</c:formatCode>
                <c:ptCount val="8"/>
                <c:pt idx="0">
                  <c:v>21</c:v>
                </c:pt>
                <c:pt idx="1">
                  <c:v>28</c:v>
                </c:pt>
                <c:pt idx="2">
                  <c:v>9</c:v>
                </c:pt>
                <c:pt idx="3">
                  <c:v>18</c:v>
                </c:pt>
                <c:pt idx="4">
                  <c:v>32</c:v>
                </c:pt>
                <c:pt idx="5">
                  <c:v>13</c:v>
                </c:pt>
                <c:pt idx="6">
                  <c:v>0</c:v>
                </c:pt>
                <c:pt idx="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48-4339-99E8-FB50065E9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9.5'!$Y$44:$Y$60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14</c:v>
                </c:pt>
                <c:pt idx="3">
                  <c:v>4</c:v>
                </c:pt>
                <c:pt idx="4">
                  <c:v>7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10</c:v>
                </c:pt>
                <c:pt idx="9">
                  <c:v>16</c:v>
                </c:pt>
                <c:pt idx="10">
                  <c:v>6</c:v>
                </c:pt>
                <c:pt idx="11">
                  <c:v>12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7F-4648-AC2D-6E5B49E5EF6D}"/>
            </c:ext>
          </c:extLst>
        </c:ser>
        <c:ser>
          <c:idx val="1"/>
          <c:order val="1"/>
          <c:tx>
            <c:strRef>
              <c:f>'Table 9.5'!$S$62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9.5'!$Y$63:$Y$79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9</c:v>
                </c:pt>
                <c:pt idx="3">
                  <c:v>5</c:v>
                </c:pt>
                <c:pt idx="4">
                  <c:v>10</c:v>
                </c:pt>
                <c:pt idx="5">
                  <c:v>0</c:v>
                </c:pt>
                <c:pt idx="6">
                  <c:v>15</c:v>
                </c:pt>
                <c:pt idx="7">
                  <c:v>13</c:v>
                </c:pt>
                <c:pt idx="8">
                  <c:v>12</c:v>
                </c:pt>
                <c:pt idx="9">
                  <c:v>20</c:v>
                </c:pt>
                <c:pt idx="10">
                  <c:v>7</c:v>
                </c:pt>
                <c:pt idx="11">
                  <c:v>10</c:v>
                </c:pt>
                <c:pt idx="12">
                  <c:v>8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7F-4648-AC2D-6E5B49E5E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9.43'!$T$8:$Z$8</c:f>
              <c:numCache>
                <c:formatCode>#,##0</c:formatCode>
                <c:ptCount val="7"/>
                <c:pt idx="0">
                  <c:v>35553.47</c:v>
                </c:pt>
                <c:pt idx="1">
                  <c:v>36389.449999999997</c:v>
                </c:pt>
                <c:pt idx="2">
                  <c:v>43200</c:v>
                </c:pt>
                <c:pt idx="3">
                  <c:v>42287.12</c:v>
                </c:pt>
                <c:pt idx="4">
                  <c:v>43010</c:v>
                </c:pt>
                <c:pt idx="5">
                  <c:v>43870.75</c:v>
                </c:pt>
                <c:pt idx="6">
                  <c:v>39447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D-44BC-86BE-E582E606A9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CD-44BC-86BE-E582E606A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9.44'!$U$4:$Y$4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9</c:v>
                </c:pt>
                <c:pt idx="4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D5-490C-B00E-130FA4B01E16}"/>
            </c:ext>
          </c:extLst>
        </c:ser>
        <c:ser>
          <c:idx val="1"/>
          <c:order val="1"/>
          <c:tx>
            <c:strRef>
              <c:f>'Table 9.44'!$S$7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9.44'!$U$7:$Y$7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</c:v>
                </c:pt>
                <c:pt idx="4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D5-490C-B00E-130FA4B01E16}"/>
            </c:ext>
          </c:extLst>
        </c:ser>
        <c:ser>
          <c:idx val="2"/>
          <c:order val="2"/>
          <c:tx>
            <c:strRef>
              <c:f>'Table 9.44'!$S$11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9.44'!$U$11:$Y$11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10</c:v>
                </c:pt>
                <c:pt idx="4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D5-490C-B00E-130FA4B01E16}"/>
            </c:ext>
          </c:extLst>
        </c:ser>
        <c:ser>
          <c:idx val="3"/>
          <c:order val="3"/>
          <c:tx>
            <c:strRef>
              <c:f>'Table 9.44'!$S$12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9.44'!$U$12:$Y$12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D5-490C-B00E-130FA4B01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9.44'!$AB$15:$AB$33</c:f>
              <c:numCache>
                <c:formatCode>0.0%</c:formatCode>
                <c:ptCount val="19"/>
                <c:pt idx="0">
                  <c:v>0</c:v>
                </c:pt>
                <c:pt idx="1">
                  <c:v>4.2253521126760563E-2</c:v>
                </c:pt>
                <c:pt idx="2">
                  <c:v>0</c:v>
                </c:pt>
                <c:pt idx="3">
                  <c:v>0</c:v>
                </c:pt>
                <c:pt idx="4">
                  <c:v>8.4507042253521125E-2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2.1126760563380281E-2</c:v>
                </c:pt>
                <c:pt idx="9">
                  <c:v>0</c:v>
                </c:pt>
                <c:pt idx="10">
                  <c:v>0</c:v>
                </c:pt>
                <c:pt idx="11">
                  <c:v>7.0422535211267609E-2</c:v>
                </c:pt>
                <c:pt idx="12">
                  <c:v>1.4084507042253521E-2</c:v>
                </c:pt>
                <c:pt idx="13">
                  <c:v>3.5211267605633804E-2</c:v>
                </c:pt>
                <c:pt idx="14">
                  <c:v>0.37323943661971831</c:v>
                </c:pt>
                <c:pt idx="15">
                  <c:v>9.8591549295774641E-2</c:v>
                </c:pt>
                <c:pt idx="16">
                  <c:v>7.0422535211267609E-2</c:v>
                </c:pt>
                <c:pt idx="17">
                  <c:v>0</c:v>
                </c:pt>
                <c:pt idx="18">
                  <c:v>6.3380281690140844E-2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5-49F5-9C23-DB9EC3A444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45-49F5-9C23-DB9EC3A44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B3-4F2F-AFED-ACB9D3422E75}"/>
            </c:ext>
          </c:extLst>
        </c:ser>
        <c:ser>
          <c:idx val="1"/>
          <c:order val="1"/>
          <c:tx>
            <c:strRef>
              <c:f>'Table 9.44'!$S$62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9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B3-4F2F-AFED-ACB9D342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9.44'!$Y$83:$Y$90</c:f>
              <c:numCache>
                <c:formatCode>#,##0</c:formatCode>
                <c:ptCount val="8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1-428E-B743-9D5FFDE2CD9F}"/>
            </c:ext>
          </c:extLst>
        </c:ser>
        <c:ser>
          <c:idx val="1"/>
          <c:order val="1"/>
          <c:tx>
            <c:strRef>
              <c:f>'Table 9.44'!$S$92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9.44'!$Y$93:$Y$100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1-428E-B743-9D5FFDE2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9.44'!$U$8:$Y$8</c:f>
              <c:numCache>
                <c:formatCode>#,##0</c:formatCode>
                <c:ptCount val="5"/>
                <c:pt idx="0">
                  <c:v>4353.63</c:v>
                </c:pt>
                <c:pt idx="1">
                  <c:v>4198.8100000000004</c:v>
                </c:pt>
                <c:pt idx="2">
                  <c:v>549.5</c:v>
                </c:pt>
                <c:pt idx="3">
                  <c:v>36626.800000000003</c:v>
                </c:pt>
                <c:pt idx="4">
                  <c:v>23591.11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E5-42D1-BDB8-AB7A78EE42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E5-42D1-BDB8-AB7A78EE4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9.44'!$T$4:$Z$4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9</c:v>
                </c:pt>
                <c:pt idx="5">
                  <c:v>55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CA-4BAB-9487-EA6EA0ED087C}"/>
            </c:ext>
          </c:extLst>
        </c:ser>
        <c:ser>
          <c:idx val="1"/>
          <c:order val="1"/>
          <c:tx>
            <c:strRef>
              <c:f>'Table 9.44'!$S$7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9.44'!$T$7:$Z$7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  <c:pt idx="5">
                  <c:v>38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CA-4BAB-9487-EA6EA0ED087C}"/>
            </c:ext>
          </c:extLst>
        </c:ser>
        <c:ser>
          <c:idx val="2"/>
          <c:order val="2"/>
          <c:tx>
            <c:strRef>
              <c:f>'Table 9.44'!$S$11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9.44'!$T$11:$Z$11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10</c:v>
                </c:pt>
                <c:pt idx="5">
                  <c:v>54</c:v>
                </c:pt>
                <c:pt idx="6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CA-4BAB-9487-EA6EA0ED087C}"/>
            </c:ext>
          </c:extLst>
        </c:ser>
        <c:ser>
          <c:idx val="3"/>
          <c:order val="3"/>
          <c:tx>
            <c:strRef>
              <c:f>'Table 9.44'!$S$12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9.44'!$T$12:$Z$12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CA-4BAB-9487-EA6EA0ED0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9.44'!$AB$15:$AB$33</c:f>
              <c:numCache>
                <c:formatCode>0.0%</c:formatCode>
                <c:ptCount val="19"/>
                <c:pt idx="0">
                  <c:v>0</c:v>
                </c:pt>
                <c:pt idx="1">
                  <c:v>4.2253521126760563E-2</c:v>
                </c:pt>
                <c:pt idx="2">
                  <c:v>0</c:v>
                </c:pt>
                <c:pt idx="3">
                  <c:v>0</c:v>
                </c:pt>
                <c:pt idx="4">
                  <c:v>8.4507042253521125E-2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2.1126760563380281E-2</c:v>
                </c:pt>
                <c:pt idx="9">
                  <c:v>0</c:v>
                </c:pt>
                <c:pt idx="10">
                  <c:v>0</c:v>
                </c:pt>
                <c:pt idx="11">
                  <c:v>7.0422535211267609E-2</c:v>
                </c:pt>
                <c:pt idx="12">
                  <c:v>1.4084507042253521E-2</c:v>
                </c:pt>
                <c:pt idx="13">
                  <c:v>3.5211267605633804E-2</c:v>
                </c:pt>
                <c:pt idx="14">
                  <c:v>0.37323943661971831</c:v>
                </c:pt>
                <c:pt idx="15">
                  <c:v>9.8591549295774641E-2</c:v>
                </c:pt>
                <c:pt idx="16">
                  <c:v>7.0422535211267609E-2</c:v>
                </c:pt>
                <c:pt idx="17">
                  <c:v>0</c:v>
                </c:pt>
                <c:pt idx="18">
                  <c:v>6.3380281690140844E-2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D-4E56-826C-8ED60A7B09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4D-4E56-826C-8ED60A7B0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14</c:v>
                </c:pt>
                <c:pt idx="5">
                  <c:v>11</c:v>
                </c:pt>
                <c:pt idx="6">
                  <c:v>15</c:v>
                </c:pt>
                <c:pt idx="7">
                  <c:v>3</c:v>
                </c:pt>
                <c:pt idx="8">
                  <c:v>8</c:v>
                </c:pt>
                <c:pt idx="9">
                  <c:v>0</c:v>
                </c:pt>
                <c:pt idx="10">
                  <c:v>9</c:v>
                </c:pt>
                <c:pt idx="11">
                  <c:v>12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8B-45B3-9596-CE64DCE7C008}"/>
            </c:ext>
          </c:extLst>
        </c:ser>
        <c:ser>
          <c:idx val="1"/>
          <c:order val="1"/>
          <c:tx>
            <c:strRef>
              <c:f>'Table 9.44'!$S$62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</c:v>
                </c:pt>
                <c:pt idx="5">
                  <c:v>0</c:v>
                </c:pt>
                <c:pt idx="6">
                  <c:v>1</c:v>
                </c:pt>
                <c:pt idx="7">
                  <c:v>6</c:v>
                </c:pt>
                <c:pt idx="8">
                  <c:v>3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8B-45B3-9596-CE64DCE7C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9.44'!$Z$83:$Z$90</c:f>
              <c:numCache>
                <c:formatCode>#,##0</c:formatCode>
                <c:ptCount val="8"/>
                <c:pt idx="0">
                  <c:v>0</c:v>
                </c:pt>
                <c:pt idx="1">
                  <c:v>11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776-8515-46AA30B871B8}"/>
            </c:ext>
          </c:extLst>
        </c:ser>
        <c:ser>
          <c:idx val="1"/>
          <c:order val="1"/>
          <c:tx>
            <c:strRef>
              <c:f>'Table 9.44'!$S$92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9.44'!$Z$93:$Z$100</c:f>
              <c:numCache>
                <c:formatCode>#,##0</c:formatCode>
                <c:ptCount val="8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6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A4-4776-8515-46AA30B87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9.5'!$Y$83:$Y$90</c:f>
              <c:numCache>
                <c:formatCode>#,##0</c:formatCode>
                <c:ptCount val="8"/>
                <c:pt idx="0">
                  <c:v>6</c:v>
                </c:pt>
                <c:pt idx="1">
                  <c:v>3</c:v>
                </c:pt>
                <c:pt idx="2">
                  <c:v>13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13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2-46A7-8000-2C0E7B02BB22}"/>
            </c:ext>
          </c:extLst>
        </c:ser>
        <c:ser>
          <c:idx val="1"/>
          <c:order val="1"/>
          <c:tx>
            <c:strRef>
              <c:f>'Table 9.5'!$S$92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9.5'!$Y$93:$Y$100</c:f>
              <c:numCache>
                <c:formatCode>#,##0</c:formatCode>
                <c:ptCount val="8"/>
                <c:pt idx="0">
                  <c:v>4</c:v>
                </c:pt>
                <c:pt idx="1">
                  <c:v>11</c:v>
                </c:pt>
                <c:pt idx="2">
                  <c:v>0</c:v>
                </c:pt>
                <c:pt idx="3">
                  <c:v>5</c:v>
                </c:pt>
                <c:pt idx="4">
                  <c:v>16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52-46A7-8000-2C0E7B02B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9.44'!$T$8:$Z$8</c:f>
              <c:numCache>
                <c:formatCode>#,##0</c:formatCode>
                <c:ptCount val="7"/>
                <c:pt idx="0">
                  <c:v>0</c:v>
                </c:pt>
                <c:pt idx="1">
                  <c:v>4353.63</c:v>
                </c:pt>
                <c:pt idx="2">
                  <c:v>4198.8100000000004</c:v>
                </c:pt>
                <c:pt idx="3">
                  <c:v>549.5</c:v>
                </c:pt>
                <c:pt idx="4">
                  <c:v>36626.800000000003</c:v>
                </c:pt>
                <c:pt idx="5">
                  <c:v>23591.11</c:v>
                </c:pt>
                <c:pt idx="6">
                  <c:v>36955.67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F-4E37-8F28-3D18E764F7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3F-4E37-8F28-3D18E764F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9.45'!$U$4:$Y$4</c:f>
              <c:numCache>
                <c:formatCode>#,##0</c:formatCode>
                <c:ptCount val="5"/>
                <c:pt idx="0">
                  <c:v>10925</c:v>
                </c:pt>
                <c:pt idx="1">
                  <c:v>10806</c:v>
                </c:pt>
                <c:pt idx="2">
                  <c:v>10125</c:v>
                </c:pt>
                <c:pt idx="3">
                  <c:v>9226</c:v>
                </c:pt>
                <c:pt idx="4">
                  <c:v>9954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60-400D-A02A-B23B5E897730}"/>
            </c:ext>
          </c:extLst>
        </c:ser>
        <c:ser>
          <c:idx val="1"/>
          <c:order val="1"/>
          <c:tx>
            <c:strRef>
              <c:f>'Table 9.45'!$S$7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9.45'!$U$7:$Y$7</c:f>
              <c:numCache>
                <c:formatCode>#,##0</c:formatCode>
                <c:ptCount val="5"/>
                <c:pt idx="0">
                  <c:v>7026</c:v>
                </c:pt>
                <c:pt idx="1">
                  <c:v>7096</c:v>
                </c:pt>
                <c:pt idx="2">
                  <c:v>6776</c:v>
                </c:pt>
                <c:pt idx="3">
                  <c:v>6366</c:v>
                </c:pt>
                <c:pt idx="4">
                  <c:v>6640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60-400D-A02A-B23B5E897730}"/>
            </c:ext>
          </c:extLst>
        </c:ser>
        <c:ser>
          <c:idx val="2"/>
          <c:order val="2"/>
          <c:tx>
            <c:strRef>
              <c:f>'Table 9.45'!$S$11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9.45'!$U$11:$Y$11</c:f>
              <c:numCache>
                <c:formatCode>#,##0</c:formatCode>
                <c:ptCount val="5"/>
                <c:pt idx="0">
                  <c:v>9060</c:v>
                </c:pt>
                <c:pt idx="1">
                  <c:v>9021</c:v>
                </c:pt>
                <c:pt idx="2">
                  <c:v>8405</c:v>
                </c:pt>
                <c:pt idx="3">
                  <c:v>7570</c:v>
                </c:pt>
                <c:pt idx="4">
                  <c:v>8093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60-400D-A02A-B23B5E897730}"/>
            </c:ext>
          </c:extLst>
        </c:ser>
        <c:ser>
          <c:idx val="3"/>
          <c:order val="3"/>
          <c:tx>
            <c:strRef>
              <c:f>'Table 9.45'!$S$12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9.45'!$U$12:$Y$12</c:f>
              <c:numCache>
                <c:formatCode>#,##0</c:formatCode>
                <c:ptCount val="5"/>
                <c:pt idx="0">
                  <c:v>1870</c:v>
                </c:pt>
                <c:pt idx="1">
                  <c:v>1787</c:v>
                </c:pt>
                <c:pt idx="2">
                  <c:v>1720</c:v>
                </c:pt>
                <c:pt idx="3">
                  <c:v>1660</c:v>
                </c:pt>
                <c:pt idx="4">
                  <c:v>1861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60-400D-A02A-B23B5E897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9.45'!$AB$15:$AB$33</c:f>
              <c:numCache>
                <c:formatCode>0.0%</c:formatCode>
                <c:ptCount val="19"/>
                <c:pt idx="0">
                  <c:v>0.11730029901751389</c:v>
                </c:pt>
                <c:pt idx="1">
                  <c:v>2.8791114908158905E-2</c:v>
                </c:pt>
                <c:pt idx="2">
                  <c:v>4.7586501495087571E-2</c:v>
                </c:pt>
                <c:pt idx="3">
                  <c:v>9.9957283212302427E-3</c:v>
                </c:pt>
                <c:pt idx="4">
                  <c:v>6.4844083724903884E-2</c:v>
                </c:pt>
                <c:pt idx="5">
                  <c:v>3.502776591200342E-2</c:v>
                </c:pt>
                <c:pt idx="6">
                  <c:v>8.5091841093549767E-2</c:v>
                </c:pt>
                <c:pt idx="7">
                  <c:v>5.732592909013242E-2</c:v>
                </c:pt>
                <c:pt idx="8">
                  <c:v>3.9982913284920971E-2</c:v>
                </c:pt>
                <c:pt idx="9">
                  <c:v>2.5630072618539087E-3</c:v>
                </c:pt>
                <c:pt idx="10">
                  <c:v>2.1870995301153353E-2</c:v>
                </c:pt>
                <c:pt idx="11">
                  <c:v>1.7086715079026059E-2</c:v>
                </c:pt>
                <c:pt idx="12">
                  <c:v>3.374626228107646E-2</c:v>
                </c:pt>
                <c:pt idx="13">
                  <c:v>4.553609568560444E-2</c:v>
                </c:pt>
                <c:pt idx="14">
                  <c:v>6.8090559589918845E-2</c:v>
                </c:pt>
                <c:pt idx="15">
                  <c:v>6.304997864160615E-2</c:v>
                </c:pt>
                <c:pt idx="16">
                  <c:v>8.6971379752242631E-2</c:v>
                </c:pt>
                <c:pt idx="17">
                  <c:v>1.0081161896625375E-2</c:v>
                </c:pt>
                <c:pt idx="18">
                  <c:v>3.2806492951730028E-2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A2-42DF-B7CA-53F9864489F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A2-42DF-B7CA-53F986448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9.45'!$Y$44:$Y$60</c:f>
              <c:numCache>
                <c:formatCode>#,##0</c:formatCode>
                <c:ptCount val="17"/>
                <c:pt idx="0">
                  <c:v>28</c:v>
                </c:pt>
                <c:pt idx="1">
                  <c:v>230</c:v>
                </c:pt>
                <c:pt idx="2">
                  <c:v>409</c:v>
                </c:pt>
                <c:pt idx="3">
                  <c:v>502</c:v>
                </c:pt>
                <c:pt idx="4">
                  <c:v>586</c:v>
                </c:pt>
                <c:pt idx="5">
                  <c:v>639</c:v>
                </c:pt>
                <c:pt idx="6">
                  <c:v>428</c:v>
                </c:pt>
                <c:pt idx="7">
                  <c:v>463</c:v>
                </c:pt>
                <c:pt idx="8">
                  <c:v>469</c:v>
                </c:pt>
                <c:pt idx="9">
                  <c:v>475</c:v>
                </c:pt>
                <c:pt idx="10">
                  <c:v>395</c:v>
                </c:pt>
                <c:pt idx="11">
                  <c:v>323</c:v>
                </c:pt>
                <c:pt idx="12">
                  <c:v>149</c:v>
                </c:pt>
                <c:pt idx="13">
                  <c:v>88</c:v>
                </c:pt>
                <c:pt idx="14">
                  <c:v>41</c:v>
                </c:pt>
                <c:pt idx="15">
                  <c:v>19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6-44ED-A973-F5A831095888}"/>
            </c:ext>
          </c:extLst>
        </c:ser>
        <c:ser>
          <c:idx val="1"/>
          <c:order val="1"/>
          <c:tx>
            <c:strRef>
              <c:f>'Table 9.45'!$S$62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9.45'!$Y$63:$Y$79</c:f>
              <c:numCache>
                <c:formatCode>#,##0</c:formatCode>
                <c:ptCount val="17"/>
                <c:pt idx="0">
                  <c:v>26</c:v>
                </c:pt>
                <c:pt idx="1">
                  <c:v>156</c:v>
                </c:pt>
                <c:pt idx="2">
                  <c:v>332</c:v>
                </c:pt>
                <c:pt idx="3">
                  <c:v>471</c:v>
                </c:pt>
                <c:pt idx="4">
                  <c:v>536</c:v>
                </c:pt>
                <c:pt idx="5">
                  <c:v>568</c:v>
                </c:pt>
                <c:pt idx="6">
                  <c:v>435</c:v>
                </c:pt>
                <c:pt idx="7">
                  <c:v>433</c:v>
                </c:pt>
                <c:pt idx="8">
                  <c:v>438</c:v>
                </c:pt>
                <c:pt idx="9">
                  <c:v>424</c:v>
                </c:pt>
                <c:pt idx="10">
                  <c:v>386</c:v>
                </c:pt>
                <c:pt idx="11">
                  <c:v>234</c:v>
                </c:pt>
                <c:pt idx="12">
                  <c:v>131</c:v>
                </c:pt>
                <c:pt idx="13">
                  <c:v>68</c:v>
                </c:pt>
                <c:pt idx="14">
                  <c:v>31</c:v>
                </c:pt>
                <c:pt idx="15">
                  <c:v>13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6-44ED-A973-F5A831095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9.45'!$Y$83:$Y$90</c:f>
              <c:numCache>
                <c:formatCode>#,##0</c:formatCode>
                <c:ptCount val="8"/>
                <c:pt idx="0">
                  <c:v>304</c:v>
                </c:pt>
                <c:pt idx="1">
                  <c:v>205</c:v>
                </c:pt>
                <c:pt idx="2">
                  <c:v>607</c:v>
                </c:pt>
                <c:pt idx="3">
                  <c:v>132</c:v>
                </c:pt>
                <c:pt idx="4">
                  <c:v>103</c:v>
                </c:pt>
                <c:pt idx="5">
                  <c:v>132</c:v>
                </c:pt>
                <c:pt idx="6">
                  <c:v>430</c:v>
                </c:pt>
                <c:pt idx="7">
                  <c:v>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0-4356-8043-09237DF10694}"/>
            </c:ext>
          </c:extLst>
        </c:ser>
        <c:ser>
          <c:idx val="1"/>
          <c:order val="1"/>
          <c:tx>
            <c:strRef>
              <c:f>'Table 9.45'!$S$92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9.45'!$Y$93:$Y$100</c:f>
              <c:numCache>
                <c:formatCode>#,##0</c:formatCode>
                <c:ptCount val="8"/>
                <c:pt idx="0">
                  <c:v>210</c:v>
                </c:pt>
                <c:pt idx="1">
                  <c:v>507</c:v>
                </c:pt>
                <c:pt idx="2">
                  <c:v>86</c:v>
                </c:pt>
                <c:pt idx="3">
                  <c:v>368</c:v>
                </c:pt>
                <c:pt idx="4">
                  <c:v>640</c:v>
                </c:pt>
                <c:pt idx="5">
                  <c:v>264</c:v>
                </c:pt>
                <c:pt idx="6">
                  <c:v>31</c:v>
                </c:pt>
                <c:pt idx="7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0-4356-8043-09237DF10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9.45'!$U$8:$Y$8</c:f>
              <c:numCache>
                <c:formatCode>#,##0</c:formatCode>
                <c:ptCount val="5"/>
                <c:pt idx="0">
                  <c:v>39189.11</c:v>
                </c:pt>
                <c:pt idx="1">
                  <c:v>40040</c:v>
                </c:pt>
                <c:pt idx="2">
                  <c:v>40968.910000000003</c:v>
                </c:pt>
                <c:pt idx="3">
                  <c:v>42136</c:v>
                </c:pt>
                <c:pt idx="4">
                  <c:v>41428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B1-4641-9E5A-387D63F2C06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B1-4641-9E5A-387D63F2C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9.45'!$T$4:$Z$4</c:f>
              <c:numCache>
                <c:formatCode>#,##0</c:formatCode>
                <c:ptCount val="7"/>
                <c:pt idx="0">
                  <c:v>10199</c:v>
                </c:pt>
                <c:pt idx="1">
                  <c:v>10925</c:v>
                </c:pt>
                <c:pt idx="2">
                  <c:v>10806</c:v>
                </c:pt>
                <c:pt idx="3">
                  <c:v>10125</c:v>
                </c:pt>
                <c:pt idx="4">
                  <c:v>9226</c:v>
                </c:pt>
                <c:pt idx="5">
                  <c:v>9954</c:v>
                </c:pt>
                <c:pt idx="6">
                  <c:v>11705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09-46D4-945A-221B2A5A6CEF}"/>
            </c:ext>
          </c:extLst>
        </c:ser>
        <c:ser>
          <c:idx val="1"/>
          <c:order val="1"/>
          <c:tx>
            <c:strRef>
              <c:f>'Table 9.45'!$S$7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9.45'!$T$7:$Z$7</c:f>
              <c:numCache>
                <c:formatCode>#,##0</c:formatCode>
                <c:ptCount val="7"/>
                <c:pt idx="0">
                  <c:v>6616</c:v>
                </c:pt>
                <c:pt idx="1">
                  <c:v>7026</c:v>
                </c:pt>
                <c:pt idx="2">
                  <c:v>7096</c:v>
                </c:pt>
                <c:pt idx="3">
                  <c:v>6776</c:v>
                </c:pt>
                <c:pt idx="4">
                  <c:v>6366</c:v>
                </c:pt>
                <c:pt idx="5">
                  <c:v>6640</c:v>
                </c:pt>
                <c:pt idx="6">
                  <c:v>7946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09-46D4-945A-221B2A5A6CEF}"/>
            </c:ext>
          </c:extLst>
        </c:ser>
        <c:ser>
          <c:idx val="2"/>
          <c:order val="2"/>
          <c:tx>
            <c:strRef>
              <c:f>'Table 9.45'!$S$11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9.45'!$T$11:$Z$11</c:f>
              <c:numCache>
                <c:formatCode>#,##0</c:formatCode>
                <c:ptCount val="7"/>
                <c:pt idx="0">
                  <c:v>8415</c:v>
                </c:pt>
                <c:pt idx="1">
                  <c:v>9060</c:v>
                </c:pt>
                <c:pt idx="2">
                  <c:v>9021</c:v>
                </c:pt>
                <c:pt idx="3">
                  <c:v>8405</c:v>
                </c:pt>
                <c:pt idx="4">
                  <c:v>7570</c:v>
                </c:pt>
                <c:pt idx="5">
                  <c:v>8093</c:v>
                </c:pt>
                <c:pt idx="6">
                  <c:v>9040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09-46D4-945A-221B2A5A6CEF}"/>
            </c:ext>
          </c:extLst>
        </c:ser>
        <c:ser>
          <c:idx val="3"/>
          <c:order val="3"/>
          <c:tx>
            <c:strRef>
              <c:f>'Table 9.45'!$S$12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9.45'!$T$12:$Z$12</c:f>
              <c:numCache>
                <c:formatCode>#,##0</c:formatCode>
                <c:ptCount val="7"/>
                <c:pt idx="0">
                  <c:v>1785</c:v>
                </c:pt>
                <c:pt idx="1">
                  <c:v>1870</c:v>
                </c:pt>
                <c:pt idx="2">
                  <c:v>1787</c:v>
                </c:pt>
                <c:pt idx="3">
                  <c:v>1720</c:v>
                </c:pt>
                <c:pt idx="4">
                  <c:v>1660</c:v>
                </c:pt>
                <c:pt idx="5">
                  <c:v>1861</c:v>
                </c:pt>
                <c:pt idx="6">
                  <c:v>2663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09-46D4-945A-221B2A5A6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9.45'!$AB$15:$AB$33</c:f>
              <c:numCache>
                <c:formatCode>0.0%</c:formatCode>
                <c:ptCount val="19"/>
                <c:pt idx="0">
                  <c:v>0.11730029901751389</c:v>
                </c:pt>
                <c:pt idx="1">
                  <c:v>2.8791114908158905E-2</c:v>
                </c:pt>
                <c:pt idx="2">
                  <c:v>4.7586501495087571E-2</c:v>
                </c:pt>
                <c:pt idx="3">
                  <c:v>9.9957283212302427E-3</c:v>
                </c:pt>
                <c:pt idx="4">
                  <c:v>6.4844083724903884E-2</c:v>
                </c:pt>
                <c:pt idx="5">
                  <c:v>3.502776591200342E-2</c:v>
                </c:pt>
                <c:pt idx="6">
                  <c:v>8.5091841093549767E-2</c:v>
                </c:pt>
                <c:pt idx="7">
                  <c:v>5.732592909013242E-2</c:v>
                </c:pt>
                <c:pt idx="8">
                  <c:v>3.9982913284920971E-2</c:v>
                </c:pt>
                <c:pt idx="9">
                  <c:v>2.5630072618539087E-3</c:v>
                </c:pt>
                <c:pt idx="10">
                  <c:v>2.1870995301153353E-2</c:v>
                </c:pt>
                <c:pt idx="11">
                  <c:v>1.7086715079026059E-2</c:v>
                </c:pt>
                <c:pt idx="12">
                  <c:v>3.374626228107646E-2</c:v>
                </c:pt>
                <c:pt idx="13">
                  <c:v>4.553609568560444E-2</c:v>
                </c:pt>
                <c:pt idx="14">
                  <c:v>6.8090559589918845E-2</c:v>
                </c:pt>
                <c:pt idx="15">
                  <c:v>6.304997864160615E-2</c:v>
                </c:pt>
                <c:pt idx="16">
                  <c:v>8.6971379752242631E-2</c:v>
                </c:pt>
                <c:pt idx="17">
                  <c:v>1.0081161896625375E-2</c:v>
                </c:pt>
                <c:pt idx="18">
                  <c:v>3.2806492951730028E-2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5-4F8E-A627-7F012D10BEC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45-4F8E-A627-7F012D10B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9.45'!$Z$44:$Z$60</c:f>
              <c:numCache>
                <c:formatCode>#,##0</c:formatCode>
                <c:ptCount val="17"/>
                <c:pt idx="0">
                  <c:v>23</c:v>
                </c:pt>
                <c:pt idx="1">
                  <c:v>217</c:v>
                </c:pt>
                <c:pt idx="2">
                  <c:v>500</c:v>
                </c:pt>
                <c:pt idx="3">
                  <c:v>578</c:v>
                </c:pt>
                <c:pt idx="4">
                  <c:v>673</c:v>
                </c:pt>
                <c:pt idx="5">
                  <c:v>640</c:v>
                </c:pt>
                <c:pt idx="6">
                  <c:v>539</c:v>
                </c:pt>
                <c:pt idx="7">
                  <c:v>480</c:v>
                </c:pt>
                <c:pt idx="8">
                  <c:v>578</c:v>
                </c:pt>
                <c:pt idx="9">
                  <c:v>538</c:v>
                </c:pt>
                <c:pt idx="10">
                  <c:v>500</c:v>
                </c:pt>
                <c:pt idx="11">
                  <c:v>386</c:v>
                </c:pt>
                <c:pt idx="12">
                  <c:v>203</c:v>
                </c:pt>
                <c:pt idx="13">
                  <c:v>134</c:v>
                </c:pt>
                <c:pt idx="14">
                  <c:v>92</c:v>
                </c:pt>
                <c:pt idx="15">
                  <c:v>37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02-4499-B149-7D108880EB93}"/>
            </c:ext>
          </c:extLst>
        </c:ser>
        <c:ser>
          <c:idx val="1"/>
          <c:order val="1"/>
          <c:tx>
            <c:strRef>
              <c:f>'Table 9.45'!$S$62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9.45'!$Z$63:$Z$79</c:f>
              <c:numCache>
                <c:formatCode>#,##0</c:formatCode>
                <c:ptCount val="17"/>
                <c:pt idx="0">
                  <c:v>24</c:v>
                </c:pt>
                <c:pt idx="1">
                  <c:v>179</c:v>
                </c:pt>
                <c:pt idx="2">
                  <c:v>430</c:v>
                </c:pt>
                <c:pt idx="3">
                  <c:v>498</c:v>
                </c:pt>
                <c:pt idx="4">
                  <c:v>619</c:v>
                </c:pt>
                <c:pt idx="5">
                  <c:v>601</c:v>
                </c:pt>
                <c:pt idx="6">
                  <c:v>502</c:v>
                </c:pt>
                <c:pt idx="7">
                  <c:v>502</c:v>
                </c:pt>
                <c:pt idx="8">
                  <c:v>534</c:v>
                </c:pt>
                <c:pt idx="9">
                  <c:v>469</c:v>
                </c:pt>
                <c:pt idx="10">
                  <c:v>503</c:v>
                </c:pt>
                <c:pt idx="11">
                  <c:v>292</c:v>
                </c:pt>
                <c:pt idx="12">
                  <c:v>174</c:v>
                </c:pt>
                <c:pt idx="13">
                  <c:v>104</c:v>
                </c:pt>
                <c:pt idx="14">
                  <c:v>55</c:v>
                </c:pt>
                <c:pt idx="15">
                  <c:v>31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02-4499-B149-7D108880E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9.45'!$Z$83:$Z$90</c:f>
              <c:numCache>
                <c:formatCode>#,##0</c:formatCode>
                <c:ptCount val="8"/>
                <c:pt idx="0">
                  <c:v>354</c:v>
                </c:pt>
                <c:pt idx="1">
                  <c:v>236</c:v>
                </c:pt>
                <c:pt idx="2">
                  <c:v>667</c:v>
                </c:pt>
                <c:pt idx="3">
                  <c:v>143</c:v>
                </c:pt>
                <c:pt idx="4">
                  <c:v>96</c:v>
                </c:pt>
                <c:pt idx="5">
                  <c:v>145</c:v>
                </c:pt>
                <c:pt idx="6">
                  <c:v>489</c:v>
                </c:pt>
                <c:pt idx="7">
                  <c:v>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A-46A4-9C6B-0BF0CEEF8B0E}"/>
            </c:ext>
          </c:extLst>
        </c:ser>
        <c:ser>
          <c:idx val="1"/>
          <c:order val="1"/>
          <c:tx>
            <c:strRef>
              <c:f>'Table 9.45'!$S$92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9.45'!$Z$93:$Z$100</c:f>
              <c:numCache>
                <c:formatCode>#,##0</c:formatCode>
                <c:ptCount val="8"/>
                <c:pt idx="0">
                  <c:v>257</c:v>
                </c:pt>
                <c:pt idx="1">
                  <c:v>570</c:v>
                </c:pt>
                <c:pt idx="2">
                  <c:v>99</c:v>
                </c:pt>
                <c:pt idx="3">
                  <c:v>437</c:v>
                </c:pt>
                <c:pt idx="4">
                  <c:v>712</c:v>
                </c:pt>
                <c:pt idx="5">
                  <c:v>321</c:v>
                </c:pt>
                <c:pt idx="6">
                  <c:v>33</c:v>
                </c:pt>
                <c:pt idx="7">
                  <c:v>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3A-46A4-9C6B-0BF0CEEF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9.5'!$U$8:$Y$8</c:f>
              <c:numCache>
                <c:formatCode>#,##0</c:formatCode>
                <c:ptCount val="5"/>
                <c:pt idx="0">
                  <c:v>31774.59</c:v>
                </c:pt>
                <c:pt idx="1">
                  <c:v>44985.83</c:v>
                </c:pt>
                <c:pt idx="2">
                  <c:v>46560.31</c:v>
                </c:pt>
                <c:pt idx="3">
                  <c:v>48042.93</c:v>
                </c:pt>
                <c:pt idx="4">
                  <c:v>50345.97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0-45F5-8B2A-42F92F19B1F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0-45F5-8B2A-42F92F19B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9.45'!$T$8:$Z$8</c:f>
              <c:numCache>
                <c:formatCode>#,##0</c:formatCode>
                <c:ptCount val="7"/>
                <c:pt idx="0">
                  <c:v>36837</c:v>
                </c:pt>
                <c:pt idx="1">
                  <c:v>39189.11</c:v>
                </c:pt>
                <c:pt idx="2">
                  <c:v>40040</c:v>
                </c:pt>
                <c:pt idx="3">
                  <c:v>40968.910000000003</c:v>
                </c:pt>
                <c:pt idx="4">
                  <c:v>42136</c:v>
                </c:pt>
                <c:pt idx="5">
                  <c:v>41428</c:v>
                </c:pt>
                <c:pt idx="6">
                  <c:v>42775.15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C-443A-BC24-C42EF592E8B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C-443A-BC24-C42EF592E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9.46'!$U$4:$Y$4</c:f>
              <c:numCache>
                <c:formatCode>#,##0</c:formatCode>
                <c:ptCount val="5"/>
                <c:pt idx="0">
                  <c:v>16123</c:v>
                </c:pt>
                <c:pt idx="1">
                  <c:v>16938</c:v>
                </c:pt>
                <c:pt idx="2">
                  <c:v>17502</c:v>
                </c:pt>
                <c:pt idx="3">
                  <c:v>17354</c:v>
                </c:pt>
                <c:pt idx="4">
                  <c:v>18479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38-4D26-85A7-E346534084B4}"/>
            </c:ext>
          </c:extLst>
        </c:ser>
        <c:ser>
          <c:idx val="1"/>
          <c:order val="1"/>
          <c:tx>
            <c:strRef>
              <c:f>'Table 9.46'!$S$7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9.46'!$U$7:$Y$7</c:f>
              <c:numCache>
                <c:formatCode>#,##0</c:formatCode>
                <c:ptCount val="5"/>
                <c:pt idx="0">
                  <c:v>10608</c:v>
                </c:pt>
                <c:pt idx="1">
                  <c:v>10795</c:v>
                </c:pt>
                <c:pt idx="2">
                  <c:v>11123</c:v>
                </c:pt>
                <c:pt idx="3">
                  <c:v>11168</c:v>
                </c:pt>
                <c:pt idx="4">
                  <c:v>11856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38-4D26-85A7-E346534084B4}"/>
            </c:ext>
          </c:extLst>
        </c:ser>
        <c:ser>
          <c:idx val="2"/>
          <c:order val="2"/>
          <c:tx>
            <c:strRef>
              <c:f>'Table 9.46'!$S$11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9.46'!$U$11:$Y$11</c:f>
              <c:numCache>
                <c:formatCode>#,##0</c:formatCode>
                <c:ptCount val="5"/>
                <c:pt idx="0">
                  <c:v>13601</c:v>
                </c:pt>
                <c:pt idx="1">
                  <c:v>14485</c:v>
                </c:pt>
                <c:pt idx="2">
                  <c:v>15063</c:v>
                </c:pt>
                <c:pt idx="3">
                  <c:v>14962</c:v>
                </c:pt>
                <c:pt idx="4">
                  <c:v>15951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38-4D26-85A7-E346534084B4}"/>
            </c:ext>
          </c:extLst>
        </c:ser>
        <c:ser>
          <c:idx val="3"/>
          <c:order val="3"/>
          <c:tx>
            <c:strRef>
              <c:f>'Table 9.46'!$S$12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9.46'!$U$12:$Y$12</c:f>
              <c:numCache>
                <c:formatCode>#,##0</c:formatCode>
                <c:ptCount val="5"/>
                <c:pt idx="0">
                  <c:v>2519</c:v>
                </c:pt>
                <c:pt idx="1">
                  <c:v>2454</c:v>
                </c:pt>
                <c:pt idx="2">
                  <c:v>2440</c:v>
                </c:pt>
                <c:pt idx="3">
                  <c:v>2391</c:v>
                </c:pt>
                <c:pt idx="4">
                  <c:v>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38-4D26-85A7-E34653408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9.46'!$AB$15:$AB$33</c:f>
              <c:numCache>
                <c:formatCode>0.0%</c:formatCode>
                <c:ptCount val="19"/>
                <c:pt idx="0">
                  <c:v>0.22109294446899397</c:v>
                </c:pt>
                <c:pt idx="1">
                  <c:v>1.7577453724161633E-2</c:v>
                </c:pt>
                <c:pt idx="2">
                  <c:v>4.8509844356066187E-2</c:v>
                </c:pt>
                <c:pt idx="3">
                  <c:v>6.6283694211224037E-3</c:v>
                </c:pt>
                <c:pt idx="4">
                  <c:v>6.3534148377276972E-2</c:v>
                </c:pt>
                <c:pt idx="5">
                  <c:v>2.5040506702017969E-2</c:v>
                </c:pt>
                <c:pt idx="6">
                  <c:v>6.7020179702459867E-2</c:v>
                </c:pt>
                <c:pt idx="7">
                  <c:v>5.7200373152648892E-2</c:v>
                </c:pt>
                <c:pt idx="8">
                  <c:v>3.6627878430794916E-2</c:v>
                </c:pt>
                <c:pt idx="9">
                  <c:v>4.3207148819168258E-3</c:v>
                </c:pt>
                <c:pt idx="10">
                  <c:v>1.8166642117150293E-2</c:v>
                </c:pt>
                <c:pt idx="11">
                  <c:v>1.9688712132370993E-2</c:v>
                </c:pt>
                <c:pt idx="12">
                  <c:v>2.9852211911425345E-2</c:v>
                </c:pt>
                <c:pt idx="13">
                  <c:v>7.5907104630038788E-2</c:v>
                </c:pt>
                <c:pt idx="14">
                  <c:v>4.6987774340845487E-2</c:v>
                </c:pt>
                <c:pt idx="15">
                  <c:v>5.754406638189228E-2</c:v>
                </c:pt>
                <c:pt idx="16">
                  <c:v>7.1635488780871018E-2</c:v>
                </c:pt>
                <c:pt idx="17">
                  <c:v>1.5466195315952275E-2</c:v>
                </c:pt>
                <c:pt idx="18">
                  <c:v>3.7462561987528849E-2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4-4610-A3BD-1EBAA0DD056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4-4610-A3BD-1EBAA0DD0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9.46'!$Y$44:$Y$60</c:f>
              <c:numCache>
                <c:formatCode>#,##0</c:formatCode>
                <c:ptCount val="17"/>
                <c:pt idx="0">
                  <c:v>26</c:v>
                </c:pt>
                <c:pt idx="1">
                  <c:v>235</c:v>
                </c:pt>
                <c:pt idx="2">
                  <c:v>635</c:v>
                </c:pt>
                <c:pt idx="3">
                  <c:v>1098</c:v>
                </c:pt>
                <c:pt idx="4">
                  <c:v>1544</c:v>
                </c:pt>
                <c:pt idx="5">
                  <c:v>1037</c:v>
                </c:pt>
                <c:pt idx="6">
                  <c:v>814</c:v>
                </c:pt>
                <c:pt idx="7">
                  <c:v>876</c:v>
                </c:pt>
                <c:pt idx="8">
                  <c:v>926</c:v>
                </c:pt>
                <c:pt idx="9">
                  <c:v>894</c:v>
                </c:pt>
                <c:pt idx="10">
                  <c:v>824</c:v>
                </c:pt>
                <c:pt idx="11">
                  <c:v>664</c:v>
                </c:pt>
                <c:pt idx="12">
                  <c:v>313</c:v>
                </c:pt>
                <c:pt idx="13">
                  <c:v>139</c:v>
                </c:pt>
                <c:pt idx="14">
                  <c:v>90</c:v>
                </c:pt>
                <c:pt idx="15">
                  <c:v>35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7-4618-B485-72F515464BBA}"/>
            </c:ext>
          </c:extLst>
        </c:ser>
        <c:ser>
          <c:idx val="1"/>
          <c:order val="1"/>
          <c:tx>
            <c:strRef>
              <c:f>'Table 9.46'!$S$62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9.46'!$Y$63:$Y$79</c:f>
              <c:numCache>
                <c:formatCode>#,##0</c:formatCode>
                <c:ptCount val="17"/>
                <c:pt idx="0">
                  <c:v>19</c:v>
                </c:pt>
                <c:pt idx="1">
                  <c:v>296</c:v>
                </c:pt>
                <c:pt idx="2">
                  <c:v>540</c:v>
                </c:pt>
                <c:pt idx="3">
                  <c:v>844</c:v>
                </c:pt>
                <c:pt idx="4">
                  <c:v>1079</c:v>
                </c:pt>
                <c:pt idx="5">
                  <c:v>687</c:v>
                </c:pt>
                <c:pt idx="6">
                  <c:v>619</c:v>
                </c:pt>
                <c:pt idx="7">
                  <c:v>787</c:v>
                </c:pt>
                <c:pt idx="8">
                  <c:v>908</c:v>
                </c:pt>
                <c:pt idx="9">
                  <c:v>845</c:v>
                </c:pt>
                <c:pt idx="10">
                  <c:v>726</c:v>
                </c:pt>
                <c:pt idx="11">
                  <c:v>559</c:v>
                </c:pt>
                <c:pt idx="12">
                  <c:v>224</c:v>
                </c:pt>
                <c:pt idx="13">
                  <c:v>101</c:v>
                </c:pt>
                <c:pt idx="14">
                  <c:v>55</c:v>
                </c:pt>
                <c:pt idx="15">
                  <c:v>13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7-4618-B485-72F515464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9.46'!$Y$83:$Y$90</c:f>
              <c:numCache>
                <c:formatCode>#,##0</c:formatCode>
                <c:ptCount val="8"/>
                <c:pt idx="0">
                  <c:v>520</c:v>
                </c:pt>
                <c:pt idx="1">
                  <c:v>405</c:v>
                </c:pt>
                <c:pt idx="2">
                  <c:v>976</c:v>
                </c:pt>
                <c:pt idx="3">
                  <c:v>352</c:v>
                </c:pt>
                <c:pt idx="4">
                  <c:v>145</c:v>
                </c:pt>
                <c:pt idx="5">
                  <c:v>163</c:v>
                </c:pt>
                <c:pt idx="6">
                  <c:v>586</c:v>
                </c:pt>
                <c:pt idx="7">
                  <c:v>1359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2-402D-A0A9-33FA79863204}"/>
            </c:ext>
          </c:extLst>
        </c:ser>
        <c:ser>
          <c:idx val="1"/>
          <c:order val="1"/>
          <c:tx>
            <c:strRef>
              <c:f>'Table 9.46'!$S$92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9.46'!$Y$93:$Y$100</c:f>
              <c:numCache>
                <c:formatCode>#,##0</c:formatCode>
                <c:ptCount val="8"/>
                <c:pt idx="0">
                  <c:v>379</c:v>
                </c:pt>
                <c:pt idx="1">
                  <c:v>807</c:v>
                </c:pt>
                <c:pt idx="2">
                  <c:v>165</c:v>
                </c:pt>
                <c:pt idx="3">
                  <c:v>783</c:v>
                </c:pt>
                <c:pt idx="4">
                  <c:v>776</c:v>
                </c:pt>
                <c:pt idx="5">
                  <c:v>420</c:v>
                </c:pt>
                <c:pt idx="6">
                  <c:v>46</c:v>
                </c:pt>
                <c:pt idx="7">
                  <c:v>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22-402D-A0A9-33FA79863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9.46'!$U$8:$Y$8</c:f>
              <c:numCache>
                <c:formatCode>#,##0</c:formatCode>
                <c:ptCount val="5"/>
                <c:pt idx="0">
                  <c:v>30872.3</c:v>
                </c:pt>
                <c:pt idx="1">
                  <c:v>31481.25</c:v>
                </c:pt>
                <c:pt idx="2">
                  <c:v>30854.11</c:v>
                </c:pt>
                <c:pt idx="3">
                  <c:v>33306</c:v>
                </c:pt>
                <c:pt idx="4">
                  <c:v>32906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BB-495E-B705-80C12E1078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BB-495E-B705-80C12E107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9.46'!$T$4:$Z$4</c:f>
              <c:numCache>
                <c:formatCode>#,##0</c:formatCode>
                <c:ptCount val="7"/>
                <c:pt idx="0">
                  <c:v>16213</c:v>
                </c:pt>
                <c:pt idx="1">
                  <c:v>16123</c:v>
                </c:pt>
                <c:pt idx="2">
                  <c:v>16938</c:v>
                </c:pt>
                <c:pt idx="3">
                  <c:v>17502</c:v>
                </c:pt>
                <c:pt idx="4">
                  <c:v>17354</c:v>
                </c:pt>
                <c:pt idx="5">
                  <c:v>18479</c:v>
                </c:pt>
                <c:pt idx="6">
                  <c:v>20367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75-457B-B9B3-CB8DD7133A32}"/>
            </c:ext>
          </c:extLst>
        </c:ser>
        <c:ser>
          <c:idx val="1"/>
          <c:order val="1"/>
          <c:tx>
            <c:strRef>
              <c:f>'Table 9.46'!$S$7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9.46'!$T$7:$Z$7</c:f>
              <c:numCache>
                <c:formatCode>#,##0</c:formatCode>
                <c:ptCount val="7"/>
                <c:pt idx="0">
                  <c:v>10422</c:v>
                </c:pt>
                <c:pt idx="1">
                  <c:v>10608</c:v>
                </c:pt>
                <c:pt idx="2">
                  <c:v>10795</c:v>
                </c:pt>
                <c:pt idx="3">
                  <c:v>11123</c:v>
                </c:pt>
                <c:pt idx="4">
                  <c:v>11168</c:v>
                </c:pt>
                <c:pt idx="5">
                  <c:v>11856</c:v>
                </c:pt>
                <c:pt idx="6">
                  <c:v>13071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75-457B-B9B3-CB8DD7133A32}"/>
            </c:ext>
          </c:extLst>
        </c:ser>
        <c:ser>
          <c:idx val="2"/>
          <c:order val="2"/>
          <c:tx>
            <c:strRef>
              <c:f>'Table 9.46'!$S$11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9.46'!$T$11:$Z$11</c:f>
              <c:numCache>
                <c:formatCode>#,##0</c:formatCode>
                <c:ptCount val="7"/>
                <c:pt idx="0">
                  <c:v>13703</c:v>
                </c:pt>
                <c:pt idx="1">
                  <c:v>13601</c:v>
                </c:pt>
                <c:pt idx="2">
                  <c:v>14485</c:v>
                </c:pt>
                <c:pt idx="3">
                  <c:v>15063</c:v>
                </c:pt>
                <c:pt idx="4">
                  <c:v>14962</c:v>
                </c:pt>
                <c:pt idx="5">
                  <c:v>15951</c:v>
                </c:pt>
                <c:pt idx="6">
                  <c:v>17624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75-457B-B9B3-CB8DD7133A32}"/>
            </c:ext>
          </c:extLst>
        </c:ser>
        <c:ser>
          <c:idx val="3"/>
          <c:order val="3"/>
          <c:tx>
            <c:strRef>
              <c:f>'Table 9.46'!$S$12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9.46'!$T$12:$Z$12</c:f>
              <c:numCache>
                <c:formatCode>#,##0</c:formatCode>
                <c:ptCount val="7"/>
                <c:pt idx="0">
                  <c:v>2510</c:v>
                </c:pt>
                <c:pt idx="1">
                  <c:v>2519</c:v>
                </c:pt>
                <c:pt idx="2">
                  <c:v>2454</c:v>
                </c:pt>
                <c:pt idx="3">
                  <c:v>2440</c:v>
                </c:pt>
                <c:pt idx="4">
                  <c:v>2391</c:v>
                </c:pt>
                <c:pt idx="5">
                  <c:v>2528</c:v>
                </c:pt>
                <c:pt idx="6">
                  <c:v>2740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75-457B-B9B3-CB8DD7133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9.46'!$AB$15:$AB$33</c:f>
              <c:numCache>
                <c:formatCode>0.0%</c:formatCode>
                <c:ptCount val="19"/>
                <c:pt idx="0">
                  <c:v>0.22109294446899397</c:v>
                </c:pt>
                <c:pt idx="1">
                  <c:v>1.7577453724161633E-2</c:v>
                </c:pt>
                <c:pt idx="2">
                  <c:v>4.8509844356066187E-2</c:v>
                </c:pt>
                <c:pt idx="3">
                  <c:v>6.6283694211224037E-3</c:v>
                </c:pt>
                <c:pt idx="4">
                  <c:v>6.3534148377276972E-2</c:v>
                </c:pt>
                <c:pt idx="5">
                  <c:v>2.5040506702017969E-2</c:v>
                </c:pt>
                <c:pt idx="6">
                  <c:v>6.7020179702459867E-2</c:v>
                </c:pt>
                <c:pt idx="7">
                  <c:v>5.7200373152648892E-2</c:v>
                </c:pt>
                <c:pt idx="8">
                  <c:v>3.6627878430794916E-2</c:v>
                </c:pt>
                <c:pt idx="9">
                  <c:v>4.3207148819168258E-3</c:v>
                </c:pt>
                <c:pt idx="10">
                  <c:v>1.8166642117150293E-2</c:v>
                </c:pt>
                <c:pt idx="11">
                  <c:v>1.9688712132370993E-2</c:v>
                </c:pt>
                <c:pt idx="12">
                  <c:v>2.9852211911425345E-2</c:v>
                </c:pt>
                <c:pt idx="13">
                  <c:v>7.5907104630038788E-2</c:v>
                </c:pt>
                <c:pt idx="14">
                  <c:v>4.6987774340845487E-2</c:v>
                </c:pt>
                <c:pt idx="15">
                  <c:v>5.754406638189228E-2</c:v>
                </c:pt>
                <c:pt idx="16">
                  <c:v>7.1635488780871018E-2</c:v>
                </c:pt>
                <c:pt idx="17">
                  <c:v>1.5466195315952275E-2</c:v>
                </c:pt>
                <c:pt idx="18">
                  <c:v>3.7462561987528849E-2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3D-49FD-978D-07446C4B6E1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3D-49FD-978D-07446C4B6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9.46'!$Z$44:$Z$60</c:f>
              <c:numCache>
                <c:formatCode>#,##0</c:formatCode>
                <c:ptCount val="17"/>
                <c:pt idx="0">
                  <c:v>33</c:v>
                </c:pt>
                <c:pt idx="1">
                  <c:v>259</c:v>
                </c:pt>
                <c:pt idx="2">
                  <c:v>693</c:v>
                </c:pt>
                <c:pt idx="3">
                  <c:v>1310</c:v>
                </c:pt>
                <c:pt idx="4">
                  <c:v>1742</c:v>
                </c:pt>
                <c:pt idx="5">
                  <c:v>1148</c:v>
                </c:pt>
                <c:pt idx="6">
                  <c:v>884</c:v>
                </c:pt>
                <c:pt idx="7">
                  <c:v>852</c:v>
                </c:pt>
                <c:pt idx="8">
                  <c:v>1019</c:v>
                </c:pt>
                <c:pt idx="9">
                  <c:v>975</c:v>
                </c:pt>
                <c:pt idx="10">
                  <c:v>864</c:v>
                </c:pt>
                <c:pt idx="11">
                  <c:v>699</c:v>
                </c:pt>
                <c:pt idx="12">
                  <c:v>371</c:v>
                </c:pt>
                <c:pt idx="13">
                  <c:v>169</c:v>
                </c:pt>
                <c:pt idx="14">
                  <c:v>106</c:v>
                </c:pt>
                <c:pt idx="15">
                  <c:v>42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3-4753-8F14-84D673C43DCC}"/>
            </c:ext>
          </c:extLst>
        </c:ser>
        <c:ser>
          <c:idx val="1"/>
          <c:order val="1"/>
          <c:tx>
            <c:strRef>
              <c:f>'Table 9.46'!$S$62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9.46'!$Z$63:$Z$79</c:f>
              <c:numCache>
                <c:formatCode>#,##0</c:formatCode>
                <c:ptCount val="17"/>
                <c:pt idx="0">
                  <c:v>25</c:v>
                </c:pt>
                <c:pt idx="1">
                  <c:v>269</c:v>
                </c:pt>
                <c:pt idx="2">
                  <c:v>641</c:v>
                </c:pt>
                <c:pt idx="3">
                  <c:v>928</c:v>
                </c:pt>
                <c:pt idx="4">
                  <c:v>1323</c:v>
                </c:pt>
                <c:pt idx="5">
                  <c:v>796</c:v>
                </c:pt>
                <c:pt idx="6">
                  <c:v>690</c:v>
                </c:pt>
                <c:pt idx="7">
                  <c:v>769</c:v>
                </c:pt>
                <c:pt idx="8">
                  <c:v>949</c:v>
                </c:pt>
                <c:pt idx="9">
                  <c:v>830</c:v>
                </c:pt>
                <c:pt idx="10">
                  <c:v>789</c:v>
                </c:pt>
                <c:pt idx="11">
                  <c:v>574</c:v>
                </c:pt>
                <c:pt idx="12">
                  <c:v>298</c:v>
                </c:pt>
                <c:pt idx="13">
                  <c:v>131</c:v>
                </c:pt>
                <c:pt idx="14">
                  <c:v>70</c:v>
                </c:pt>
                <c:pt idx="15">
                  <c:v>19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3-4753-8F14-84D673C43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9.46'!$Z$83:$Z$90</c:f>
              <c:numCache>
                <c:formatCode>#,##0</c:formatCode>
                <c:ptCount val="8"/>
                <c:pt idx="0">
                  <c:v>593</c:v>
                </c:pt>
                <c:pt idx="1">
                  <c:v>415</c:v>
                </c:pt>
                <c:pt idx="2">
                  <c:v>1036</c:v>
                </c:pt>
                <c:pt idx="3">
                  <c:v>364</c:v>
                </c:pt>
                <c:pt idx="4">
                  <c:v>138</c:v>
                </c:pt>
                <c:pt idx="5">
                  <c:v>182</c:v>
                </c:pt>
                <c:pt idx="6">
                  <c:v>658</c:v>
                </c:pt>
                <c:pt idx="7">
                  <c:v>1405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FD-4625-815E-2C4E9EACF300}"/>
            </c:ext>
          </c:extLst>
        </c:ser>
        <c:ser>
          <c:idx val="1"/>
          <c:order val="1"/>
          <c:tx>
            <c:strRef>
              <c:f>'Table 9.46'!$S$92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9.46'!$Z$93:$Z$100</c:f>
              <c:numCache>
                <c:formatCode>#,##0</c:formatCode>
                <c:ptCount val="8"/>
                <c:pt idx="0">
                  <c:v>440</c:v>
                </c:pt>
                <c:pt idx="1">
                  <c:v>840</c:v>
                </c:pt>
                <c:pt idx="2">
                  <c:v>169</c:v>
                </c:pt>
                <c:pt idx="3">
                  <c:v>858</c:v>
                </c:pt>
                <c:pt idx="4">
                  <c:v>788</c:v>
                </c:pt>
                <c:pt idx="5">
                  <c:v>514</c:v>
                </c:pt>
                <c:pt idx="6">
                  <c:v>61</c:v>
                </c:pt>
                <c:pt idx="7">
                  <c:v>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FD-4625-815E-2C4E9EACF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9.5'!$T$4:$Z$4</c:f>
              <c:numCache>
                <c:formatCode>#,##0</c:formatCode>
                <c:ptCount val="7"/>
                <c:pt idx="0">
                  <c:v>228</c:v>
                </c:pt>
                <c:pt idx="1">
                  <c:v>211</c:v>
                </c:pt>
                <c:pt idx="2">
                  <c:v>193</c:v>
                </c:pt>
                <c:pt idx="3">
                  <c:v>176</c:v>
                </c:pt>
                <c:pt idx="4">
                  <c:v>189</c:v>
                </c:pt>
                <c:pt idx="5">
                  <c:v>226</c:v>
                </c:pt>
                <c:pt idx="6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F-4577-A407-0A16A39BBA69}"/>
            </c:ext>
          </c:extLst>
        </c:ser>
        <c:ser>
          <c:idx val="1"/>
          <c:order val="1"/>
          <c:tx>
            <c:strRef>
              <c:f>'Table 9.5'!$S$7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9.5'!$T$7:$Z$7</c:f>
              <c:numCache>
                <c:formatCode>#,##0</c:formatCode>
                <c:ptCount val="7"/>
                <c:pt idx="0">
                  <c:v>142</c:v>
                </c:pt>
                <c:pt idx="1">
                  <c:v>137</c:v>
                </c:pt>
                <c:pt idx="2">
                  <c:v>130</c:v>
                </c:pt>
                <c:pt idx="3">
                  <c:v>126</c:v>
                </c:pt>
                <c:pt idx="4">
                  <c:v>130</c:v>
                </c:pt>
                <c:pt idx="5">
                  <c:v>143</c:v>
                </c:pt>
                <c:pt idx="6">
                  <c:v>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F-4577-A407-0A16A39BBA69}"/>
            </c:ext>
          </c:extLst>
        </c:ser>
        <c:ser>
          <c:idx val="2"/>
          <c:order val="2"/>
          <c:tx>
            <c:strRef>
              <c:f>'Table 9.5'!$S$11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9.5'!$T$11:$Z$11</c:f>
              <c:numCache>
                <c:formatCode>#,##0</c:formatCode>
                <c:ptCount val="7"/>
                <c:pt idx="0">
                  <c:v>183</c:v>
                </c:pt>
                <c:pt idx="1">
                  <c:v>165</c:v>
                </c:pt>
                <c:pt idx="2">
                  <c:v>158</c:v>
                </c:pt>
                <c:pt idx="3">
                  <c:v>143</c:v>
                </c:pt>
                <c:pt idx="4">
                  <c:v>148</c:v>
                </c:pt>
                <c:pt idx="5">
                  <c:v>181</c:v>
                </c:pt>
                <c:pt idx="6">
                  <c:v>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F-4577-A407-0A16A39BBA69}"/>
            </c:ext>
          </c:extLst>
        </c:ser>
        <c:ser>
          <c:idx val="3"/>
          <c:order val="3"/>
          <c:tx>
            <c:strRef>
              <c:f>'Table 9.5'!$S$12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9.5'!$T$12:$Z$12</c:f>
              <c:numCache>
                <c:formatCode>#,##0</c:formatCode>
                <c:ptCount val="7"/>
                <c:pt idx="0">
                  <c:v>44</c:v>
                </c:pt>
                <c:pt idx="1">
                  <c:v>47</c:v>
                </c:pt>
                <c:pt idx="2">
                  <c:v>41</c:v>
                </c:pt>
                <c:pt idx="3">
                  <c:v>30</c:v>
                </c:pt>
                <c:pt idx="4">
                  <c:v>41</c:v>
                </c:pt>
                <c:pt idx="5">
                  <c:v>45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DF-4577-A407-0A16A39BB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9.46'!$T$8:$Z$8</c:f>
              <c:numCache>
                <c:formatCode>#,##0</c:formatCode>
                <c:ptCount val="7"/>
                <c:pt idx="0">
                  <c:v>29308.84</c:v>
                </c:pt>
                <c:pt idx="1">
                  <c:v>30872.3</c:v>
                </c:pt>
                <c:pt idx="2">
                  <c:v>31481.25</c:v>
                </c:pt>
                <c:pt idx="3">
                  <c:v>30854.11</c:v>
                </c:pt>
                <c:pt idx="4">
                  <c:v>33306</c:v>
                </c:pt>
                <c:pt idx="5">
                  <c:v>32906</c:v>
                </c:pt>
                <c:pt idx="6">
                  <c:v>35379.17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CC-46ED-A98F-F2D51D7428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CC-46ED-A98F-F2D51D742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9.47'!$U$4:$Y$4</c:f>
              <c:numCache>
                <c:formatCode>#,##0</c:formatCode>
                <c:ptCount val="5"/>
                <c:pt idx="0">
                  <c:v>302086</c:v>
                </c:pt>
                <c:pt idx="1">
                  <c:v>303711</c:v>
                </c:pt>
                <c:pt idx="2">
                  <c:v>309840</c:v>
                </c:pt>
                <c:pt idx="3">
                  <c:v>312800</c:v>
                </c:pt>
                <c:pt idx="4">
                  <c:v>326949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0-4604-B47A-4497ABF7533C}"/>
            </c:ext>
          </c:extLst>
        </c:ser>
        <c:ser>
          <c:idx val="1"/>
          <c:order val="1"/>
          <c:tx>
            <c:strRef>
              <c:f>'Table 9.47'!$S$7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9.47'!$U$7:$Y$7</c:f>
              <c:numCache>
                <c:formatCode>#,##0</c:formatCode>
                <c:ptCount val="5"/>
                <c:pt idx="0">
                  <c:v>218030</c:v>
                </c:pt>
                <c:pt idx="1">
                  <c:v>220075</c:v>
                </c:pt>
                <c:pt idx="2">
                  <c:v>222132</c:v>
                </c:pt>
                <c:pt idx="3">
                  <c:v>226448</c:v>
                </c:pt>
                <c:pt idx="4">
                  <c:v>234110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50-4604-B47A-4497ABF7533C}"/>
            </c:ext>
          </c:extLst>
        </c:ser>
        <c:ser>
          <c:idx val="2"/>
          <c:order val="2"/>
          <c:tx>
            <c:strRef>
              <c:f>'Table 9.47'!$S$11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9.47'!$U$11:$Y$11</c:f>
              <c:numCache>
                <c:formatCode>#,##0</c:formatCode>
                <c:ptCount val="5"/>
                <c:pt idx="0">
                  <c:v>275608</c:v>
                </c:pt>
                <c:pt idx="1">
                  <c:v>277699</c:v>
                </c:pt>
                <c:pt idx="2">
                  <c:v>284382</c:v>
                </c:pt>
                <c:pt idx="3">
                  <c:v>286726</c:v>
                </c:pt>
                <c:pt idx="4">
                  <c:v>300140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50-4604-B47A-4497ABF7533C}"/>
            </c:ext>
          </c:extLst>
        </c:ser>
        <c:ser>
          <c:idx val="3"/>
          <c:order val="3"/>
          <c:tx>
            <c:strRef>
              <c:f>'Table 9.47'!$S$12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9.47'!$U$12:$Y$12</c:f>
              <c:numCache>
                <c:formatCode>#,##0</c:formatCode>
                <c:ptCount val="5"/>
                <c:pt idx="0">
                  <c:v>26478</c:v>
                </c:pt>
                <c:pt idx="1">
                  <c:v>26012</c:v>
                </c:pt>
                <c:pt idx="2">
                  <c:v>25458</c:v>
                </c:pt>
                <c:pt idx="3">
                  <c:v>26074</c:v>
                </c:pt>
                <c:pt idx="4">
                  <c:v>26809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50-4604-B47A-4497ABF75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9.47'!$AB$15:$AB$33</c:f>
              <c:numCache>
                <c:formatCode>0.0%</c:formatCode>
                <c:ptCount val="19"/>
                <c:pt idx="0">
                  <c:v>1.3930327539689386E-2</c:v>
                </c:pt>
                <c:pt idx="1">
                  <c:v>7.171902562073694E-3</c:v>
                </c:pt>
                <c:pt idx="2">
                  <c:v>6.4252631829444962E-2</c:v>
                </c:pt>
                <c:pt idx="3">
                  <c:v>7.6805692307234672E-3</c:v>
                </c:pt>
                <c:pt idx="4">
                  <c:v>9.6111228444878086E-2</c:v>
                </c:pt>
                <c:pt idx="5">
                  <c:v>3.8539680462143004E-2</c:v>
                </c:pt>
                <c:pt idx="6">
                  <c:v>9.6845969188483316E-2</c:v>
                </c:pt>
                <c:pt idx="7">
                  <c:v>6.3803458338415039E-2</c:v>
                </c:pt>
                <c:pt idx="8">
                  <c:v>4.5012538187183385E-2</c:v>
                </c:pt>
                <c:pt idx="9">
                  <c:v>8.516448376282449E-3</c:v>
                </c:pt>
                <c:pt idx="10">
                  <c:v>3.5404390001576566E-2</c:v>
                </c:pt>
                <c:pt idx="11">
                  <c:v>1.9451294422812064E-2</c:v>
                </c:pt>
                <c:pt idx="12">
                  <c:v>6.2881314085307269E-2</c:v>
                </c:pt>
                <c:pt idx="13">
                  <c:v>9.2758787885999172E-2</c:v>
                </c:pt>
                <c:pt idx="14">
                  <c:v>5.5278085985489611E-2</c:v>
                </c:pt>
                <c:pt idx="15">
                  <c:v>6.9538600660969202E-2</c:v>
                </c:pt>
                <c:pt idx="16">
                  <c:v>0.12119652678829056</c:v>
                </c:pt>
                <c:pt idx="17">
                  <c:v>1.5417656980185797E-2</c:v>
                </c:pt>
                <c:pt idx="18">
                  <c:v>4.1496491389849871E-2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2-4059-A5A2-C76AFEB8B5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2-4059-A5A2-C76AFEB8B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9.47'!$Y$44:$Y$60</c:f>
              <c:numCache>
                <c:formatCode>#,##0</c:formatCode>
                <c:ptCount val="17"/>
                <c:pt idx="0">
                  <c:v>176</c:v>
                </c:pt>
                <c:pt idx="1">
                  <c:v>4114</c:v>
                </c:pt>
                <c:pt idx="2">
                  <c:v>11297</c:v>
                </c:pt>
                <c:pt idx="3">
                  <c:v>16079</c:v>
                </c:pt>
                <c:pt idx="4">
                  <c:v>20249</c:v>
                </c:pt>
                <c:pt idx="5">
                  <c:v>19037</c:v>
                </c:pt>
                <c:pt idx="6">
                  <c:v>18351</c:v>
                </c:pt>
                <c:pt idx="7">
                  <c:v>18213</c:v>
                </c:pt>
                <c:pt idx="8">
                  <c:v>18418</c:v>
                </c:pt>
                <c:pt idx="9">
                  <c:v>15455</c:v>
                </c:pt>
                <c:pt idx="10">
                  <c:v>13173</c:v>
                </c:pt>
                <c:pt idx="11">
                  <c:v>9208</c:v>
                </c:pt>
                <c:pt idx="12">
                  <c:v>4389</c:v>
                </c:pt>
                <c:pt idx="13">
                  <c:v>1643</c:v>
                </c:pt>
                <c:pt idx="14">
                  <c:v>533</c:v>
                </c:pt>
                <c:pt idx="15">
                  <c:v>251</c:v>
                </c:pt>
                <c:pt idx="16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2-4BD5-B2CB-59F013AB8931}"/>
            </c:ext>
          </c:extLst>
        </c:ser>
        <c:ser>
          <c:idx val="1"/>
          <c:order val="1"/>
          <c:tx>
            <c:strRef>
              <c:f>'Table 9.47'!$S$62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9.47'!$Y$63:$Y$79</c:f>
              <c:numCache>
                <c:formatCode>#,##0</c:formatCode>
                <c:ptCount val="17"/>
                <c:pt idx="0">
                  <c:v>248</c:v>
                </c:pt>
                <c:pt idx="1">
                  <c:v>5300</c:v>
                </c:pt>
                <c:pt idx="2">
                  <c:v>11505</c:v>
                </c:pt>
                <c:pt idx="3">
                  <c:v>15111</c:v>
                </c:pt>
                <c:pt idx="4">
                  <c:v>17423</c:v>
                </c:pt>
                <c:pt idx="5">
                  <c:v>16117</c:v>
                </c:pt>
                <c:pt idx="6">
                  <c:v>15655</c:v>
                </c:pt>
                <c:pt idx="7">
                  <c:v>16710</c:v>
                </c:pt>
                <c:pt idx="8">
                  <c:v>17464</c:v>
                </c:pt>
                <c:pt idx="9">
                  <c:v>15005</c:v>
                </c:pt>
                <c:pt idx="10">
                  <c:v>12360</c:v>
                </c:pt>
                <c:pt idx="11">
                  <c:v>7923</c:v>
                </c:pt>
                <c:pt idx="12">
                  <c:v>3478</c:v>
                </c:pt>
                <c:pt idx="13">
                  <c:v>1087</c:v>
                </c:pt>
                <c:pt idx="14">
                  <c:v>432</c:v>
                </c:pt>
                <c:pt idx="15">
                  <c:v>209</c:v>
                </c:pt>
                <c:pt idx="16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42-4BD5-B2CB-59F013AB8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9.47'!$Y$83:$Y$90</c:f>
              <c:numCache>
                <c:formatCode>#,##0</c:formatCode>
                <c:ptCount val="8"/>
                <c:pt idx="0">
                  <c:v>14010</c:v>
                </c:pt>
                <c:pt idx="1">
                  <c:v>13374</c:v>
                </c:pt>
                <c:pt idx="2">
                  <c:v>24601</c:v>
                </c:pt>
                <c:pt idx="3">
                  <c:v>7235</c:v>
                </c:pt>
                <c:pt idx="4">
                  <c:v>6359</c:v>
                </c:pt>
                <c:pt idx="5">
                  <c:v>6265</c:v>
                </c:pt>
                <c:pt idx="6">
                  <c:v>12115</c:v>
                </c:pt>
                <c:pt idx="7">
                  <c:v>14640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2-47E1-9468-9DC4051898C2}"/>
            </c:ext>
          </c:extLst>
        </c:ser>
        <c:ser>
          <c:idx val="1"/>
          <c:order val="1"/>
          <c:tx>
            <c:strRef>
              <c:f>'Table 9.47'!$S$92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9.47'!$Y$93:$Y$100</c:f>
              <c:numCache>
                <c:formatCode>#,##0</c:formatCode>
                <c:ptCount val="8"/>
                <c:pt idx="0">
                  <c:v>9688</c:v>
                </c:pt>
                <c:pt idx="1">
                  <c:v>19527</c:v>
                </c:pt>
                <c:pt idx="2">
                  <c:v>3632</c:v>
                </c:pt>
                <c:pt idx="3">
                  <c:v>17907</c:v>
                </c:pt>
                <c:pt idx="4">
                  <c:v>23643</c:v>
                </c:pt>
                <c:pt idx="5">
                  <c:v>12362</c:v>
                </c:pt>
                <c:pt idx="6">
                  <c:v>1320</c:v>
                </c:pt>
                <c:pt idx="7">
                  <c:v>7187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2-47E1-9468-9DC405189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9.47'!$U$8:$Y$8</c:f>
              <c:numCache>
                <c:formatCode>#,##0</c:formatCode>
                <c:ptCount val="5"/>
                <c:pt idx="0">
                  <c:v>41300</c:v>
                </c:pt>
                <c:pt idx="1">
                  <c:v>41636</c:v>
                </c:pt>
                <c:pt idx="2">
                  <c:v>42674.03</c:v>
                </c:pt>
                <c:pt idx="3">
                  <c:v>44207</c:v>
                </c:pt>
                <c:pt idx="4">
                  <c:v>44517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C3-431F-9B0F-B6B1C4E4F36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C3-431F-9B0F-B6B1C4E4F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9.47'!$T$4:$Z$4</c:f>
              <c:numCache>
                <c:formatCode>#,##0</c:formatCode>
                <c:ptCount val="7"/>
                <c:pt idx="0">
                  <c:v>298305</c:v>
                </c:pt>
                <c:pt idx="1">
                  <c:v>302086</c:v>
                </c:pt>
                <c:pt idx="2">
                  <c:v>303711</c:v>
                </c:pt>
                <c:pt idx="3">
                  <c:v>309840</c:v>
                </c:pt>
                <c:pt idx="4">
                  <c:v>312800</c:v>
                </c:pt>
                <c:pt idx="5">
                  <c:v>326949</c:v>
                </c:pt>
                <c:pt idx="6">
                  <c:v>336173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F4-4D91-AC1A-8B163E6589C3}"/>
            </c:ext>
          </c:extLst>
        </c:ser>
        <c:ser>
          <c:idx val="1"/>
          <c:order val="1"/>
          <c:tx>
            <c:strRef>
              <c:f>'Table 9.47'!$S$7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9.47'!$T$7:$Z$7</c:f>
              <c:numCache>
                <c:formatCode>#,##0</c:formatCode>
                <c:ptCount val="7"/>
                <c:pt idx="0">
                  <c:v>215351</c:v>
                </c:pt>
                <c:pt idx="1">
                  <c:v>218030</c:v>
                </c:pt>
                <c:pt idx="2">
                  <c:v>220075</c:v>
                </c:pt>
                <c:pt idx="3">
                  <c:v>222132</c:v>
                </c:pt>
                <c:pt idx="4">
                  <c:v>226448</c:v>
                </c:pt>
                <c:pt idx="5">
                  <c:v>234110</c:v>
                </c:pt>
                <c:pt idx="6">
                  <c:v>241456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F4-4D91-AC1A-8B163E6589C3}"/>
            </c:ext>
          </c:extLst>
        </c:ser>
        <c:ser>
          <c:idx val="2"/>
          <c:order val="2"/>
          <c:tx>
            <c:strRef>
              <c:f>'Table 9.47'!$S$11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9.47'!$T$11:$Z$11</c:f>
              <c:numCache>
                <c:formatCode>#,##0</c:formatCode>
                <c:ptCount val="7"/>
                <c:pt idx="0">
                  <c:v>270778</c:v>
                </c:pt>
                <c:pt idx="1">
                  <c:v>275608</c:v>
                </c:pt>
                <c:pt idx="2">
                  <c:v>277699</c:v>
                </c:pt>
                <c:pt idx="3">
                  <c:v>284382</c:v>
                </c:pt>
                <c:pt idx="4">
                  <c:v>286726</c:v>
                </c:pt>
                <c:pt idx="5">
                  <c:v>300140</c:v>
                </c:pt>
                <c:pt idx="6">
                  <c:v>308681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F4-4D91-AC1A-8B163E6589C3}"/>
            </c:ext>
          </c:extLst>
        </c:ser>
        <c:ser>
          <c:idx val="3"/>
          <c:order val="3"/>
          <c:tx>
            <c:strRef>
              <c:f>'Table 9.47'!$S$12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9.47'!$T$12:$Z$12</c:f>
              <c:numCache>
                <c:formatCode>#,##0</c:formatCode>
                <c:ptCount val="7"/>
                <c:pt idx="0">
                  <c:v>27527</c:v>
                </c:pt>
                <c:pt idx="1">
                  <c:v>26478</c:v>
                </c:pt>
                <c:pt idx="2">
                  <c:v>26012</c:v>
                </c:pt>
                <c:pt idx="3">
                  <c:v>25458</c:v>
                </c:pt>
                <c:pt idx="4">
                  <c:v>26074</c:v>
                </c:pt>
                <c:pt idx="5">
                  <c:v>26809</c:v>
                </c:pt>
                <c:pt idx="6">
                  <c:v>27492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F4-4D91-AC1A-8B163E658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9.47'!$AB$15:$AB$33</c:f>
              <c:numCache>
                <c:formatCode>0.0%</c:formatCode>
                <c:ptCount val="19"/>
                <c:pt idx="0">
                  <c:v>1.3930327539689386E-2</c:v>
                </c:pt>
                <c:pt idx="1">
                  <c:v>7.171902562073694E-3</c:v>
                </c:pt>
                <c:pt idx="2">
                  <c:v>6.4252631829444962E-2</c:v>
                </c:pt>
                <c:pt idx="3">
                  <c:v>7.6805692307234672E-3</c:v>
                </c:pt>
                <c:pt idx="4">
                  <c:v>9.6111228444878086E-2</c:v>
                </c:pt>
                <c:pt idx="5">
                  <c:v>3.8539680462143004E-2</c:v>
                </c:pt>
                <c:pt idx="6">
                  <c:v>9.6845969188483316E-2</c:v>
                </c:pt>
                <c:pt idx="7">
                  <c:v>6.3803458338415039E-2</c:v>
                </c:pt>
                <c:pt idx="8">
                  <c:v>4.5012538187183385E-2</c:v>
                </c:pt>
                <c:pt idx="9">
                  <c:v>8.516448376282449E-3</c:v>
                </c:pt>
                <c:pt idx="10">
                  <c:v>3.5404390001576566E-2</c:v>
                </c:pt>
                <c:pt idx="11">
                  <c:v>1.9451294422812064E-2</c:v>
                </c:pt>
                <c:pt idx="12">
                  <c:v>6.2881314085307269E-2</c:v>
                </c:pt>
                <c:pt idx="13">
                  <c:v>9.2758787885999172E-2</c:v>
                </c:pt>
                <c:pt idx="14">
                  <c:v>5.5278085985489611E-2</c:v>
                </c:pt>
                <c:pt idx="15">
                  <c:v>6.9538600660969202E-2</c:v>
                </c:pt>
                <c:pt idx="16">
                  <c:v>0.12119652678829056</c:v>
                </c:pt>
                <c:pt idx="17">
                  <c:v>1.5417656980185797E-2</c:v>
                </c:pt>
                <c:pt idx="18">
                  <c:v>4.1496491389849871E-2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FC-4C7D-96A6-1118940999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FC-4C7D-96A6-111894099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9.47'!$Z$44:$Z$60</c:f>
              <c:numCache>
                <c:formatCode>#,##0</c:formatCode>
                <c:ptCount val="17"/>
                <c:pt idx="0">
                  <c:v>189</c:v>
                </c:pt>
                <c:pt idx="1">
                  <c:v>4212</c:v>
                </c:pt>
                <c:pt idx="2">
                  <c:v>11754</c:v>
                </c:pt>
                <c:pt idx="3">
                  <c:v>16766</c:v>
                </c:pt>
                <c:pt idx="4">
                  <c:v>20970</c:v>
                </c:pt>
                <c:pt idx="5">
                  <c:v>19346</c:v>
                </c:pt>
                <c:pt idx="6">
                  <c:v>18796</c:v>
                </c:pt>
                <c:pt idx="7">
                  <c:v>17984</c:v>
                </c:pt>
                <c:pt idx="8">
                  <c:v>19045</c:v>
                </c:pt>
                <c:pt idx="9">
                  <c:v>15689</c:v>
                </c:pt>
                <c:pt idx="10">
                  <c:v>13783</c:v>
                </c:pt>
                <c:pt idx="11">
                  <c:v>9538</c:v>
                </c:pt>
                <c:pt idx="12">
                  <c:v>4549</c:v>
                </c:pt>
                <c:pt idx="13">
                  <c:v>1714</c:v>
                </c:pt>
                <c:pt idx="14">
                  <c:v>593</c:v>
                </c:pt>
                <c:pt idx="15">
                  <c:v>301</c:v>
                </c:pt>
                <c:pt idx="16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5-4E4A-BA84-AFDD515781D0}"/>
            </c:ext>
          </c:extLst>
        </c:ser>
        <c:ser>
          <c:idx val="1"/>
          <c:order val="1"/>
          <c:tx>
            <c:strRef>
              <c:f>'Table 9.47'!$S$62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9.47'!$Z$63:$Z$79</c:f>
              <c:numCache>
                <c:formatCode>#,##0</c:formatCode>
                <c:ptCount val="17"/>
                <c:pt idx="0">
                  <c:v>306</c:v>
                </c:pt>
                <c:pt idx="1">
                  <c:v>5340</c:v>
                </c:pt>
                <c:pt idx="2">
                  <c:v>11819</c:v>
                </c:pt>
                <c:pt idx="3">
                  <c:v>15455</c:v>
                </c:pt>
                <c:pt idx="4">
                  <c:v>18202</c:v>
                </c:pt>
                <c:pt idx="5">
                  <c:v>16272</c:v>
                </c:pt>
                <c:pt idx="6">
                  <c:v>16248</c:v>
                </c:pt>
                <c:pt idx="7">
                  <c:v>16592</c:v>
                </c:pt>
                <c:pt idx="8">
                  <c:v>18101</c:v>
                </c:pt>
                <c:pt idx="9">
                  <c:v>15334</c:v>
                </c:pt>
                <c:pt idx="10">
                  <c:v>12953</c:v>
                </c:pt>
                <c:pt idx="11">
                  <c:v>8309</c:v>
                </c:pt>
                <c:pt idx="12">
                  <c:v>3608</c:v>
                </c:pt>
                <c:pt idx="13">
                  <c:v>1217</c:v>
                </c:pt>
                <c:pt idx="14">
                  <c:v>485</c:v>
                </c:pt>
                <c:pt idx="15">
                  <c:v>225</c:v>
                </c:pt>
                <c:pt idx="16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5-4E4A-BA84-AFDD51578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9.47'!$Z$83:$Z$90</c:f>
              <c:numCache>
                <c:formatCode>#,##0</c:formatCode>
                <c:ptCount val="8"/>
                <c:pt idx="0">
                  <c:v>14558</c:v>
                </c:pt>
                <c:pt idx="1">
                  <c:v>13933</c:v>
                </c:pt>
                <c:pt idx="2">
                  <c:v>25882</c:v>
                </c:pt>
                <c:pt idx="3">
                  <c:v>7628</c:v>
                </c:pt>
                <c:pt idx="4">
                  <c:v>6530</c:v>
                </c:pt>
                <c:pt idx="5">
                  <c:v>6695</c:v>
                </c:pt>
                <c:pt idx="6">
                  <c:v>12819</c:v>
                </c:pt>
                <c:pt idx="7">
                  <c:v>15707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3-4F3A-A4CF-D02C0C611D49}"/>
            </c:ext>
          </c:extLst>
        </c:ser>
        <c:ser>
          <c:idx val="1"/>
          <c:order val="1"/>
          <c:tx>
            <c:strRef>
              <c:f>'Table 9.47'!$S$92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9.47'!$Z$93:$Z$100</c:f>
              <c:numCache>
                <c:formatCode>#,##0</c:formatCode>
                <c:ptCount val="8"/>
                <c:pt idx="0">
                  <c:v>10265</c:v>
                </c:pt>
                <c:pt idx="1">
                  <c:v>20309</c:v>
                </c:pt>
                <c:pt idx="2">
                  <c:v>3827</c:v>
                </c:pt>
                <c:pt idx="3">
                  <c:v>19053</c:v>
                </c:pt>
                <c:pt idx="4">
                  <c:v>24081</c:v>
                </c:pt>
                <c:pt idx="5">
                  <c:v>13079</c:v>
                </c:pt>
                <c:pt idx="6">
                  <c:v>1419</c:v>
                </c:pt>
                <c:pt idx="7">
                  <c:v>7780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3-4F3A-A4CF-D02C0C611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9.5'!$AB$15:$AB$33</c:f>
              <c:numCache>
                <c:formatCode>0.0%</c:formatCode>
                <c:ptCount val="19"/>
                <c:pt idx="0">
                  <c:v>0.23432343234323433</c:v>
                </c:pt>
                <c:pt idx="1">
                  <c:v>1.9801980198019802E-2</c:v>
                </c:pt>
                <c:pt idx="2">
                  <c:v>5.2805280528052806E-2</c:v>
                </c:pt>
                <c:pt idx="3">
                  <c:v>9.9009900990099011E-3</c:v>
                </c:pt>
                <c:pt idx="4">
                  <c:v>3.3003300330033E-2</c:v>
                </c:pt>
                <c:pt idx="5">
                  <c:v>0</c:v>
                </c:pt>
                <c:pt idx="6">
                  <c:v>3.3003300330033E-2</c:v>
                </c:pt>
                <c:pt idx="7">
                  <c:v>4.9504950495049507E-2</c:v>
                </c:pt>
                <c:pt idx="8">
                  <c:v>2.3102310231023101E-2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2.3102310231023101E-2</c:v>
                </c:pt>
                <c:pt idx="13">
                  <c:v>1.65016501650165E-2</c:v>
                </c:pt>
                <c:pt idx="14">
                  <c:v>0.26072607260726072</c:v>
                </c:pt>
                <c:pt idx="15">
                  <c:v>7.9207920792079209E-2</c:v>
                </c:pt>
                <c:pt idx="16">
                  <c:v>5.2805280528052806E-2</c:v>
                </c:pt>
                <c:pt idx="17">
                  <c:v>1.3201320132013201E-2</c:v>
                </c:pt>
                <c:pt idx="18">
                  <c:v>9.9009900990099011E-3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BB-46A2-9B35-79DC78D5C72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BB-46A2-9B35-79DC78D5C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9.47'!$T$8:$Z$8</c:f>
              <c:numCache>
                <c:formatCode>#,##0</c:formatCode>
                <c:ptCount val="7"/>
                <c:pt idx="0">
                  <c:v>39889</c:v>
                </c:pt>
                <c:pt idx="1">
                  <c:v>41300</c:v>
                </c:pt>
                <c:pt idx="2">
                  <c:v>41636</c:v>
                </c:pt>
                <c:pt idx="3">
                  <c:v>42674.03</c:v>
                </c:pt>
                <c:pt idx="4">
                  <c:v>44207</c:v>
                </c:pt>
                <c:pt idx="5">
                  <c:v>44517</c:v>
                </c:pt>
                <c:pt idx="6">
                  <c:v>45784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F-4EDB-95F2-42C5171454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FF-4EDB-95F2-42C517145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9.48'!$U$4:$Y$4</c:f>
              <c:numCache>
                <c:formatCode>#,##0</c:formatCode>
                <c:ptCount val="5"/>
                <c:pt idx="0">
                  <c:v>755</c:v>
                </c:pt>
                <c:pt idx="1">
                  <c:v>494</c:v>
                </c:pt>
                <c:pt idx="2">
                  <c:v>455</c:v>
                </c:pt>
                <c:pt idx="3">
                  <c:v>340</c:v>
                </c:pt>
                <c:pt idx="4">
                  <c:v>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4-4F83-8DBB-2DF6B99C8511}"/>
            </c:ext>
          </c:extLst>
        </c:ser>
        <c:ser>
          <c:idx val="1"/>
          <c:order val="1"/>
          <c:tx>
            <c:strRef>
              <c:f>'Table 9.48'!$S$7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9.48'!$U$7:$Y$7</c:f>
              <c:numCache>
                <c:formatCode>#,##0</c:formatCode>
                <c:ptCount val="5"/>
                <c:pt idx="0">
                  <c:v>522</c:v>
                </c:pt>
                <c:pt idx="1">
                  <c:v>379</c:v>
                </c:pt>
                <c:pt idx="2">
                  <c:v>347</c:v>
                </c:pt>
                <c:pt idx="3">
                  <c:v>245</c:v>
                </c:pt>
                <c:pt idx="4">
                  <c:v>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4-4F83-8DBB-2DF6B99C8511}"/>
            </c:ext>
          </c:extLst>
        </c:ser>
        <c:ser>
          <c:idx val="2"/>
          <c:order val="2"/>
          <c:tx>
            <c:strRef>
              <c:f>'Table 9.48'!$S$11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9.48'!$U$11:$Y$11</c:f>
              <c:numCache>
                <c:formatCode>#,##0</c:formatCode>
                <c:ptCount val="5"/>
                <c:pt idx="0">
                  <c:v>743</c:v>
                </c:pt>
                <c:pt idx="1">
                  <c:v>483</c:v>
                </c:pt>
                <c:pt idx="2">
                  <c:v>450</c:v>
                </c:pt>
                <c:pt idx="3">
                  <c:v>333</c:v>
                </c:pt>
                <c:pt idx="4">
                  <c:v>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64-4F83-8DBB-2DF6B99C8511}"/>
            </c:ext>
          </c:extLst>
        </c:ser>
        <c:ser>
          <c:idx val="3"/>
          <c:order val="3"/>
          <c:tx>
            <c:strRef>
              <c:f>'Table 9.48'!$S$12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9.48'!$U$12:$Y$12</c:f>
              <c:numCache>
                <c:formatCode>#,##0</c:formatCode>
                <c:ptCount val="5"/>
                <c:pt idx="0">
                  <c:v>10</c:v>
                </c:pt>
                <c:pt idx="1">
                  <c:v>12</c:v>
                </c:pt>
                <c:pt idx="2">
                  <c:v>8</c:v>
                </c:pt>
                <c:pt idx="3">
                  <c:v>5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64-4F83-8DBB-2DF6B99C8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9.48'!$AB$15:$AB$33</c:f>
              <c:numCache>
                <c:formatCode>0.0%</c:formatCode>
                <c:ptCount val="19"/>
                <c:pt idx="0">
                  <c:v>2.0036429872495445E-2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4.0072859744990891E-2</c:v>
                </c:pt>
                <c:pt idx="5">
                  <c:v>0</c:v>
                </c:pt>
                <c:pt idx="6">
                  <c:v>9.1074681238615673E-3</c:v>
                </c:pt>
                <c:pt idx="7">
                  <c:v>0</c:v>
                </c:pt>
                <c:pt idx="8">
                  <c:v>9.1074681238615673E-3</c:v>
                </c:pt>
                <c:pt idx="9">
                  <c:v>0</c:v>
                </c:pt>
                <c:pt idx="10">
                  <c:v>0</c:v>
                </c:pt>
                <c:pt idx="11">
                  <c:v>1.092896174863388E-2</c:v>
                </c:pt>
                <c:pt idx="12">
                  <c:v>2.0036429872495445E-2</c:v>
                </c:pt>
                <c:pt idx="13">
                  <c:v>4.9180327868852458E-2</c:v>
                </c:pt>
                <c:pt idx="14">
                  <c:v>0.30236794171220399</c:v>
                </c:pt>
                <c:pt idx="15">
                  <c:v>0.16575591985428051</c:v>
                </c:pt>
                <c:pt idx="16">
                  <c:v>0.14571948998178508</c:v>
                </c:pt>
                <c:pt idx="17">
                  <c:v>6.5573770491803282E-2</c:v>
                </c:pt>
                <c:pt idx="18">
                  <c:v>0.10382513661202186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E-4D9C-8784-215B23C1A06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E-4D9C-8784-215B23C1A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18</c:v>
                </c:pt>
                <c:pt idx="4">
                  <c:v>26</c:v>
                </c:pt>
                <c:pt idx="5">
                  <c:v>25</c:v>
                </c:pt>
                <c:pt idx="6">
                  <c:v>44</c:v>
                </c:pt>
                <c:pt idx="7">
                  <c:v>22</c:v>
                </c:pt>
                <c:pt idx="8">
                  <c:v>23</c:v>
                </c:pt>
                <c:pt idx="9">
                  <c:v>21</c:v>
                </c:pt>
                <c:pt idx="10">
                  <c:v>20</c:v>
                </c:pt>
                <c:pt idx="11">
                  <c:v>10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AD-44EA-BF7D-23C85C09D848}"/>
            </c:ext>
          </c:extLst>
        </c:ser>
        <c:ser>
          <c:idx val="1"/>
          <c:order val="1"/>
          <c:tx>
            <c:strRef>
              <c:f>'Table 9.48'!$S$62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15</c:v>
                </c:pt>
                <c:pt idx="3">
                  <c:v>21</c:v>
                </c:pt>
                <c:pt idx="4">
                  <c:v>39</c:v>
                </c:pt>
                <c:pt idx="5">
                  <c:v>35</c:v>
                </c:pt>
                <c:pt idx="6">
                  <c:v>43</c:v>
                </c:pt>
                <c:pt idx="7">
                  <c:v>22</c:v>
                </c:pt>
                <c:pt idx="8">
                  <c:v>22</c:v>
                </c:pt>
                <c:pt idx="9">
                  <c:v>23</c:v>
                </c:pt>
                <c:pt idx="10">
                  <c:v>19</c:v>
                </c:pt>
                <c:pt idx="11">
                  <c:v>9</c:v>
                </c:pt>
                <c:pt idx="12">
                  <c:v>3</c:v>
                </c:pt>
                <c:pt idx="13">
                  <c:v>4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AD-44EA-BF7D-23C85C09D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9.48'!$Y$83:$Y$90</c:f>
              <c:numCache>
                <c:formatCode>#,##0</c:formatCode>
                <c:ptCount val="8"/>
                <c:pt idx="0">
                  <c:v>9</c:v>
                </c:pt>
                <c:pt idx="1">
                  <c:v>18</c:v>
                </c:pt>
                <c:pt idx="2">
                  <c:v>27</c:v>
                </c:pt>
                <c:pt idx="3">
                  <c:v>23</c:v>
                </c:pt>
                <c:pt idx="4">
                  <c:v>8</c:v>
                </c:pt>
                <c:pt idx="5">
                  <c:v>5</c:v>
                </c:pt>
                <c:pt idx="6">
                  <c:v>11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69-4BDA-B9E6-5DD1E52A2A3F}"/>
            </c:ext>
          </c:extLst>
        </c:ser>
        <c:ser>
          <c:idx val="1"/>
          <c:order val="1"/>
          <c:tx>
            <c:strRef>
              <c:f>'Table 9.48'!$S$92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9.48'!$Y$93:$Y$100</c:f>
              <c:numCache>
                <c:formatCode>#,##0</c:formatCode>
                <c:ptCount val="8"/>
                <c:pt idx="0">
                  <c:v>6</c:v>
                </c:pt>
                <c:pt idx="1">
                  <c:v>32</c:v>
                </c:pt>
                <c:pt idx="2">
                  <c:v>0</c:v>
                </c:pt>
                <c:pt idx="3">
                  <c:v>61</c:v>
                </c:pt>
                <c:pt idx="4">
                  <c:v>22</c:v>
                </c:pt>
                <c:pt idx="5">
                  <c:v>10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69-4BDA-B9E6-5DD1E52A2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9.48'!$U$8:$Y$8</c:f>
              <c:numCache>
                <c:formatCode>#,##0</c:formatCode>
                <c:ptCount val="5"/>
                <c:pt idx="0">
                  <c:v>22197.41</c:v>
                </c:pt>
                <c:pt idx="1">
                  <c:v>23864</c:v>
                </c:pt>
                <c:pt idx="2">
                  <c:v>26605</c:v>
                </c:pt>
                <c:pt idx="3">
                  <c:v>30241.279999999999</c:v>
                </c:pt>
                <c:pt idx="4">
                  <c:v>30038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2D-4E30-A5BD-12160C5943D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2D-4E30-A5BD-12160C594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9.48'!$T$4:$Z$4</c:f>
              <c:numCache>
                <c:formatCode>#,##0</c:formatCode>
                <c:ptCount val="7"/>
                <c:pt idx="0">
                  <c:v>570</c:v>
                </c:pt>
                <c:pt idx="1">
                  <c:v>755</c:v>
                </c:pt>
                <c:pt idx="2">
                  <c:v>494</c:v>
                </c:pt>
                <c:pt idx="3">
                  <c:v>455</c:v>
                </c:pt>
                <c:pt idx="4">
                  <c:v>340</c:v>
                </c:pt>
                <c:pt idx="5">
                  <c:v>493</c:v>
                </c:pt>
                <c:pt idx="6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35-4DC7-9F75-2A2FCBE75E77}"/>
            </c:ext>
          </c:extLst>
        </c:ser>
        <c:ser>
          <c:idx val="1"/>
          <c:order val="1"/>
          <c:tx>
            <c:strRef>
              <c:f>'Table 9.48'!$S$7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9.48'!$T$7:$Z$7</c:f>
              <c:numCache>
                <c:formatCode>#,##0</c:formatCode>
                <c:ptCount val="7"/>
                <c:pt idx="0">
                  <c:v>389</c:v>
                </c:pt>
                <c:pt idx="1">
                  <c:v>522</c:v>
                </c:pt>
                <c:pt idx="2">
                  <c:v>379</c:v>
                </c:pt>
                <c:pt idx="3">
                  <c:v>347</c:v>
                </c:pt>
                <c:pt idx="4">
                  <c:v>245</c:v>
                </c:pt>
                <c:pt idx="5">
                  <c:v>372</c:v>
                </c:pt>
                <c:pt idx="6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35-4DC7-9F75-2A2FCBE75E77}"/>
            </c:ext>
          </c:extLst>
        </c:ser>
        <c:ser>
          <c:idx val="2"/>
          <c:order val="2"/>
          <c:tx>
            <c:strRef>
              <c:f>'Table 9.48'!$S$11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9.48'!$T$11:$Z$11</c:f>
              <c:numCache>
                <c:formatCode>#,##0</c:formatCode>
                <c:ptCount val="7"/>
                <c:pt idx="0">
                  <c:v>558</c:v>
                </c:pt>
                <c:pt idx="1">
                  <c:v>743</c:v>
                </c:pt>
                <c:pt idx="2">
                  <c:v>483</c:v>
                </c:pt>
                <c:pt idx="3">
                  <c:v>450</c:v>
                </c:pt>
                <c:pt idx="4">
                  <c:v>333</c:v>
                </c:pt>
                <c:pt idx="5">
                  <c:v>484</c:v>
                </c:pt>
                <c:pt idx="6">
                  <c:v>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35-4DC7-9F75-2A2FCBE75E77}"/>
            </c:ext>
          </c:extLst>
        </c:ser>
        <c:ser>
          <c:idx val="3"/>
          <c:order val="3"/>
          <c:tx>
            <c:strRef>
              <c:f>'Table 9.48'!$S$12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9.48'!$T$12:$Z$12</c:f>
              <c:numCache>
                <c:formatCode>#,##0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8</c:v>
                </c:pt>
                <c:pt idx="4">
                  <c:v>5</c:v>
                </c:pt>
                <c:pt idx="5">
                  <c:v>7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35-4DC7-9F75-2A2FCBE75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9.48'!$AB$15:$AB$33</c:f>
              <c:numCache>
                <c:formatCode>0.0%</c:formatCode>
                <c:ptCount val="19"/>
                <c:pt idx="0">
                  <c:v>2.0036429872495445E-2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4.0072859744990891E-2</c:v>
                </c:pt>
                <c:pt idx="5">
                  <c:v>0</c:v>
                </c:pt>
                <c:pt idx="6">
                  <c:v>9.1074681238615673E-3</c:v>
                </c:pt>
                <c:pt idx="7">
                  <c:v>0</c:v>
                </c:pt>
                <c:pt idx="8">
                  <c:v>9.1074681238615673E-3</c:v>
                </c:pt>
                <c:pt idx="9">
                  <c:v>0</c:v>
                </c:pt>
                <c:pt idx="10">
                  <c:v>0</c:v>
                </c:pt>
                <c:pt idx="11">
                  <c:v>1.092896174863388E-2</c:v>
                </c:pt>
                <c:pt idx="12">
                  <c:v>2.0036429872495445E-2</c:v>
                </c:pt>
                <c:pt idx="13">
                  <c:v>4.9180327868852458E-2</c:v>
                </c:pt>
                <c:pt idx="14">
                  <c:v>0.30236794171220399</c:v>
                </c:pt>
                <c:pt idx="15">
                  <c:v>0.16575591985428051</c:v>
                </c:pt>
                <c:pt idx="16">
                  <c:v>0.14571948998178508</c:v>
                </c:pt>
                <c:pt idx="17">
                  <c:v>6.5573770491803282E-2</c:v>
                </c:pt>
                <c:pt idx="18">
                  <c:v>0.10382513661202186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6-4D3B-BB17-9714B72E02E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F6-4D3B-BB17-9714B72E0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9.48'!$Z$44:$Z$60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10</c:v>
                </c:pt>
                <c:pt idx="3">
                  <c:v>16</c:v>
                </c:pt>
                <c:pt idx="4">
                  <c:v>38</c:v>
                </c:pt>
                <c:pt idx="5">
                  <c:v>31</c:v>
                </c:pt>
                <c:pt idx="6">
                  <c:v>34</c:v>
                </c:pt>
                <c:pt idx="7">
                  <c:v>42</c:v>
                </c:pt>
                <c:pt idx="8">
                  <c:v>27</c:v>
                </c:pt>
                <c:pt idx="9">
                  <c:v>21</c:v>
                </c:pt>
                <c:pt idx="10">
                  <c:v>26</c:v>
                </c:pt>
                <c:pt idx="11">
                  <c:v>15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0-4EFA-82E2-964871408E45}"/>
            </c:ext>
          </c:extLst>
        </c:ser>
        <c:ser>
          <c:idx val="1"/>
          <c:order val="1"/>
          <c:tx>
            <c:strRef>
              <c:f>'Table 9.48'!$S$62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17</c:v>
                </c:pt>
                <c:pt idx="3">
                  <c:v>17</c:v>
                </c:pt>
                <c:pt idx="4">
                  <c:v>34</c:v>
                </c:pt>
                <c:pt idx="5">
                  <c:v>26</c:v>
                </c:pt>
                <c:pt idx="6">
                  <c:v>41</c:v>
                </c:pt>
                <c:pt idx="7">
                  <c:v>29</c:v>
                </c:pt>
                <c:pt idx="8">
                  <c:v>38</c:v>
                </c:pt>
                <c:pt idx="9">
                  <c:v>29</c:v>
                </c:pt>
                <c:pt idx="10">
                  <c:v>20</c:v>
                </c:pt>
                <c:pt idx="11">
                  <c:v>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0-4EFA-82E2-964871408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9.48'!$Z$83:$Z$90</c:f>
              <c:numCache>
                <c:formatCode>#,##0</c:formatCode>
                <c:ptCount val="8"/>
                <c:pt idx="0">
                  <c:v>9</c:v>
                </c:pt>
                <c:pt idx="1">
                  <c:v>21</c:v>
                </c:pt>
                <c:pt idx="2">
                  <c:v>26</c:v>
                </c:pt>
                <c:pt idx="3">
                  <c:v>31</c:v>
                </c:pt>
                <c:pt idx="4">
                  <c:v>0</c:v>
                </c:pt>
                <c:pt idx="5">
                  <c:v>5</c:v>
                </c:pt>
                <c:pt idx="6">
                  <c:v>14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01-4FB2-AD08-086F72461A81}"/>
            </c:ext>
          </c:extLst>
        </c:ser>
        <c:ser>
          <c:idx val="1"/>
          <c:order val="1"/>
          <c:tx>
            <c:strRef>
              <c:f>'Table 9.48'!$S$92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9.48'!$Z$93:$Z$100</c:f>
              <c:numCache>
                <c:formatCode>#,##0</c:formatCode>
                <c:ptCount val="8"/>
                <c:pt idx="0">
                  <c:v>12</c:v>
                </c:pt>
                <c:pt idx="1">
                  <c:v>33</c:v>
                </c:pt>
                <c:pt idx="2">
                  <c:v>0</c:v>
                </c:pt>
                <c:pt idx="3">
                  <c:v>64</c:v>
                </c:pt>
                <c:pt idx="4">
                  <c:v>27</c:v>
                </c:pt>
                <c:pt idx="5">
                  <c:v>7</c:v>
                </c:pt>
                <c:pt idx="6">
                  <c:v>0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01-4FB2-AD08-086F72461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24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22</c:v>
                </c:pt>
                <c:pt idx="11">
                  <c:v>8</c:v>
                </c:pt>
                <c:pt idx="12">
                  <c:v>6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6-445A-A8CB-EB622446C6FE}"/>
            </c:ext>
          </c:extLst>
        </c:ser>
        <c:ser>
          <c:idx val="1"/>
          <c:order val="1"/>
          <c:tx>
            <c:strRef>
              <c:f>'Table 9.5'!$S$62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9.5'!$Z$63:$Z$79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6</c:v>
                </c:pt>
                <c:pt idx="3">
                  <c:v>12</c:v>
                </c:pt>
                <c:pt idx="4">
                  <c:v>11</c:v>
                </c:pt>
                <c:pt idx="5">
                  <c:v>8</c:v>
                </c:pt>
                <c:pt idx="6">
                  <c:v>17</c:v>
                </c:pt>
                <c:pt idx="7">
                  <c:v>14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5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E6-445A-A8CB-EB622446C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9.48'!$T$8:$Z$8</c:f>
              <c:numCache>
                <c:formatCode>#,##0</c:formatCode>
                <c:ptCount val="7"/>
                <c:pt idx="0">
                  <c:v>19541.439999999999</c:v>
                </c:pt>
                <c:pt idx="1">
                  <c:v>22197.41</c:v>
                </c:pt>
                <c:pt idx="2">
                  <c:v>23864</c:v>
                </c:pt>
                <c:pt idx="3">
                  <c:v>26605</c:v>
                </c:pt>
                <c:pt idx="4">
                  <c:v>30241.279999999999</c:v>
                </c:pt>
                <c:pt idx="5">
                  <c:v>30038</c:v>
                </c:pt>
                <c:pt idx="6">
                  <c:v>34646.480000000003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8-4EC6-942E-87805C65AF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78-4EC6-942E-87805C65A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9.49'!$U$4:$Y$4</c:f>
              <c:numCache>
                <c:formatCode>#,##0</c:formatCode>
                <c:ptCount val="5"/>
                <c:pt idx="0">
                  <c:v>18697</c:v>
                </c:pt>
                <c:pt idx="1">
                  <c:v>17784</c:v>
                </c:pt>
                <c:pt idx="2">
                  <c:v>17109</c:v>
                </c:pt>
                <c:pt idx="3">
                  <c:v>15975</c:v>
                </c:pt>
                <c:pt idx="4">
                  <c:v>16779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AF-46CD-96C9-2DE67CEE662C}"/>
            </c:ext>
          </c:extLst>
        </c:ser>
        <c:ser>
          <c:idx val="1"/>
          <c:order val="1"/>
          <c:tx>
            <c:strRef>
              <c:f>'Table 9.49'!$S$7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9.49'!$U$7:$Y$7</c:f>
              <c:numCache>
                <c:formatCode>#,##0</c:formatCode>
                <c:ptCount val="5"/>
                <c:pt idx="0">
                  <c:v>13114</c:v>
                </c:pt>
                <c:pt idx="1">
                  <c:v>12503</c:v>
                </c:pt>
                <c:pt idx="2">
                  <c:v>12060</c:v>
                </c:pt>
                <c:pt idx="3">
                  <c:v>11391</c:v>
                </c:pt>
                <c:pt idx="4">
                  <c:v>11470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AF-46CD-96C9-2DE67CEE662C}"/>
            </c:ext>
          </c:extLst>
        </c:ser>
        <c:ser>
          <c:idx val="2"/>
          <c:order val="2"/>
          <c:tx>
            <c:strRef>
              <c:f>'Table 9.49'!$S$11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9.49'!$U$11:$Y$11</c:f>
              <c:numCache>
                <c:formatCode>#,##0</c:formatCode>
                <c:ptCount val="5"/>
                <c:pt idx="0">
                  <c:v>17756</c:v>
                </c:pt>
                <c:pt idx="1">
                  <c:v>16831</c:v>
                </c:pt>
                <c:pt idx="2">
                  <c:v>16202</c:v>
                </c:pt>
                <c:pt idx="3">
                  <c:v>15044</c:v>
                </c:pt>
                <c:pt idx="4">
                  <c:v>15807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AF-46CD-96C9-2DE67CEE662C}"/>
            </c:ext>
          </c:extLst>
        </c:ser>
        <c:ser>
          <c:idx val="3"/>
          <c:order val="3"/>
          <c:tx>
            <c:strRef>
              <c:f>'Table 9.49'!$S$12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9.49'!$U$12:$Y$12</c:f>
              <c:numCache>
                <c:formatCode>#,##0</c:formatCode>
                <c:ptCount val="5"/>
                <c:pt idx="0">
                  <c:v>943</c:v>
                </c:pt>
                <c:pt idx="1">
                  <c:v>950</c:v>
                </c:pt>
                <c:pt idx="2">
                  <c:v>904</c:v>
                </c:pt>
                <c:pt idx="3">
                  <c:v>934</c:v>
                </c:pt>
                <c:pt idx="4">
                  <c:v>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AF-46CD-96C9-2DE67CEE6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9.49'!$AB$15:$AB$33</c:f>
              <c:numCache>
                <c:formatCode>0.0%</c:formatCode>
                <c:ptCount val="19"/>
                <c:pt idx="0">
                  <c:v>2.1366083445491253E-2</c:v>
                </c:pt>
                <c:pt idx="1">
                  <c:v>0.1617317182593091</c:v>
                </c:pt>
                <c:pt idx="2">
                  <c:v>3.818977119784657E-2</c:v>
                </c:pt>
                <c:pt idx="3">
                  <c:v>5.3275011215791835E-3</c:v>
                </c:pt>
                <c:pt idx="4">
                  <c:v>6.7631224764468367E-2</c:v>
                </c:pt>
                <c:pt idx="5">
                  <c:v>1.8393898609241812E-2</c:v>
                </c:pt>
                <c:pt idx="6">
                  <c:v>7.8847016599371919E-2</c:v>
                </c:pt>
                <c:pt idx="7">
                  <c:v>9.0006729475100938E-2</c:v>
                </c:pt>
                <c:pt idx="8">
                  <c:v>2.7983400628084344E-2</c:v>
                </c:pt>
                <c:pt idx="9">
                  <c:v>2.5235531628532972E-3</c:v>
                </c:pt>
                <c:pt idx="10">
                  <c:v>1.603858232391207E-2</c:v>
                </c:pt>
                <c:pt idx="11">
                  <c:v>1.5253476895468821E-2</c:v>
                </c:pt>
                <c:pt idx="12">
                  <c:v>3.3198743831314492E-2</c:v>
                </c:pt>
                <c:pt idx="13">
                  <c:v>0.10520412741139525</c:v>
                </c:pt>
                <c:pt idx="14">
                  <c:v>4.8676536563481379E-2</c:v>
                </c:pt>
                <c:pt idx="15">
                  <c:v>6.2079407806191117E-2</c:v>
                </c:pt>
                <c:pt idx="16">
                  <c:v>0.10509196949304621</c:v>
                </c:pt>
                <c:pt idx="17">
                  <c:v>7.5706594885598926E-3</c:v>
                </c:pt>
                <c:pt idx="18">
                  <c:v>4.4414535666218037E-2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A8-4EDD-9657-EC685F5377E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A8-4EDD-9657-EC685F537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9.49'!$Y$44:$Y$60</c:f>
              <c:numCache>
                <c:formatCode>#,##0</c:formatCode>
                <c:ptCount val="17"/>
                <c:pt idx="0">
                  <c:v>17</c:v>
                </c:pt>
                <c:pt idx="1">
                  <c:v>258</c:v>
                </c:pt>
                <c:pt idx="2">
                  <c:v>521</c:v>
                </c:pt>
                <c:pt idx="3">
                  <c:v>1074</c:v>
                </c:pt>
                <c:pt idx="4">
                  <c:v>1343</c:v>
                </c:pt>
                <c:pt idx="5">
                  <c:v>1160</c:v>
                </c:pt>
                <c:pt idx="6">
                  <c:v>922</c:v>
                </c:pt>
                <c:pt idx="7">
                  <c:v>824</c:v>
                </c:pt>
                <c:pt idx="8">
                  <c:v>837</c:v>
                </c:pt>
                <c:pt idx="9">
                  <c:v>805</c:v>
                </c:pt>
                <c:pt idx="10">
                  <c:v>664</c:v>
                </c:pt>
                <c:pt idx="11">
                  <c:v>401</c:v>
                </c:pt>
                <c:pt idx="12">
                  <c:v>183</c:v>
                </c:pt>
                <c:pt idx="13">
                  <c:v>89</c:v>
                </c:pt>
                <c:pt idx="14">
                  <c:v>23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1C-4348-9EF1-C461D4DDD20D}"/>
            </c:ext>
          </c:extLst>
        </c:ser>
        <c:ser>
          <c:idx val="1"/>
          <c:order val="1"/>
          <c:tx>
            <c:strRef>
              <c:f>'Table 9.49'!$S$62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9.49'!$Y$63:$Y$79</c:f>
              <c:numCache>
                <c:formatCode>#,##0</c:formatCode>
                <c:ptCount val="17"/>
                <c:pt idx="0">
                  <c:v>37</c:v>
                </c:pt>
                <c:pt idx="1">
                  <c:v>243</c:v>
                </c:pt>
                <c:pt idx="2">
                  <c:v>560</c:v>
                </c:pt>
                <c:pt idx="3">
                  <c:v>839</c:v>
                </c:pt>
                <c:pt idx="4">
                  <c:v>1103</c:v>
                </c:pt>
                <c:pt idx="5">
                  <c:v>1002</c:v>
                </c:pt>
                <c:pt idx="6">
                  <c:v>804</c:v>
                </c:pt>
                <c:pt idx="7">
                  <c:v>708</c:v>
                </c:pt>
                <c:pt idx="8">
                  <c:v>765</c:v>
                </c:pt>
                <c:pt idx="9">
                  <c:v>678</c:v>
                </c:pt>
                <c:pt idx="10">
                  <c:v>474</c:v>
                </c:pt>
                <c:pt idx="11">
                  <c:v>251</c:v>
                </c:pt>
                <c:pt idx="12">
                  <c:v>121</c:v>
                </c:pt>
                <c:pt idx="13">
                  <c:v>47</c:v>
                </c:pt>
                <c:pt idx="14">
                  <c:v>13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1C-4348-9EF1-C461D4DDD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9.49'!$Y$83:$Y$90</c:f>
              <c:numCache>
                <c:formatCode>#,##0</c:formatCode>
                <c:ptCount val="8"/>
                <c:pt idx="0">
                  <c:v>370</c:v>
                </c:pt>
                <c:pt idx="1">
                  <c:v>462</c:v>
                </c:pt>
                <c:pt idx="2">
                  <c:v>1894</c:v>
                </c:pt>
                <c:pt idx="3">
                  <c:v>280</c:v>
                </c:pt>
                <c:pt idx="4">
                  <c:v>89</c:v>
                </c:pt>
                <c:pt idx="5">
                  <c:v>154</c:v>
                </c:pt>
                <c:pt idx="6">
                  <c:v>1203</c:v>
                </c:pt>
                <c:pt idx="7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D-4BB9-93E8-481972F262C8}"/>
            </c:ext>
          </c:extLst>
        </c:ser>
        <c:ser>
          <c:idx val="1"/>
          <c:order val="1"/>
          <c:tx>
            <c:strRef>
              <c:f>'Table 9.49'!$S$92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9.49'!$Y$93:$Y$100</c:f>
              <c:numCache>
                <c:formatCode>#,##0</c:formatCode>
                <c:ptCount val="8"/>
                <c:pt idx="0">
                  <c:v>403</c:v>
                </c:pt>
                <c:pt idx="1">
                  <c:v>914</c:v>
                </c:pt>
                <c:pt idx="2">
                  <c:v>222</c:v>
                </c:pt>
                <c:pt idx="3">
                  <c:v>837</c:v>
                </c:pt>
                <c:pt idx="4">
                  <c:v>928</c:v>
                </c:pt>
                <c:pt idx="5">
                  <c:v>479</c:v>
                </c:pt>
                <c:pt idx="6">
                  <c:v>180</c:v>
                </c:pt>
                <c:pt idx="7">
                  <c:v>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D-4BB9-93E8-481972F26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9.49'!$U$8:$Y$8</c:f>
              <c:numCache>
                <c:formatCode>#,##0</c:formatCode>
                <c:ptCount val="5"/>
                <c:pt idx="0">
                  <c:v>56907.71</c:v>
                </c:pt>
                <c:pt idx="1">
                  <c:v>57115.13</c:v>
                </c:pt>
                <c:pt idx="2">
                  <c:v>58594.36</c:v>
                </c:pt>
                <c:pt idx="3">
                  <c:v>59215</c:v>
                </c:pt>
                <c:pt idx="4">
                  <c:v>55855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29-46B6-A0D1-44E01F99871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29-46B6-A0D1-44E01F99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9.49'!$T$4:$Z$4</c:f>
              <c:numCache>
                <c:formatCode>#,##0</c:formatCode>
                <c:ptCount val="7"/>
                <c:pt idx="0">
                  <c:v>20031</c:v>
                </c:pt>
                <c:pt idx="1">
                  <c:v>18697</c:v>
                </c:pt>
                <c:pt idx="2">
                  <c:v>17784</c:v>
                </c:pt>
                <c:pt idx="3">
                  <c:v>17109</c:v>
                </c:pt>
                <c:pt idx="4">
                  <c:v>15975</c:v>
                </c:pt>
                <c:pt idx="5">
                  <c:v>16779</c:v>
                </c:pt>
                <c:pt idx="6">
                  <c:v>17832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C-4771-A392-1C88AC76EFE6}"/>
            </c:ext>
          </c:extLst>
        </c:ser>
        <c:ser>
          <c:idx val="1"/>
          <c:order val="1"/>
          <c:tx>
            <c:strRef>
              <c:f>'Table 9.49'!$S$7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9.49'!$T$7:$Z$7</c:f>
              <c:numCache>
                <c:formatCode>#,##0</c:formatCode>
                <c:ptCount val="7"/>
                <c:pt idx="0">
                  <c:v>13380</c:v>
                </c:pt>
                <c:pt idx="1">
                  <c:v>13114</c:v>
                </c:pt>
                <c:pt idx="2">
                  <c:v>12503</c:v>
                </c:pt>
                <c:pt idx="3">
                  <c:v>12060</c:v>
                </c:pt>
                <c:pt idx="4">
                  <c:v>11391</c:v>
                </c:pt>
                <c:pt idx="5">
                  <c:v>11470</c:v>
                </c:pt>
                <c:pt idx="6">
                  <c:v>12113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C-4771-A392-1C88AC76EFE6}"/>
            </c:ext>
          </c:extLst>
        </c:ser>
        <c:ser>
          <c:idx val="2"/>
          <c:order val="2"/>
          <c:tx>
            <c:strRef>
              <c:f>'Table 9.49'!$S$11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9.49'!$T$11:$Z$11</c:f>
              <c:numCache>
                <c:formatCode>#,##0</c:formatCode>
                <c:ptCount val="7"/>
                <c:pt idx="0">
                  <c:v>19061</c:v>
                </c:pt>
                <c:pt idx="1">
                  <c:v>17756</c:v>
                </c:pt>
                <c:pt idx="2">
                  <c:v>16831</c:v>
                </c:pt>
                <c:pt idx="3">
                  <c:v>16202</c:v>
                </c:pt>
                <c:pt idx="4">
                  <c:v>15044</c:v>
                </c:pt>
                <c:pt idx="5">
                  <c:v>15807</c:v>
                </c:pt>
                <c:pt idx="6">
                  <c:v>16688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AC-4771-A392-1C88AC76EFE6}"/>
            </c:ext>
          </c:extLst>
        </c:ser>
        <c:ser>
          <c:idx val="3"/>
          <c:order val="3"/>
          <c:tx>
            <c:strRef>
              <c:f>'Table 9.49'!$S$12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9.49'!$T$12:$Z$12</c:f>
              <c:numCache>
                <c:formatCode>#,##0</c:formatCode>
                <c:ptCount val="7"/>
                <c:pt idx="0">
                  <c:v>971</c:v>
                </c:pt>
                <c:pt idx="1">
                  <c:v>943</c:v>
                </c:pt>
                <c:pt idx="2">
                  <c:v>950</c:v>
                </c:pt>
                <c:pt idx="3">
                  <c:v>904</c:v>
                </c:pt>
                <c:pt idx="4">
                  <c:v>934</c:v>
                </c:pt>
                <c:pt idx="5">
                  <c:v>972</c:v>
                </c:pt>
                <c:pt idx="6">
                  <c:v>1144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AC-4771-A392-1C88AC76E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9.49'!$AB$15:$AB$33</c:f>
              <c:numCache>
                <c:formatCode>0.0%</c:formatCode>
                <c:ptCount val="19"/>
                <c:pt idx="0">
                  <c:v>2.1366083445491253E-2</c:v>
                </c:pt>
                <c:pt idx="1">
                  <c:v>0.1617317182593091</c:v>
                </c:pt>
                <c:pt idx="2">
                  <c:v>3.818977119784657E-2</c:v>
                </c:pt>
                <c:pt idx="3">
                  <c:v>5.3275011215791835E-3</c:v>
                </c:pt>
                <c:pt idx="4">
                  <c:v>6.7631224764468367E-2</c:v>
                </c:pt>
                <c:pt idx="5">
                  <c:v>1.8393898609241812E-2</c:v>
                </c:pt>
                <c:pt idx="6">
                  <c:v>7.8847016599371919E-2</c:v>
                </c:pt>
                <c:pt idx="7">
                  <c:v>9.0006729475100938E-2</c:v>
                </c:pt>
                <c:pt idx="8">
                  <c:v>2.7983400628084344E-2</c:v>
                </c:pt>
                <c:pt idx="9">
                  <c:v>2.5235531628532972E-3</c:v>
                </c:pt>
                <c:pt idx="10">
                  <c:v>1.603858232391207E-2</c:v>
                </c:pt>
                <c:pt idx="11">
                  <c:v>1.5253476895468821E-2</c:v>
                </c:pt>
                <c:pt idx="12">
                  <c:v>3.3198743831314492E-2</c:v>
                </c:pt>
                <c:pt idx="13">
                  <c:v>0.10520412741139525</c:v>
                </c:pt>
                <c:pt idx="14">
                  <c:v>4.8676536563481379E-2</c:v>
                </c:pt>
                <c:pt idx="15">
                  <c:v>6.2079407806191117E-2</c:v>
                </c:pt>
                <c:pt idx="16">
                  <c:v>0.10509196949304621</c:v>
                </c:pt>
                <c:pt idx="17">
                  <c:v>7.5706594885598926E-3</c:v>
                </c:pt>
                <c:pt idx="18">
                  <c:v>4.4414535666218037E-2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73-44E7-A8ED-AD6CC9CD358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73-44E7-A8ED-AD6CC9CD3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9.49'!$Z$44:$Z$60</c:f>
              <c:numCache>
                <c:formatCode>#,##0</c:formatCode>
                <c:ptCount val="17"/>
                <c:pt idx="0">
                  <c:v>20</c:v>
                </c:pt>
                <c:pt idx="1">
                  <c:v>246</c:v>
                </c:pt>
                <c:pt idx="2">
                  <c:v>536</c:v>
                </c:pt>
                <c:pt idx="3">
                  <c:v>1091</c:v>
                </c:pt>
                <c:pt idx="4">
                  <c:v>1489</c:v>
                </c:pt>
                <c:pt idx="5">
                  <c:v>1287</c:v>
                </c:pt>
                <c:pt idx="6">
                  <c:v>1029</c:v>
                </c:pt>
                <c:pt idx="7">
                  <c:v>849</c:v>
                </c:pt>
                <c:pt idx="8">
                  <c:v>861</c:v>
                </c:pt>
                <c:pt idx="9">
                  <c:v>822</c:v>
                </c:pt>
                <c:pt idx="10">
                  <c:v>706</c:v>
                </c:pt>
                <c:pt idx="11">
                  <c:v>429</c:v>
                </c:pt>
                <c:pt idx="12">
                  <c:v>192</c:v>
                </c:pt>
                <c:pt idx="13">
                  <c:v>92</c:v>
                </c:pt>
                <c:pt idx="14">
                  <c:v>32</c:v>
                </c:pt>
                <c:pt idx="15">
                  <c:v>12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DF-4983-9EA4-D65C11BAA2F6}"/>
            </c:ext>
          </c:extLst>
        </c:ser>
        <c:ser>
          <c:idx val="1"/>
          <c:order val="1"/>
          <c:tx>
            <c:strRef>
              <c:f>'Table 9.49'!$S$62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9.49'!$Z$63:$Z$79</c:f>
              <c:numCache>
                <c:formatCode>#,##0</c:formatCode>
                <c:ptCount val="17"/>
                <c:pt idx="0">
                  <c:v>33</c:v>
                </c:pt>
                <c:pt idx="1">
                  <c:v>275</c:v>
                </c:pt>
                <c:pt idx="2">
                  <c:v>547</c:v>
                </c:pt>
                <c:pt idx="3">
                  <c:v>912</c:v>
                </c:pt>
                <c:pt idx="4">
                  <c:v>1184</c:v>
                </c:pt>
                <c:pt idx="5">
                  <c:v>1047</c:v>
                </c:pt>
                <c:pt idx="6">
                  <c:v>869</c:v>
                </c:pt>
                <c:pt idx="7">
                  <c:v>720</c:v>
                </c:pt>
                <c:pt idx="8">
                  <c:v>798</c:v>
                </c:pt>
                <c:pt idx="9">
                  <c:v>702</c:v>
                </c:pt>
                <c:pt idx="10">
                  <c:v>572</c:v>
                </c:pt>
                <c:pt idx="11">
                  <c:v>256</c:v>
                </c:pt>
                <c:pt idx="12">
                  <c:v>130</c:v>
                </c:pt>
                <c:pt idx="13">
                  <c:v>51</c:v>
                </c:pt>
                <c:pt idx="14">
                  <c:v>21</c:v>
                </c:pt>
                <c:pt idx="15">
                  <c:v>0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DF-4983-9EA4-D65C11BAA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9.49'!$Z$83:$Z$90</c:f>
              <c:numCache>
                <c:formatCode>#,##0</c:formatCode>
                <c:ptCount val="8"/>
                <c:pt idx="0">
                  <c:v>379</c:v>
                </c:pt>
                <c:pt idx="1">
                  <c:v>515</c:v>
                </c:pt>
                <c:pt idx="2">
                  <c:v>1896</c:v>
                </c:pt>
                <c:pt idx="3">
                  <c:v>291</c:v>
                </c:pt>
                <c:pt idx="4">
                  <c:v>93</c:v>
                </c:pt>
                <c:pt idx="5">
                  <c:v>178</c:v>
                </c:pt>
                <c:pt idx="6">
                  <c:v>1268</c:v>
                </c:pt>
                <c:pt idx="7">
                  <c:v>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5-4408-B858-EBDB4DD56404}"/>
            </c:ext>
          </c:extLst>
        </c:ser>
        <c:ser>
          <c:idx val="1"/>
          <c:order val="1"/>
          <c:tx>
            <c:strRef>
              <c:f>'Table 9.49'!$S$92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9.49'!$Z$93:$Z$100</c:f>
              <c:numCache>
                <c:formatCode>#,##0</c:formatCode>
                <c:ptCount val="8"/>
                <c:pt idx="0">
                  <c:v>420</c:v>
                </c:pt>
                <c:pt idx="1">
                  <c:v>976</c:v>
                </c:pt>
                <c:pt idx="2">
                  <c:v>249</c:v>
                </c:pt>
                <c:pt idx="3">
                  <c:v>894</c:v>
                </c:pt>
                <c:pt idx="4">
                  <c:v>1001</c:v>
                </c:pt>
                <c:pt idx="5">
                  <c:v>480</c:v>
                </c:pt>
                <c:pt idx="6">
                  <c:v>165</c:v>
                </c:pt>
                <c:pt idx="7">
                  <c:v>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5-4408-B858-EBDB4DD56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9.5'!$Z$83:$Z$90</c:f>
              <c:numCache>
                <c:formatCode>#,##0</c:formatCode>
                <c:ptCount val="8"/>
                <c:pt idx="0">
                  <c:v>8</c:v>
                </c:pt>
                <c:pt idx="1">
                  <c:v>1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E-4563-B41B-82BC7CB1D7C8}"/>
            </c:ext>
          </c:extLst>
        </c:ser>
        <c:ser>
          <c:idx val="1"/>
          <c:order val="1"/>
          <c:tx>
            <c:strRef>
              <c:f>'Table 9.5'!$S$92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9.5'!$Z$93:$Z$100</c:f>
              <c:numCache>
                <c:formatCode>#,##0</c:formatCode>
                <c:ptCount val="8"/>
                <c:pt idx="0">
                  <c:v>12</c:v>
                </c:pt>
                <c:pt idx="1">
                  <c:v>11</c:v>
                </c:pt>
                <c:pt idx="2">
                  <c:v>5</c:v>
                </c:pt>
                <c:pt idx="3">
                  <c:v>7</c:v>
                </c:pt>
                <c:pt idx="4">
                  <c:v>23</c:v>
                </c:pt>
                <c:pt idx="5">
                  <c:v>0</c:v>
                </c:pt>
                <c:pt idx="6">
                  <c:v>0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E-4563-B41B-82BC7CB1D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9.49'!$T$8:$Z$8</c:f>
              <c:numCache>
                <c:formatCode>#,##0</c:formatCode>
                <c:ptCount val="7"/>
                <c:pt idx="0">
                  <c:v>52446.43</c:v>
                </c:pt>
                <c:pt idx="1">
                  <c:v>56907.71</c:v>
                </c:pt>
                <c:pt idx="2">
                  <c:v>57115.13</c:v>
                </c:pt>
                <c:pt idx="3">
                  <c:v>58594.36</c:v>
                </c:pt>
                <c:pt idx="4">
                  <c:v>59215</c:v>
                </c:pt>
                <c:pt idx="5">
                  <c:v>55855</c:v>
                </c:pt>
                <c:pt idx="6">
                  <c:v>58076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A0-4ECE-BB87-66ED17B624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A0-4ECE-BB87-66ED17B62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9.50'!$U$4:$Y$4</c:f>
              <c:numCache>
                <c:formatCode>#,##0</c:formatCode>
                <c:ptCount val="5"/>
                <c:pt idx="0">
                  <c:v>3533</c:v>
                </c:pt>
                <c:pt idx="1">
                  <c:v>3371</c:v>
                </c:pt>
                <c:pt idx="2">
                  <c:v>3347</c:v>
                </c:pt>
                <c:pt idx="3">
                  <c:v>3083</c:v>
                </c:pt>
                <c:pt idx="4">
                  <c:v>3462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A-448B-90AE-D129656F5CF8}"/>
            </c:ext>
          </c:extLst>
        </c:ser>
        <c:ser>
          <c:idx val="1"/>
          <c:order val="1"/>
          <c:tx>
            <c:strRef>
              <c:f>'Table 9.50'!$S$7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9.50'!$U$7:$Y$7</c:f>
              <c:numCache>
                <c:formatCode>#,##0</c:formatCode>
                <c:ptCount val="5"/>
                <c:pt idx="0">
                  <c:v>2253</c:v>
                </c:pt>
                <c:pt idx="1">
                  <c:v>2240</c:v>
                </c:pt>
                <c:pt idx="2">
                  <c:v>2196</c:v>
                </c:pt>
                <c:pt idx="3">
                  <c:v>2087</c:v>
                </c:pt>
                <c:pt idx="4">
                  <c:v>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A-448B-90AE-D129656F5CF8}"/>
            </c:ext>
          </c:extLst>
        </c:ser>
        <c:ser>
          <c:idx val="2"/>
          <c:order val="2"/>
          <c:tx>
            <c:strRef>
              <c:f>'Table 9.50'!$S$11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9.50'!$U$11:$Y$11</c:f>
              <c:numCache>
                <c:formatCode>#,##0</c:formatCode>
                <c:ptCount val="5"/>
                <c:pt idx="0">
                  <c:v>3012</c:v>
                </c:pt>
                <c:pt idx="1">
                  <c:v>2846</c:v>
                </c:pt>
                <c:pt idx="2">
                  <c:v>2852</c:v>
                </c:pt>
                <c:pt idx="3">
                  <c:v>2639</c:v>
                </c:pt>
                <c:pt idx="4">
                  <c:v>2907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6A-448B-90AE-D129656F5CF8}"/>
            </c:ext>
          </c:extLst>
        </c:ser>
        <c:ser>
          <c:idx val="3"/>
          <c:order val="3"/>
          <c:tx>
            <c:strRef>
              <c:f>'Table 9.50'!$S$12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9.50'!$U$12:$Y$12</c:f>
              <c:numCache>
                <c:formatCode>#,##0</c:formatCode>
                <c:ptCount val="5"/>
                <c:pt idx="0">
                  <c:v>522</c:v>
                </c:pt>
                <c:pt idx="1">
                  <c:v>531</c:v>
                </c:pt>
                <c:pt idx="2">
                  <c:v>496</c:v>
                </c:pt>
                <c:pt idx="3">
                  <c:v>449</c:v>
                </c:pt>
                <c:pt idx="4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6A-448B-90AE-D129656F5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9.50'!$AB$15:$AB$33</c:f>
              <c:numCache>
                <c:formatCode>0.0%</c:formatCode>
                <c:ptCount val="19"/>
                <c:pt idx="0">
                  <c:v>0.13335013864381146</c:v>
                </c:pt>
                <c:pt idx="1">
                  <c:v>4.789513486261659E-3</c:v>
                </c:pt>
                <c:pt idx="2">
                  <c:v>9.6546508696748176E-2</c:v>
                </c:pt>
                <c:pt idx="3">
                  <c:v>4.789513486261659E-3</c:v>
                </c:pt>
                <c:pt idx="4">
                  <c:v>5.7222082177968238E-2</c:v>
                </c:pt>
                <c:pt idx="5">
                  <c:v>1.688933703050164E-2</c:v>
                </c:pt>
                <c:pt idx="6">
                  <c:v>9.0496596924628178E-2</c:v>
                </c:pt>
                <c:pt idx="7">
                  <c:v>6.5288631207461562E-2</c:v>
                </c:pt>
                <c:pt idx="8">
                  <c:v>3.377867406100328E-2</c:v>
                </c:pt>
                <c:pt idx="9">
                  <c:v>3.5291152004033274E-3</c:v>
                </c:pt>
                <c:pt idx="10">
                  <c:v>1.7645576002016636E-2</c:v>
                </c:pt>
                <c:pt idx="11">
                  <c:v>8.8227880010083182E-3</c:v>
                </c:pt>
                <c:pt idx="12">
                  <c:v>2.8989160574741619E-2</c:v>
                </c:pt>
                <c:pt idx="13">
                  <c:v>2.9745399546256619E-2</c:v>
                </c:pt>
                <c:pt idx="14">
                  <c:v>7.814469372321653E-2</c:v>
                </c:pt>
                <c:pt idx="15">
                  <c:v>7.764053440887321E-2</c:v>
                </c:pt>
                <c:pt idx="16">
                  <c:v>0.10915049155533149</c:v>
                </c:pt>
                <c:pt idx="17">
                  <c:v>8.8227880010083182E-3</c:v>
                </c:pt>
                <c:pt idx="18">
                  <c:v>3.1257877489286615E-2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F-4918-B63D-B44A25D4F2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3F-4918-B63D-B44A25D4F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9.50'!$Y$44:$Y$60</c:f>
              <c:numCache>
                <c:formatCode>#,##0</c:formatCode>
                <c:ptCount val="17"/>
                <c:pt idx="0">
                  <c:v>8</c:v>
                </c:pt>
                <c:pt idx="1">
                  <c:v>54</c:v>
                </c:pt>
                <c:pt idx="2">
                  <c:v>110</c:v>
                </c:pt>
                <c:pt idx="3">
                  <c:v>153</c:v>
                </c:pt>
                <c:pt idx="4">
                  <c:v>211</c:v>
                </c:pt>
                <c:pt idx="5">
                  <c:v>163</c:v>
                </c:pt>
                <c:pt idx="6">
                  <c:v>153</c:v>
                </c:pt>
                <c:pt idx="7">
                  <c:v>159</c:v>
                </c:pt>
                <c:pt idx="8">
                  <c:v>169</c:v>
                </c:pt>
                <c:pt idx="9">
                  <c:v>170</c:v>
                </c:pt>
                <c:pt idx="10">
                  <c:v>129</c:v>
                </c:pt>
                <c:pt idx="11">
                  <c:v>137</c:v>
                </c:pt>
                <c:pt idx="12">
                  <c:v>66</c:v>
                </c:pt>
                <c:pt idx="13">
                  <c:v>23</c:v>
                </c:pt>
                <c:pt idx="14">
                  <c:v>6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FE-48A7-B7E4-0885D585A056}"/>
            </c:ext>
          </c:extLst>
        </c:ser>
        <c:ser>
          <c:idx val="1"/>
          <c:order val="1"/>
          <c:tx>
            <c:strRef>
              <c:f>'Table 9.50'!$S$62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9.50'!$Y$63:$Y$79</c:f>
              <c:numCache>
                <c:formatCode>#,##0</c:formatCode>
                <c:ptCount val="17"/>
                <c:pt idx="0">
                  <c:v>13</c:v>
                </c:pt>
                <c:pt idx="1">
                  <c:v>69</c:v>
                </c:pt>
                <c:pt idx="2">
                  <c:v>99</c:v>
                </c:pt>
                <c:pt idx="3">
                  <c:v>189</c:v>
                </c:pt>
                <c:pt idx="4">
                  <c:v>208</c:v>
                </c:pt>
                <c:pt idx="5">
                  <c:v>161</c:v>
                </c:pt>
                <c:pt idx="6">
                  <c:v>151</c:v>
                </c:pt>
                <c:pt idx="7">
                  <c:v>153</c:v>
                </c:pt>
                <c:pt idx="8">
                  <c:v>171</c:v>
                </c:pt>
                <c:pt idx="9">
                  <c:v>181</c:v>
                </c:pt>
                <c:pt idx="10">
                  <c:v>154</c:v>
                </c:pt>
                <c:pt idx="11">
                  <c:v>108</c:v>
                </c:pt>
                <c:pt idx="12">
                  <c:v>54</c:v>
                </c:pt>
                <c:pt idx="13">
                  <c:v>21</c:v>
                </c:pt>
                <c:pt idx="14">
                  <c:v>6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FE-48A7-B7E4-0885D585A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9.50'!$Y$83:$Y$90</c:f>
              <c:numCache>
                <c:formatCode>#,##0</c:formatCode>
                <c:ptCount val="8"/>
                <c:pt idx="0">
                  <c:v>80</c:v>
                </c:pt>
                <c:pt idx="1">
                  <c:v>73</c:v>
                </c:pt>
                <c:pt idx="2">
                  <c:v>148</c:v>
                </c:pt>
                <c:pt idx="3">
                  <c:v>57</c:v>
                </c:pt>
                <c:pt idx="4">
                  <c:v>37</c:v>
                </c:pt>
                <c:pt idx="5">
                  <c:v>53</c:v>
                </c:pt>
                <c:pt idx="6">
                  <c:v>121</c:v>
                </c:pt>
                <c:pt idx="7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E-4274-BE8B-45DCD870EB48}"/>
            </c:ext>
          </c:extLst>
        </c:ser>
        <c:ser>
          <c:idx val="1"/>
          <c:order val="1"/>
          <c:tx>
            <c:strRef>
              <c:f>'Table 9.50'!$S$92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9.50'!$Y$93:$Y$100</c:f>
              <c:numCache>
                <c:formatCode>#,##0</c:formatCode>
                <c:ptCount val="8"/>
                <c:pt idx="0">
                  <c:v>67</c:v>
                </c:pt>
                <c:pt idx="1">
                  <c:v>208</c:v>
                </c:pt>
                <c:pt idx="2">
                  <c:v>29</c:v>
                </c:pt>
                <c:pt idx="3">
                  <c:v>140</c:v>
                </c:pt>
                <c:pt idx="4">
                  <c:v>170</c:v>
                </c:pt>
                <c:pt idx="5">
                  <c:v>93</c:v>
                </c:pt>
                <c:pt idx="6">
                  <c:v>10</c:v>
                </c:pt>
                <c:pt idx="7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BE-4274-BE8B-45DCD870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9.50'!$U$8:$Y$8</c:f>
              <c:numCache>
                <c:formatCode>#,##0</c:formatCode>
                <c:ptCount val="5"/>
                <c:pt idx="0">
                  <c:v>35381.5</c:v>
                </c:pt>
                <c:pt idx="1">
                  <c:v>37491</c:v>
                </c:pt>
                <c:pt idx="2">
                  <c:v>34621.410000000003</c:v>
                </c:pt>
                <c:pt idx="3">
                  <c:v>36655.730000000003</c:v>
                </c:pt>
                <c:pt idx="4">
                  <c:v>36032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3A-45D5-BFC2-B184158BF2B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3A-45D5-BFC2-B184158BF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9.50'!$T$4:$Z$4</c:f>
              <c:numCache>
                <c:formatCode>#,##0</c:formatCode>
                <c:ptCount val="7"/>
                <c:pt idx="0">
                  <c:v>3469</c:v>
                </c:pt>
                <c:pt idx="1">
                  <c:v>3533</c:v>
                </c:pt>
                <c:pt idx="2">
                  <c:v>3371</c:v>
                </c:pt>
                <c:pt idx="3">
                  <c:v>3347</c:v>
                </c:pt>
                <c:pt idx="4">
                  <c:v>3083</c:v>
                </c:pt>
                <c:pt idx="5">
                  <c:v>3462</c:v>
                </c:pt>
                <c:pt idx="6">
                  <c:v>3967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3F-4FED-8D59-ADAB7F6D8EE8}"/>
            </c:ext>
          </c:extLst>
        </c:ser>
        <c:ser>
          <c:idx val="1"/>
          <c:order val="1"/>
          <c:tx>
            <c:strRef>
              <c:f>'Table 9.50'!$S$7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9.50'!$T$7:$Z$7</c:f>
              <c:numCache>
                <c:formatCode>#,##0</c:formatCode>
                <c:ptCount val="7"/>
                <c:pt idx="0">
                  <c:v>2237</c:v>
                </c:pt>
                <c:pt idx="1">
                  <c:v>2253</c:v>
                </c:pt>
                <c:pt idx="2">
                  <c:v>2240</c:v>
                </c:pt>
                <c:pt idx="3">
                  <c:v>2196</c:v>
                </c:pt>
                <c:pt idx="4">
                  <c:v>2087</c:v>
                </c:pt>
                <c:pt idx="5">
                  <c:v>2286</c:v>
                </c:pt>
                <c:pt idx="6">
                  <c:v>2642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3F-4FED-8D59-ADAB7F6D8EE8}"/>
            </c:ext>
          </c:extLst>
        </c:ser>
        <c:ser>
          <c:idx val="2"/>
          <c:order val="2"/>
          <c:tx>
            <c:strRef>
              <c:f>'Table 9.50'!$S$11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9.50'!$T$11:$Z$11</c:f>
              <c:numCache>
                <c:formatCode>#,##0</c:formatCode>
                <c:ptCount val="7"/>
                <c:pt idx="0">
                  <c:v>2960</c:v>
                </c:pt>
                <c:pt idx="1">
                  <c:v>3012</c:v>
                </c:pt>
                <c:pt idx="2">
                  <c:v>2846</c:v>
                </c:pt>
                <c:pt idx="3">
                  <c:v>2852</c:v>
                </c:pt>
                <c:pt idx="4">
                  <c:v>2639</c:v>
                </c:pt>
                <c:pt idx="5">
                  <c:v>2907</c:v>
                </c:pt>
                <c:pt idx="6">
                  <c:v>3195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3F-4FED-8D59-ADAB7F6D8EE8}"/>
            </c:ext>
          </c:extLst>
        </c:ser>
        <c:ser>
          <c:idx val="3"/>
          <c:order val="3"/>
          <c:tx>
            <c:strRef>
              <c:f>'Table 9.50'!$S$12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9.50'!$T$12:$Z$12</c:f>
              <c:numCache>
                <c:formatCode>#,##0</c:formatCode>
                <c:ptCount val="7"/>
                <c:pt idx="0">
                  <c:v>512</c:v>
                </c:pt>
                <c:pt idx="1">
                  <c:v>522</c:v>
                </c:pt>
                <c:pt idx="2">
                  <c:v>531</c:v>
                </c:pt>
                <c:pt idx="3">
                  <c:v>496</c:v>
                </c:pt>
                <c:pt idx="4">
                  <c:v>449</c:v>
                </c:pt>
                <c:pt idx="5">
                  <c:v>555</c:v>
                </c:pt>
                <c:pt idx="6">
                  <c:v>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3F-4FED-8D59-ADAB7F6D8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9.50'!$AB$15:$AB$33</c:f>
              <c:numCache>
                <c:formatCode>0.0%</c:formatCode>
                <c:ptCount val="19"/>
                <c:pt idx="0">
                  <c:v>0.13335013864381146</c:v>
                </c:pt>
                <c:pt idx="1">
                  <c:v>4.789513486261659E-3</c:v>
                </c:pt>
                <c:pt idx="2">
                  <c:v>9.6546508696748176E-2</c:v>
                </c:pt>
                <c:pt idx="3">
                  <c:v>4.789513486261659E-3</c:v>
                </c:pt>
                <c:pt idx="4">
                  <c:v>5.7222082177968238E-2</c:v>
                </c:pt>
                <c:pt idx="5">
                  <c:v>1.688933703050164E-2</c:v>
                </c:pt>
                <c:pt idx="6">
                  <c:v>9.0496596924628178E-2</c:v>
                </c:pt>
                <c:pt idx="7">
                  <c:v>6.5288631207461562E-2</c:v>
                </c:pt>
                <c:pt idx="8">
                  <c:v>3.377867406100328E-2</c:v>
                </c:pt>
                <c:pt idx="9">
                  <c:v>3.5291152004033274E-3</c:v>
                </c:pt>
                <c:pt idx="10">
                  <c:v>1.7645576002016636E-2</c:v>
                </c:pt>
                <c:pt idx="11">
                  <c:v>8.8227880010083182E-3</c:v>
                </c:pt>
                <c:pt idx="12">
                  <c:v>2.8989160574741619E-2</c:v>
                </c:pt>
                <c:pt idx="13">
                  <c:v>2.9745399546256619E-2</c:v>
                </c:pt>
                <c:pt idx="14">
                  <c:v>7.814469372321653E-2</c:v>
                </c:pt>
                <c:pt idx="15">
                  <c:v>7.764053440887321E-2</c:v>
                </c:pt>
                <c:pt idx="16">
                  <c:v>0.10915049155533149</c:v>
                </c:pt>
                <c:pt idx="17">
                  <c:v>8.8227880010083182E-3</c:v>
                </c:pt>
                <c:pt idx="18">
                  <c:v>3.1257877489286615E-2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B-45CA-9172-042368A4CE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B-45CA-9172-042368A4C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9.50'!$Z$44:$Z$60</c:f>
              <c:numCache>
                <c:formatCode>#,##0</c:formatCode>
                <c:ptCount val="17"/>
                <c:pt idx="0">
                  <c:v>12</c:v>
                </c:pt>
                <c:pt idx="1">
                  <c:v>57</c:v>
                </c:pt>
                <c:pt idx="2">
                  <c:v>127</c:v>
                </c:pt>
                <c:pt idx="3">
                  <c:v>163</c:v>
                </c:pt>
                <c:pt idx="4">
                  <c:v>245</c:v>
                </c:pt>
                <c:pt idx="5">
                  <c:v>183</c:v>
                </c:pt>
                <c:pt idx="6">
                  <c:v>156</c:v>
                </c:pt>
                <c:pt idx="7">
                  <c:v>173</c:v>
                </c:pt>
                <c:pt idx="8">
                  <c:v>153</c:v>
                </c:pt>
                <c:pt idx="9">
                  <c:v>162</c:v>
                </c:pt>
                <c:pt idx="10">
                  <c:v>183</c:v>
                </c:pt>
                <c:pt idx="11">
                  <c:v>153</c:v>
                </c:pt>
                <c:pt idx="12">
                  <c:v>84</c:v>
                </c:pt>
                <c:pt idx="13">
                  <c:v>41</c:v>
                </c:pt>
                <c:pt idx="14">
                  <c:v>18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2-47F1-B69D-AEA68E610222}"/>
            </c:ext>
          </c:extLst>
        </c:ser>
        <c:ser>
          <c:idx val="1"/>
          <c:order val="1"/>
          <c:tx>
            <c:strRef>
              <c:f>'Table 9.50'!$S$62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9.50'!$Z$63:$Z$79</c:f>
              <c:numCache>
                <c:formatCode>#,##0</c:formatCode>
                <c:ptCount val="17"/>
                <c:pt idx="0">
                  <c:v>16</c:v>
                </c:pt>
                <c:pt idx="1">
                  <c:v>62</c:v>
                </c:pt>
                <c:pt idx="2">
                  <c:v>145</c:v>
                </c:pt>
                <c:pt idx="3">
                  <c:v>214</c:v>
                </c:pt>
                <c:pt idx="4">
                  <c:v>247</c:v>
                </c:pt>
                <c:pt idx="5">
                  <c:v>199</c:v>
                </c:pt>
                <c:pt idx="6">
                  <c:v>161</c:v>
                </c:pt>
                <c:pt idx="7">
                  <c:v>156</c:v>
                </c:pt>
                <c:pt idx="8">
                  <c:v>173</c:v>
                </c:pt>
                <c:pt idx="9">
                  <c:v>205</c:v>
                </c:pt>
                <c:pt idx="10">
                  <c:v>174</c:v>
                </c:pt>
                <c:pt idx="11">
                  <c:v>148</c:v>
                </c:pt>
                <c:pt idx="12">
                  <c:v>69</c:v>
                </c:pt>
                <c:pt idx="13">
                  <c:v>33</c:v>
                </c:pt>
                <c:pt idx="14">
                  <c:v>17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2-47F1-B69D-AEA68E610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9.50'!$Z$83:$Z$90</c:f>
              <c:numCache>
                <c:formatCode>#,##0</c:formatCode>
                <c:ptCount val="8"/>
                <c:pt idx="0">
                  <c:v>97</c:v>
                </c:pt>
                <c:pt idx="1">
                  <c:v>72</c:v>
                </c:pt>
                <c:pt idx="2">
                  <c:v>160</c:v>
                </c:pt>
                <c:pt idx="3">
                  <c:v>50</c:v>
                </c:pt>
                <c:pt idx="4">
                  <c:v>40</c:v>
                </c:pt>
                <c:pt idx="5">
                  <c:v>55</c:v>
                </c:pt>
                <c:pt idx="6">
                  <c:v>108</c:v>
                </c:pt>
                <c:pt idx="7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4-44C0-8BE2-8C71AE6F65D2}"/>
            </c:ext>
          </c:extLst>
        </c:ser>
        <c:ser>
          <c:idx val="1"/>
          <c:order val="1"/>
          <c:tx>
            <c:strRef>
              <c:f>'Table 9.50'!$S$92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9.50'!$Z$93:$Z$100</c:f>
              <c:numCache>
                <c:formatCode>#,##0</c:formatCode>
                <c:ptCount val="8"/>
                <c:pt idx="0">
                  <c:v>91</c:v>
                </c:pt>
                <c:pt idx="1">
                  <c:v>223</c:v>
                </c:pt>
                <c:pt idx="2">
                  <c:v>34</c:v>
                </c:pt>
                <c:pt idx="3">
                  <c:v>173</c:v>
                </c:pt>
                <c:pt idx="4">
                  <c:v>187</c:v>
                </c:pt>
                <c:pt idx="5">
                  <c:v>92</c:v>
                </c:pt>
                <c:pt idx="6">
                  <c:v>11</c:v>
                </c:pt>
                <c:pt idx="7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4-44C0-8BE2-8C71AE6F6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9.1'!$U$8:$Y$8</c:f>
              <c:numCache>
                <c:formatCode>#,##0</c:formatCode>
                <c:ptCount val="5"/>
                <c:pt idx="0">
                  <c:v>18340</c:v>
                </c:pt>
                <c:pt idx="1">
                  <c:v>20356.75</c:v>
                </c:pt>
                <c:pt idx="2">
                  <c:v>27812.07</c:v>
                </c:pt>
                <c:pt idx="3">
                  <c:v>28765.119999999999</c:v>
                </c:pt>
                <c:pt idx="4">
                  <c:v>26033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35-43D1-9BD3-3025E38AAE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35-43D1-9BD3-3025E38AA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9.5'!$T$8:$Z$8</c:f>
              <c:numCache>
                <c:formatCode>#,##0</c:formatCode>
                <c:ptCount val="7"/>
                <c:pt idx="0">
                  <c:v>39350.92</c:v>
                </c:pt>
                <c:pt idx="1">
                  <c:v>31774.59</c:v>
                </c:pt>
                <c:pt idx="2">
                  <c:v>44985.83</c:v>
                </c:pt>
                <c:pt idx="3">
                  <c:v>46560.31</c:v>
                </c:pt>
                <c:pt idx="4">
                  <c:v>48042.93</c:v>
                </c:pt>
                <c:pt idx="5">
                  <c:v>50345.97</c:v>
                </c:pt>
                <c:pt idx="6">
                  <c:v>42762.35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36-4D8A-A847-02BACBF6498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36-4D8A-A847-02BACBF64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9.50'!$T$8:$Z$8</c:f>
              <c:numCache>
                <c:formatCode>#,##0</c:formatCode>
                <c:ptCount val="7"/>
                <c:pt idx="0">
                  <c:v>32588.74</c:v>
                </c:pt>
                <c:pt idx="1">
                  <c:v>35381.5</c:v>
                </c:pt>
                <c:pt idx="2">
                  <c:v>37491</c:v>
                </c:pt>
                <c:pt idx="3">
                  <c:v>34621.410000000003</c:v>
                </c:pt>
                <c:pt idx="4">
                  <c:v>36655.730000000003</c:v>
                </c:pt>
                <c:pt idx="5">
                  <c:v>36032</c:v>
                </c:pt>
                <c:pt idx="6">
                  <c:v>37602.339999999997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01-4387-8798-032F5EEE51C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01-4387-8798-032F5EEE5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9.51'!$U$4:$Y$4</c:f>
              <c:numCache>
                <c:formatCode>#,##0</c:formatCode>
                <c:ptCount val="5"/>
                <c:pt idx="0">
                  <c:v>417</c:v>
                </c:pt>
                <c:pt idx="1">
                  <c:v>342</c:v>
                </c:pt>
                <c:pt idx="2">
                  <c:v>367</c:v>
                </c:pt>
                <c:pt idx="3">
                  <c:v>286</c:v>
                </c:pt>
                <c:pt idx="4">
                  <c:v>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B-4EA8-8659-6FECD7A57682}"/>
            </c:ext>
          </c:extLst>
        </c:ser>
        <c:ser>
          <c:idx val="1"/>
          <c:order val="1"/>
          <c:tx>
            <c:strRef>
              <c:f>'Table 9.51'!$S$7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9.51'!$U$7:$Y$7</c:f>
              <c:numCache>
                <c:formatCode>#,##0</c:formatCode>
                <c:ptCount val="5"/>
                <c:pt idx="0">
                  <c:v>308</c:v>
                </c:pt>
                <c:pt idx="1">
                  <c:v>267</c:v>
                </c:pt>
                <c:pt idx="2">
                  <c:v>281</c:v>
                </c:pt>
                <c:pt idx="3">
                  <c:v>226</c:v>
                </c:pt>
                <c:pt idx="4">
                  <c:v>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8B-4EA8-8659-6FECD7A57682}"/>
            </c:ext>
          </c:extLst>
        </c:ser>
        <c:ser>
          <c:idx val="2"/>
          <c:order val="2"/>
          <c:tx>
            <c:strRef>
              <c:f>'Table 9.51'!$S$11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9.51'!$U$11:$Y$11</c:f>
              <c:numCache>
                <c:formatCode>#,##0</c:formatCode>
                <c:ptCount val="5"/>
                <c:pt idx="0">
                  <c:v>419</c:v>
                </c:pt>
                <c:pt idx="1">
                  <c:v>343</c:v>
                </c:pt>
                <c:pt idx="2">
                  <c:v>368</c:v>
                </c:pt>
                <c:pt idx="3">
                  <c:v>285</c:v>
                </c:pt>
                <c:pt idx="4">
                  <c:v>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B-4EA8-8659-6FECD7A57682}"/>
            </c:ext>
          </c:extLst>
        </c:ser>
        <c:ser>
          <c:idx val="3"/>
          <c:order val="3"/>
          <c:tx>
            <c:strRef>
              <c:f>'Table 9.51'!$S$12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9.51'!$U$12:$Y$12</c:f>
              <c:numCache>
                <c:formatCode>#,##0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8B-4EA8-8659-6FECD7A57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9.51'!$AB$15:$AB$33</c:f>
              <c:numCache>
                <c:formatCode>0.0%</c:formatCode>
                <c:ptCount val="19"/>
                <c:pt idx="0">
                  <c:v>0</c:v>
                </c:pt>
                <c:pt idx="1">
                  <c:v>6.8840579710144928E-2</c:v>
                </c:pt>
                <c:pt idx="2">
                  <c:v>4.3478260869565216E-2</c:v>
                </c:pt>
                <c:pt idx="3">
                  <c:v>0</c:v>
                </c:pt>
                <c:pt idx="4">
                  <c:v>0.24818840579710144</c:v>
                </c:pt>
                <c:pt idx="5">
                  <c:v>0</c:v>
                </c:pt>
                <c:pt idx="6">
                  <c:v>2.355072463768116E-2</c:v>
                </c:pt>
                <c:pt idx="7">
                  <c:v>0.10144927536231885</c:v>
                </c:pt>
                <c:pt idx="8">
                  <c:v>4.710144927536232E-2</c:v>
                </c:pt>
                <c:pt idx="9">
                  <c:v>0</c:v>
                </c:pt>
                <c:pt idx="10">
                  <c:v>0</c:v>
                </c:pt>
                <c:pt idx="11">
                  <c:v>3.2608695652173912E-2</c:v>
                </c:pt>
                <c:pt idx="12">
                  <c:v>1.0869565217391304E-2</c:v>
                </c:pt>
                <c:pt idx="13">
                  <c:v>7.9710144927536225E-2</c:v>
                </c:pt>
                <c:pt idx="14">
                  <c:v>0.16847826086956522</c:v>
                </c:pt>
                <c:pt idx="15">
                  <c:v>5.2536231884057968E-2</c:v>
                </c:pt>
                <c:pt idx="16">
                  <c:v>3.4420289855072464E-2</c:v>
                </c:pt>
                <c:pt idx="17">
                  <c:v>0</c:v>
                </c:pt>
                <c:pt idx="18">
                  <c:v>7.4275362318840576E-2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0-4E5C-A155-25ED5FE22A4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0-4E5C-A155-25ED5FE22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20</c:v>
                </c:pt>
                <c:pt idx="4">
                  <c:v>31</c:v>
                </c:pt>
                <c:pt idx="5">
                  <c:v>20</c:v>
                </c:pt>
                <c:pt idx="6">
                  <c:v>32</c:v>
                </c:pt>
                <c:pt idx="7">
                  <c:v>42</c:v>
                </c:pt>
                <c:pt idx="8">
                  <c:v>21</c:v>
                </c:pt>
                <c:pt idx="9">
                  <c:v>20</c:v>
                </c:pt>
                <c:pt idx="10">
                  <c:v>29</c:v>
                </c:pt>
                <c:pt idx="11">
                  <c:v>6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23-4F6E-B467-9B9D66444FE9}"/>
            </c:ext>
          </c:extLst>
        </c:ser>
        <c:ser>
          <c:idx val="1"/>
          <c:order val="1"/>
          <c:tx>
            <c:strRef>
              <c:f>'Table 9.51'!$S$62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27</c:v>
                </c:pt>
                <c:pt idx="4">
                  <c:v>20</c:v>
                </c:pt>
                <c:pt idx="5">
                  <c:v>22</c:v>
                </c:pt>
                <c:pt idx="6">
                  <c:v>27</c:v>
                </c:pt>
                <c:pt idx="7">
                  <c:v>23</c:v>
                </c:pt>
                <c:pt idx="8">
                  <c:v>34</c:v>
                </c:pt>
                <c:pt idx="9">
                  <c:v>18</c:v>
                </c:pt>
                <c:pt idx="10">
                  <c:v>22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23-4F6E-B467-9B9D66444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9.51'!$Y$83:$Y$90</c:f>
              <c:numCache>
                <c:formatCode>#,##0</c:formatCode>
                <c:ptCount val="8"/>
                <c:pt idx="0">
                  <c:v>4</c:v>
                </c:pt>
                <c:pt idx="1">
                  <c:v>12</c:v>
                </c:pt>
                <c:pt idx="2">
                  <c:v>21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37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82-4216-B3D0-904BCA98773D}"/>
            </c:ext>
          </c:extLst>
        </c:ser>
        <c:ser>
          <c:idx val="1"/>
          <c:order val="1"/>
          <c:tx>
            <c:strRef>
              <c:f>'Table 9.51'!$S$92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9.51'!$Y$93:$Y$100</c:f>
              <c:numCache>
                <c:formatCode>#,##0</c:formatCode>
                <c:ptCount val="8"/>
                <c:pt idx="0">
                  <c:v>8</c:v>
                </c:pt>
                <c:pt idx="1">
                  <c:v>10</c:v>
                </c:pt>
                <c:pt idx="2">
                  <c:v>0</c:v>
                </c:pt>
                <c:pt idx="3">
                  <c:v>26</c:v>
                </c:pt>
                <c:pt idx="4">
                  <c:v>12</c:v>
                </c:pt>
                <c:pt idx="5">
                  <c:v>6</c:v>
                </c:pt>
                <c:pt idx="6">
                  <c:v>10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82-4216-B3D0-904BCA987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9.51'!$U$8:$Y$8</c:f>
              <c:numCache>
                <c:formatCode>#,##0</c:formatCode>
                <c:ptCount val="5"/>
                <c:pt idx="0">
                  <c:v>22700.99</c:v>
                </c:pt>
                <c:pt idx="1">
                  <c:v>34847.379999999997</c:v>
                </c:pt>
                <c:pt idx="2">
                  <c:v>27244.53</c:v>
                </c:pt>
                <c:pt idx="3">
                  <c:v>35569</c:v>
                </c:pt>
                <c:pt idx="4">
                  <c:v>24238.49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91-4504-8FC9-F45B251E3E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91-4504-8FC9-F45B251E3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9.51'!$T$4:$Z$4</c:f>
              <c:numCache>
                <c:formatCode>#,##0</c:formatCode>
                <c:ptCount val="7"/>
                <c:pt idx="0">
                  <c:v>421</c:v>
                </c:pt>
                <c:pt idx="1">
                  <c:v>417</c:v>
                </c:pt>
                <c:pt idx="2">
                  <c:v>342</c:v>
                </c:pt>
                <c:pt idx="3">
                  <c:v>367</c:v>
                </c:pt>
                <c:pt idx="4">
                  <c:v>286</c:v>
                </c:pt>
                <c:pt idx="5">
                  <c:v>473</c:v>
                </c:pt>
                <c:pt idx="6">
                  <c:v>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6B-481F-9666-8980E4B81963}"/>
            </c:ext>
          </c:extLst>
        </c:ser>
        <c:ser>
          <c:idx val="1"/>
          <c:order val="1"/>
          <c:tx>
            <c:strRef>
              <c:f>'Table 9.51'!$S$7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9.51'!$T$7:$Z$7</c:f>
              <c:numCache>
                <c:formatCode>#,##0</c:formatCode>
                <c:ptCount val="7"/>
                <c:pt idx="0">
                  <c:v>307</c:v>
                </c:pt>
                <c:pt idx="1">
                  <c:v>308</c:v>
                </c:pt>
                <c:pt idx="2">
                  <c:v>267</c:v>
                </c:pt>
                <c:pt idx="3">
                  <c:v>281</c:v>
                </c:pt>
                <c:pt idx="4">
                  <c:v>226</c:v>
                </c:pt>
                <c:pt idx="5">
                  <c:v>323</c:v>
                </c:pt>
                <c:pt idx="6">
                  <c:v>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6B-481F-9666-8980E4B81963}"/>
            </c:ext>
          </c:extLst>
        </c:ser>
        <c:ser>
          <c:idx val="2"/>
          <c:order val="2"/>
          <c:tx>
            <c:strRef>
              <c:f>'Table 9.51'!$S$11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9.51'!$T$11:$Z$11</c:f>
              <c:numCache>
                <c:formatCode>#,##0</c:formatCode>
                <c:ptCount val="7"/>
                <c:pt idx="0">
                  <c:v>414</c:v>
                </c:pt>
                <c:pt idx="1">
                  <c:v>419</c:v>
                </c:pt>
                <c:pt idx="2">
                  <c:v>343</c:v>
                </c:pt>
                <c:pt idx="3">
                  <c:v>368</c:v>
                </c:pt>
                <c:pt idx="4">
                  <c:v>285</c:v>
                </c:pt>
                <c:pt idx="5">
                  <c:v>471</c:v>
                </c:pt>
                <c:pt idx="6">
                  <c:v>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6B-481F-9666-8980E4B81963}"/>
            </c:ext>
          </c:extLst>
        </c:ser>
        <c:ser>
          <c:idx val="3"/>
          <c:order val="3"/>
          <c:tx>
            <c:strRef>
              <c:f>'Table 9.51'!$S$12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9.51'!$T$12:$Z$12</c:f>
              <c:numCache>
                <c:formatCode>#,##0</c:formatCode>
                <c:ptCount val="7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6B-481F-9666-8980E4B81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9.51'!$AB$15:$AB$33</c:f>
              <c:numCache>
                <c:formatCode>0.0%</c:formatCode>
                <c:ptCount val="19"/>
                <c:pt idx="0">
                  <c:v>0</c:v>
                </c:pt>
                <c:pt idx="1">
                  <c:v>6.8840579710144928E-2</c:v>
                </c:pt>
                <c:pt idx="2">
                  <c:v>4.3478260869565216E-2</c:v>
                </c:pt>
                <c:pt idx="3">
                  <c:v>0</c:v>
                </c:pt>
                <c:pt idx="4">
                  <c:v>0.24818840579710144</c:v>
                </c:pt>
                <c:pt idx="5">
                  <c:v>0</c:v>
                </c:pt>
                <c:pt idx="6">
                  <c:v>2.355072463768116E-2</c:v>
                </c:pt>
                <c:pt idx="7">
                  <c:v>0.10144927536231885</c:v>
                </c:pt>
                <c:pt idx="8">
                  <c:v>4.710144927536232E-2</c:v>
                </c:pt>
                <c:pt idx="9">
                  <c:v>0</c:v>
                </c:pt>
                <c:pt idx="10">
                  <c:v>0</c:v>
                </c:pt>
                <c:pt idx="11">
                  <c:v>3.2608695652173912E-2</c:v>
                </c:pt>
                <c:pt idx="12">
                  <c:v>1.0869565217391304E-2</c:v>
                </c:pt>
                <c:pt idx="13">
                  <c:v>7.9710144927536225E-2</c:v>
                </c:pt>
                <c:pt idx="14">
                  <c:v>0.16847826086956522</c:v>
                </c:pt>
                <c:pt idx="15">
                  <c:v>5.2536231884057968E-2</c:v>
                </c:pt>
                <c:pt idx="16">
                  <c:v>3.4420289855072464E-2</c:v>
                </c:pt>
                <c:pt idx="17">
                  <c:v>0</c:v>
                </c:pt>
                <c:pt idx="18">
                  <c:v>7.4275362318840576E-2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94-4A13-82F9-BB537C2951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94-4A13-82F9-BB537C295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29</c:v>
                </c:pt>
                <c:pt idx="4">
                  <c:v>39</c:v>
                </c:pt>
                <c:pt idx="5">
                  <c:v>39</c:v>
                </c:pt>
                <c:pt idx="6">
                  <c:v>27</c:v>
                </c:pt>
                <c:pt idx="7">
                  <c:v>44</c:v>
                </c:pt>
                <c:pt idx="8">
                  <c:v>38</c:v>
                </c:pt>
                <c:pt idx="9">
                  <c:v>29</c:v>
                </c:pt>
                <c:pt idx="10">
                  <c:v>23</c:v>
                </c:pt>
                <c:pt idx="11">
                  <c:v>7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4-4A9E-945E-B0F463FFD70B}"/>
            </c:ext>
          </c:extLst>
        </c:ser>
        <c:ser>
          <c:idx val="1"/>
          <c:order val="1"/>
          <c:tx>
            <c:strRef>
              <c:f>'Table 9.51'!$S$62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18</c:v>
                </c:pt>
                <c:pt idx="4">
                  <c:v>46</c:v>
                </c:pt>
                <c:pt idx="5">
                  <c:v>24</c:v>
                </c:pt>
                <c:pt idx="6">
                  <c:v>26</c:v>
                </c:pt>
                <c:pt idx="7">
                  <c:v>39</c:v>
                </c:pt>
                <c:pt idx="8">
                  <c:v>22</c:v>
                </c:pt>
                <c:pt idx="9">
                  <c:v>29</c:v>
                </c:pt>
                <c:pt idx="10">
                  <c:v>17</c:v>
                </c:pt>
                <c:pt idx="11">
                  <c:v>9</c:v>
                </c:pt>
                <c:pt idx="12">
                  <c:v>6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4-4A9E-945E-B0F463FFD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9.51'!$Z$83:$Z$90</c:f>
              <c:numCache>
                <c:formatCode>#,##0</c:formatCode>
                <c:ptCount val="8"/>
                <c:pt idx="0">
                  <c:v>2</c:v>
                </c:pt>
                <c:pt idx="1">
                  <c:v>8</c:v>
                </c:pt>
                <c:pt idx="2">
                  <c:v>27</c:v>
                </c:pt>
                <c:pt idx="3">
                  <c:v>17</c:v>
                </c:pt>
                <c:pt idx="4">
                  <c:v>0</c:v>
                </c:pt>
                <c:pt idx="5">
                  <c:v>0</c:v>
                </c:pt>
                <c:pt idx="6">
                  <c:v>52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9F-45F4-B7C7-0E6E98A10209}"/>
            </c:ext>
          </c:extLst>
        </c:ser>
        <c:ser>
          <c:idx val="1"/>
          <c:order val="1"/>
          <c:tx>
            <c:strRef>
              <c:f>'Table 9.51'!$S$92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9.51'!$Z$93:$Z$100</c:f>
              <c:numCache>
                <c:formatCode>#,##0</c:formatCode>
                <c:ptCount val="8"/>
                <c:pt idx="0">
                  <c:v>8</c:v>
                </c:pt>
                <c:pt idx="1">
                  <c:v>5</c:v>
                </c:pt>
                <c:pt idx="2">
                  <c:v>8</c:v>
                </c:pt>
                <c:pt idx="3">
                  <c:v>29</c:v>
                </c:pt>
                <c:pt idx="4">
                  <c:v>12</c:v>
                </c:pt>
                <c:pt idx="5">
                  <c:v>0</c:v>
                </c:pt>
                <c:pt idx="6">
                  <c:v>14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9F-45F4-B7C7-0E6E98A10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9.6'!$U$4:$Y$4</c:f>
              <c:numCache>
                <c:formatCode>#,##0</c:formatCode>
                <c:ptCount val="5"/>
                <c:pt idx="0">
                  <c:v>1420</c:v>
                </c:pt>
                <c:pt idx="1">
                  <c:v>1404</c:v>
                </c:pt>
                <c:pt idx="2">
                  <c:v>1268</c:v>
                </c:pt>
                <c:pt idx="3">
                  <c:v>1164</c:v>
                </c:pt>
                <c:pt idx="4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E-428D-BD61-0BA5FDDB2245}"/>
            </c:ext>
          </c:extLst>
        </c:ser>
        <c:ser>
          <c:idx val="1"/>
          <c:order val="1"/>
          <c:tx>
            <c:strRef>
              <c:f>'Table 9.6'!$S$7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9.6'!$U$7:$Y$7</c:f>
              <c:numCache>
                <c:formatCode>#,##0</c:formatCode>
                <c:ptCount val="5"/>
                <c:pt idx="0">
                  <c:v>939</c:v>
                </c:pt>
                <c:pt idx="1">
                  <c:v>920</c:v>
                </c:pt>
                <c:pt idx="2">
                  <c:v>854</c:v>
                </c:pt>
                <c:pt idx="3">
                  <c:v>797</c:v>
                </c:pt>
                <c:pt idx="4">
                  <c:v>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0E-428D-BD61-0BA5FDDB2245}"/>
            </c:ext>
          </c:extLst>
        </c:ser>
        <c:ser>
          <c:idx val="2"/>
          <c:order val="2"/>
          <c:tx>
            <c:strRef>
              <c:f>'Table 9.6'!$S$11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9.6'!$U$11:$Y$11</c:f>
              <c:numCache>
                <c:formatCode>#,##0</c:formatCode>
                <c:ptCount val="5"/>
                <c:pt idx="0">
                  <c:v>1120</c:v>
                </c:pt>
                <c:pt idx="1">
                  <c:v>1099</c:v>
                </c:pt>
                <c:pt idx="2">
                  <c:v>985</c:v>
                </c:pt>
                <c:pt idx="3">
                  <c:v>906</c:v>
                </c:pt>
                <c:pt idx="4">
                  <c:v>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0E-428D-BD61-0BA5FDDB2245}"/>
            </c:ext>
          </c:extLst>
        </c:ser>
        <c:ser>
          <c:idx val="3"/>
          <c:order val="3"/>
          <c:tx>
            <c:strRef>
              <c:f>'Table 9.6'!$S$12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9.6'!$U$12:$Y$12</c:f>
              <c:numCache>
                <c:formatCode>#,##0</c:formatCode>
                <c:ptCount val="5"/>
                <c:pt idx="0">
                  <c:v>300</c:v>
                </c:pt>
                <c:pt idx="1">
                  <c:v>305</c:v>
                </c:pt>
                <c:pt idx="2">
                  <c:v>283</c:v>
                </c:pt>
                <c:pt idx="3">
                  <c:v>263</c:v>
                </c:pt>
                <c:pt idx="4">
                  <c:v>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0E-428D-BD61-0BA5FDDB2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9.51'!$T$8:$Z$8</c:f>
              <c:numCache>
                <c:formatCode>#,##0</c:formatCode>
                <c:ptCount val="7"/>
                <c:pt idx="0">
                  <c:v>24404.55</c:v>
                </c:pt>
                <c:pt idx="1">
                  <c:v>22700.99</c:v>
                </c:pt>
                <c:pt idx="2">
                  <c:v>34847.379999999997</c:v>
                </c:pt>
                <c:pt idx="3">
                  <c:v>27244.53</c:v>
                </c:pt>
                <c:pt idx="4">
                  <c:v>35569</c:v>
                </c:pt>
                <c:pt idx="5">
                  <c:v>24238.49</c:v>
                </c:pt>
                <c:pt idx="6">
                  <c:v>27598.25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0F-4926-B31F-ED0F4E2BF6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F-4926-B31F-ED0F4E2BF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9.52'!$U$4:$Y$4</c:f>
              <c:numCache>
                <c:formatCode>#,##0</c:formatCode>
                <c:ptCount val="5"/>
                <c:pt idx="0">
                  <c:v>37549</c:v>
                </c:pt>
                <c:pt idx="1">
                  <c:v>38988</c:v>
                </c:pt>
                <c:pt idx="2">
                  <c:v>38851</c:v>
                </c:pt>
                <c:pt idx="3">
                  <c:v>38991</c:v>
                </c:pt>
                <c:pt idx="4">
                  <c:v>40296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9C-455C-BD9C-D59FC233652E}"/>
            </c:ext>
          </c:extLst>
        </c:ser>
        <c:ser>
          <c:idx val="1"/>
          <c:order val="1"/>
          <c:tx>
            <c:strRef>
              <c:f>'Table 9.52'!$S$7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9.52'!$U$7:$Y$7</c:f>
              <c:numCache>
                <c:formatCode>#,##0</c:formatCode>
                <c:ptCount val="5"/>
                <c:pt idx="0">
                  <c:v>26939</c:v>
                </c:pt>
                <c:pt idx="1">
                  <c:v>27444</c:v>
                </c:pt>
                <c:pt idx="2">
                  <c:v>27537</c:v>
                </c:pt>
                <c:pt idx="3">
                  <c:v>27963</c:v>
                </c:pt>
                <c:pt idx="4">
                  <c:v>28676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9C-455C-BD9C-D59FC233652E}"/>
            </c:ext>
          </c:extLst>
        </c:ser>
        <c:ser>
          <c:idx val="2"/>
          <c:order val="2"/>
          <c:tx>
            <c:strRef>
              <c:f>'Table 9.52'!$S$11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9.52'!$U$11:$Y$11</c:f>
              <c:numCache>
                <c:formatCode>#,##0</c:formatCode>
                <c:ptCount val="5"/>
                <c:pt idx="0">
                  <c:v>31347</c:v>
                </c:pt>
                <c:pt idx="1">
                  <c:v>32976</c:v>
                </c:pt>
                <c:pt idx="2">
                  <c:v>32977</c:v>
                </c:pt>
                <c:pt idx="3">
                  <c:v>32972</c:v>
                </c:pt>
                <c:pt idx="4">
                  <c:v>33991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9C-455C-BD9C-D59FC233652E}"/>
            </c:ext>
          </c:extLst>
        </c:ser>
        <c:ser>
          <c:idx val="3"/>
          <c:order val="3"/>
          <c:tx>
            <c:strRef>
              <c:f>'Table 9.52'!$S$12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9.52'!$U$12:$Y$12</c:f>
              <c:numCache>
                <c:formatCode>#,##0</c:formatCode>
                <c:ptCount val="5"/>
                <c:pt idx="0">
                  <c:v>6201</c:v>
                </c:pt>
                <c:pt idx="1">
                  <c:v>6013</c:v>
                </c:pt>
                <c:pt idx="2">
                  <c:v>5872</c:v>
                </c:pt>
                <c:pt idx="3">
                  <c:v>6016</c:v>
                </c:pt>
                <c:pt idx="4">
                  <c:v>6305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9C-455C-BD9C-D59FC2336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9.52'!$AB$15:$AB$33</c:f>
              <c:numCache>
                <c:formatCode>0.0%</c:formatCode>
                <c:ptCount val="19"/>
                <c:pt idx="0">
                  <c:v>1.7993378436735281E-2</c:v>
                </c:pt>
                <c:pt idx="1">
                  <c:v>1.0388177150808503E-2</c:v>
                </c:pt>
                <c:pt idx="2">
                  <c:v>4.1912576171968717E-2</c:v>
                </c:pt>
                <c:pt idx="3">
                  <c:v>4.8702077635430158E-3</c:v>
                </c:pt>
                <c:pt idx="4">
                  <c:v>9.5676790940933731E-2</c:v>
                </c:pt>
                <c:pt idx="5">
                  <c:v>2.4878844585192648E-2</c:v>
                </c:pt>
                <c:pt idx="6">
                  <c:v>0.10141068086944005</c:v>
                </c:pt>
                <c:pt idx="7">
                  <c:v>0.12909649249076341</c:v>
                </c:pt>
                <c:pt idx="8">
                  <c:v>2.3391391967755866E-2</c:v>
                </c:pt>
                <c:pt idx="9">
                  <c:v>8.3489275946451707E-3</c:v>
                </c:pt>
                <c:pt idx="10">
                  <c:v>3.4283383714792955E-2</c:v>
                </c:pt>
                <c:pt idx="11">
                  <c:v>4.0880955808262558E-2</c:v>
                </c:pt>
                <c:pt idx="12">
                  <c:v>6.6839403099659328E-2</c:v>
                </c:pt>
                <c:pt idx="13">
                  <c:v>6.7607120579626701E-2</c:v>
                </c:pt>
                <c:pt idx="14">
                  <c:v>3.3227772179837821E-2</c:v>
                </c:pt>
                <c:pt idx="15">
                  <c:v>7.2525310685667671E-2</c:v>
                </c:pt>
                <c:pt idx="16">
                  <c:v>0.10354589511059929</c:v>
                </c:pt>
                <c:pt idx="17">
                  <c:v>1.7633510868000576E-2</c:v>
                </c:pt>
                <c:pt idx="18">
                  <c:v>3.9969291300801305E-2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0-45F6-9548-58C07E98C63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0-45F6-9548-58C07E98C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9.52'!$Y$44:$Y$60</c:f>
              <c:numCache>
                <c:formatCode>#,##0</c:formatCode>
                <c:ptCount val="17"/>
                <c:pt idx="0">
                  <c:v>29</c:v>
                </c:pt>
                <c:pt idx="1">
                  <c:v>615</c:v>
                </c:pt>
                <c:pt idx="2">
                  <c:v>1233</c:v>
                </c:pt>
                <c:pt idx="3">
                  <c:v>1526</c:v>
                </c:pt>
                <c:pt idx="4">
                  <c:v>1806</c:v>
                </c:pt>
                <c:pt idx="5">
                  <c:v>1724</c:v>
                </c:pt>
                <c:pt idx="6">
                  <c:v>1823</c:v>
                </c:pt>
                <c:pt idx="7">
                  <c:v>2083</c:v>
                </c:pt>
                <c:pt idx="8">
                  <c:v>2126</c:v>
                </c:pt>
                <c:pt idx="9">
                  <c:v>2150</c:v>
                </c:pt>
                <c:pt idx="10">
                  <c:v>1876</c:v>
                </c:pt>
                <c:pt idx="11">
                  <c:v>1549</c:v>
                </c:pt>
                <c:pt idx="12">
                  <c:v>976</c:v>
                </c:pt>
                <c:pt idx="13">
                  <c:v>427</c:v>
                </c:pt>
                <c:pt idx="14">
                  <c:v>161</c:v>
                </c:pt>
                <c:pt idx="15">
                  <c:v>69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A80-AB51-02A9BC60A0CD}"/>
            </c:ext>
          </c:extLst>
        </c:ser>
        <c:ser>
          <c:idx val="1"/>
          <c:order val="1"/>
          <c:tx>
            <c:strRef>
              <c:f>'Table 9.52'!$S$62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9.52'!$Y$63:$Y$79</c:f>
              <c:numCache>
                <c:formatCode>#,##0</c:formatCode>
                <c:ptCount val="17"/>
                <c:pt idx="0">
                  <c:v>36</c:v>
                </c:pt>
                <c:pt idx="1">
                  <c:v>667</c:v>
                </c:pt>
                <c:pt idx="2">
                  <c:v>1249</c:v>
                </c:pt>
                <c:pt idx="3">
                  <c:v>1487</c:v>
                </c:pt>
                <c:pt idx="4">
                  <c:v>1755</c:v>
                </c:pt>
                <c:pt idx="5">
                  <c:v>1634</c:v>
                </c:pt>
                <c:pt idx="6">
                  <c:v>1630</c:v>
                </c:pt>
                <c:pt idx="7">
                  <c:v>1982</c:v>
                </c:pt>
                <c:pt idx="8">
                  <c:v>2396</c:v>
                </c:pt>
                <c:pt idx="9">
                  <c:v>2431</c:v>
                </c:pt>
                <c:pt idx="10">
                  <c:v>2212</c:v>
                </c:pt>
                <c:pt idx="11">
                  <c:v>1481</c:v>
                </c:pt>
                <c:pt idx="12">
                  <c:v>676</c:v>
                </c:pt>
                <c:pt idx="13">
                  <c:v>258</c:v>
                </c:pt>
                <c:pt idx="14">
                  <c:v>113</c:v>
                </c:pt>
                <c:pt idx="15">
                  <c:v>37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3D-4A80-AB51-02A9BC60A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9.52'!$Y$83:$Y$90</c:f>
              <c:numCache>
                <c:formatCode>#,##0</c:formatCode>
                <c:ptCount val="8"/>
                <c:pt idx="0">
                  <c:v>1750</c:v>
                </c:pt>
                <c:pt idx="1">
                  <c:v>1645</c:v>
                </c:pt>
                <c:pt idx="2">
                  <c:v>2588</c:v>
                </c:pt>
                <c:pt idx="3">
                  <c:v>941</c:v>
                </c:pt>
                <c:pt idx="4">
                  <c:v>402</c:v>
                </c:pt>
                <c:pt idx="5">
                  <c:v>835</c:v>
                </c:pt>
                <c:pt idx="6">
                  <c:v>858</c:v>
                </c:pt>
                <c:pt idx="7">
                  <c:v>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B-4C80-9B07-F4CFAB9193AC}"/>
            </c:ext>
          </c:extLst>
        </c:ser>
        <c:ser>
          <c:idx val="1"/>
          <c:order val="1"/>
          <c:tx>
            <c:strRef>
              <c:f>'Table 9.52'!$S$92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9.52'!$Y$93:$Y$100</c:f>
              <c:numCache>
                <c:formatCode>#,##0</c:formatCode>
                <c:ptCount val="8"/>
                <c:pt idx="0">
                  <c:v>1278</c:v>
                </c:pt>
                <c:pt idx="1">
                  <c:v>2463</c:v>
                </c:pt>
                <c:pt idx="2">
                  <c:v>466</c:v>
                </c:pt>
                <c:pt idx="3">
                  <c:v>2139</c:v>
                </c:pt>
                <c:pt idx="4">
                  <c:v>2216</c:v>
                </c:pt>
                <c:pt idx="5">
                  <c:v>1452</c:v>
                </c:pt>
                <c:pt idx="6">
                  <c:v>82</c:v>
                </c:pt>
                <c:pt idx="7">
                  <c:v>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B-4C80-9B07-F4CFAB919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9.52'!$U$8:$Y$8</c:f>
              <c:numCache>
                <c:formatCode>#,##0</c:formatCode>
                <c:ptCount val="5"/>
                <c:pt idx="0">
                  <c:v>32546.19</c:v>
                </c:pt>
                <c:pt idx="1">
                  <c:v>33186</c:v>
                </c:pt>
                <c:pt idx="2">
                  <c:v>33644</c:v>
                </c:pt>
                <c:pt idx="3">
                  <c:v>34515</c:v>
                </c:pt>
                <c:pt idx="4">
                  <c:v>35110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97-41FB-8B76-2ECA381F65C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97-41FB-8B76-2ECA381F6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9.52'!$T$4:$Z$4</c:f>
              <c:numCache>
                <c:formatCode>#,##0</c:formatCode>
                <c:ptCount val="7"/>
                <c:pt idx="0">
                  <c:v>36906</c:v>
                </c:pt>
                <c:pt idx="1">
                  <c:v>37549</c:v>
                </c:pt>
                <c:pt idx="2">
                  <c:v>38988</c:v>
                </c:pt>
                <c:pt idx="3">
                  <c:v>38851</c:v>
                </c:pt>
                <c:pt idx="4">
                  <c:v>38991</c:v>
                </c:pt>
                <c:pt idx="5">
                  <c:v>40296</c:v>
                </c:pt>
                <c:pt idx="6">
                  <c:v>41682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34-411E-80D5-ED3CFC804762}"/>
            </c:ext>
          </c:extLst>
        </c:ser>
        <c:ser>
          <c:idx val="1"/>
          <c:order val="1"/>
          <c:tx>
            <c:strRef>
              <c:f>'Table 9.52'!$S$7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9.52'!$T$7:$Z$7</c:f>
              <c:numCache>
                <c:formatCode>#,##0</c:formatCode>
                <c:ptCount val="7"/>
                <c:pt idx="0">
                  <c:v>26507</c:v>
                </c:pt>
                <c:pt idx="1">
                  <c:v>26939</c:v>
                </c:pt>
                <c:pt idx="2">
                  <c:v>27444</c:v>
                </c:pt>
                <c:pt idx="3">
                  <c:v>27537</c:v>
                </c:pt>
                <c:pt idx="4">
                  <c:v>27963</c:v>
                </c:pt>
                <c:pt idx="5">
                  <c:v>28676</c:v>
                </c:pt>
                <c:pt idx="6">
                  <c:v>29729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34-411E-80D5-ED3CFC804762}"/>
            </c:ext>
          </c:extLst>
        </c:ser>
        <c:ser>
          <c:idx val="2"/>
          <c:order val="2"/>
          <c:tx>
            <c:strRef>
              <c:f>'Table 9.52'!$S$11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9.52'!$T$11:$Z$11</c:f>
              <c:numCache>
                <c:formatCode>#,##0</c:formatCode>
                <c:ptCount val="7"/>
                <c:pt idx="0">
                  <c:v>30625</c:v>
                </c:pt>
                <c:pt idx="1">
                  <c:v>31347</c:v>
                </c:pt>
                <c:pt idx="2">
                  <c:v>32976</c:v>
                </c:pt>
                <c:pt idx="3">
                  <c:v>32977</c:v>
                </c:pt>
                <c:pt idx="4">
                  <c:v>32972</c:v>
                </c:pt>
                <c:pt idx="5">
                  <c:v>33991</c:v>
                </c:pt>
                <c:pt idx="6">
                  <c:v>35186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4-411E-80D5-ED3CFC804762}"/>
            </c:ext>
          </c:extLst>
        </c:ser>
        <c:ser>
          <c:idx val="3"/>
          <c:order val="3"/>
          <c:tx>
            <c:strRef>
              <c:f>'Table 9.52'!$S$12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9.52'!$T$12:$Z$12</c:f>
              <c:numCache>
                <c:formatCode>#,##0</c:formatCode>
                <c:ptCount val="7"/>
                <c:pt idx="0">
                  <c:v>6280</c:v>
                </c:pt>
                <c:pt idx="1">
                  <c:v>6201</c:v>
                </c:pt>
                <c:pt idx="2">
                  <c:v>6013</c:v>
                </c:pt>
                <c:pt idx="3">
                  <c:v>5872</c:v>
                </c:pt>
                <c:pt idx="4">
                  <c:v>6016</c:v>
                </c:pt>
                <c:pt idx="5">
                  <c:v>6305</c:v>
                </c:pt>
                <c:pt idx="6">
                  <c:v>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34-411E-80D5-ED3CFC804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9.52'!$AB$15:$AB$33</c:f>
              <c:numCache>
                <c:formatCode>0.0%</c:formatCode>
                <c:ptCount val="19"/>
                <c:pt idx="0">
                  <c:v>1.7993378436735281E-2</c:v>
                </c:pt>
                <c:pt idx="1">
                  <c:v>1.0388177150808503E-2</c:v>
                </c:pt>
                <c:pt idx="2">
                  <c:v>4.1912576171968717E-2</c:v>
                </c:pt>
                <c:pt idx="3">
                  <c:v>4.8702077635430158E-3</c:v>
                </c:pt>
                <c:pt idx="4">
                  <c:v>9.5676790940933731E-2</c:v>
                </c:pt>
                <c:pt idx="5">
                  <c:v>2.4878844585192648E-2</c:v>
                </c:pt>
                <c:pt idx="6">
                  <c:v>0.10141068086944005</c:v>
                </c:pt>
                <c:pt idx="7">
                  <c:v>0.12909649249076341</c:v>
                </c:pt>
                <c:pt idx="8">
                  <c:v>2.3391391967755866E-2</c:v>
                </c:pt>
                <c:pt idx="9">
                  <c:v>8.3489275946451707E-3</c:v>
                </c:pt>
                <c:pt idx="10">
                  <c:v>3.4283383714792955E-2</c:v>
                </c:pt>
                <c:pt idx="11">
                  <c:v>4.0880955808262558E-2</c:v>
                </c:pt>
                <c:pt idx="12">
                  <c:v>6.6839403099659328E-2</c:v>
                </c:pt>
                <c:pt idx="13">
                  <c:v>6.7607120579626701E-2</c:v>
                </c:pt>
                <c:pt idx="14">
                  <c:v>3.3227772179837821E-2</c:v>
                </c:pt>
                <c:pt idx="15">
                  <c:v>7.2525310685667671E-2</c:v>
                </c:pt>
                <c:pt idx="16">
                  <c:v>0.10354589511059929</c:v>
                </c:pt>
                <c:pt idx="17">
                  <c:v>1.7633510868000576E-2</c:v>
                </c:pt>
                <c:pt idx="18">
                  <c:v>3.9969291300801305E-2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A-4B48-9AA3-A4EC9A23FC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5A-4B48-9AA3-A4EC9A23F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9.52'!$Z$44:$Z$60</c:f>
              <c:numCache>
                <c:formatCode>#,##0</c:formatCode>
                <c:ptCount val="17"/>
                <c:pt idx="0">
                  <c:v>27</c:v>
                </c:pt>
                <c:pt idx="1">
                  <c:v>630</c:v>
                </c:pt>
                <c:pt idx="2">
                  <c:v>1312</c:v>
                </c:pt>
                <c:pt idx="3">
                  <c:v>1687</c:v>
                </c:pt>
                <c:pt idx="4">
                  <c:v>1941</c:v>
                </c:pt>
                <c:pt idx="5">
                  <c:v>1735</c:v>
                </c:pt>
                <c:pt idx="6">
                  <c:v>1801</c:v>
                </c:pt>
                <c:pt idx="7">
                  <c:v>2020</c:v>
                </c:pt>
                <c:pt idx="8">
                  <c:v>2241</c:v>
                </c:pt>
                <c:pt idx="9">
                  <c:v>2091</c:v>
                </c:pt>
                <c:pt idx="10">
                  <c:v>2028</c:v>
                </c:pt>
                <c:pt idx="11">
                  <c:v>1609</c:v>
                </c:pt>
                <c:pt idx="12">
                  <c:v>997</c:v>
                </c:pt>
                <c:pt idx="13">
                  <c:v>465</c:v>
                </c:pt>
                <c:pt idx="14">
                  <c:v>185</c:v>
                </c:pt>
                <c:pt idx="15">
                  <c:v>91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5-4BD5-9866-572C89F59A13}"/>
            </c:ext>
          </c:extLst>
        </c:ser>
        <c:ser>
          <c:idx val="1"/>
          <c:order val="1"/>
          <c:tx>
            <c:strRef>
              <c:f>'Table 9.52'!$S$62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9.52'!$Z$63:$Z$79</c:f>
              <c:numCache>
                <c:formatCode>#,##0</c:formatCode>
                <c:ptCount val="17"/>
                <c:pt idx="0">
                  <c:v>41</c:v>
                </c:pt>
                <c:pt idx="1">
                  <c:v>712</c:v>
                </c:pt>
                <c:pt idx="2">
                  <c:v>1287</c:v>
                </c:pt>
                <c:pt idx="3">
                  <c:v>1624</c:v>
                </c:pt>
                <c:pt idx="4">
                  <c:v>1766</c:v>
                </c:pt>
                <c:pt idx="5">
                  <c:v>1690</c:v>
                </c:pt>
                <c:pt idx="6">
                  <c:v>1762</c:v>
                </c:pt>
                <c:pt idx="7">
                  <c:v>2021</c:v>
                </c:pt>
                <c:pt idx="8">
                  <c:v>2430</c:v>
                </c:pt>
                <c:pt idx="9">
                  <c:v>2395</c:v>
                </c:pt>
                <c:pt idx="10">
                  <c:v>2250</c:v>
                </c:pt>
                <c:pt idx="11">
                  <c:v>1533</c:v>
                </c:pt>
                <c:pt idx="12">
                  <c:v>746</c:v>
                </c:pt>
                <c:pt idx="13">
                  <c:v>287</c:v>
                </c:pt>
                <c:pt idx="14">
                  <c:v>117</c:v>
                </c:pt>
                <c:pt idx="15">
                  <c:v>46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5-4BD5-9866-572C89F59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9.52'!$Z$83:$Z$90</c:f>
              <c:numCache>
                <c:formatCode>#,##0</c:formatCode>
                <c:ptCount val="8"/>
                <c:pt idx="0">
                  <c:v>1905</c:v>
                </c:pt>
                <c:pt idx="1">
                  <c:v>1691</c:v>
                </c:pt>
                <c:pt idx="2">
                  <c:v>2716</c:v>
                </c:pt>
                <c:pt idx="3">
                  <c:v>1006</c:v>
                </c:pt>
                <c:pt idx="4">
                  <c:v>424</c:v>
                </c:pt>
                <c:pt idx="5">
                  <c:v>890</c:v>
                </c:pt>
                <c:pt idx="6">
                  <c:v>870</c:v>
                </c:pt>
                <c:pt idx="7">
                  <c:v>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8D-4ED6-8F29-0A97CC6D4EF5}"/>
            </c:ext>
          </c:extLst>
        </c:ser>
        <c:ser>
          <c:idx val="1"/>
          <c:order val="1"/>
          <c:tx>
            <c:strRef>
              <c:f>'Table 9.52'!$S$92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9.52'!$Z$93:$Z$100</c:f>
              <c:numCache>
                <c:formatCode>#,##0</c:formatCode>
                <c:ptCount val="8"/>
                <c:pt idx="0">
                  <c:v>1382</c:v>
                </c:pt>
                <c:pt idx="1">
                  <c:v>2546</c:v>
                </c:pt>
                <c:pt idx="2">
                  <c:v>483</c:v>
                </c:pt>
                <c:pt idx="3">
                  <c:v>2302</c:v>
                </c:pt>
                <c:pt idx="4">
                  <c:v>2255</c:v>
                </c:pt>
                <c:pt idx="5">
                  <c:v>1546</c:v>
                </c:pt>
                <c:pt idx="6">
                  <c:v>85</c:v>
                </c:pt>
                <c:pt idx="7">
                  <c:v>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8D-4ED6-8F29-0A97CC6D4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9.6'!$AB$15:$AB$33</c:f>
              <c:numCache>
                <c:formatCode>0.0%</c:formatCode>
                <c:ptCount val="19"/>
                <c:pt idx="0">
                  <c:v>0.17116564417177915</c:v>
                </c:pt>
                <c:pt idx="1">
                  <c:v>7.9754601226993873E-3</c:v>
                </c:pt>
                <c:pt idx="2">
                  <c:v>5.1533742331288344E-2</c:v>
                </c:pt>
                <c:pt idx="3">
                  <c:v>1.5337423312883436E-2</c:v>
                </c:pt>
                <c:pt idx="4">
                  <c:v>4.478527607361963E-2</c:v>
                </c:pt>
                <c:pt idx="5">
                  <c:v>3.3742331288343558E-2</c:v>
                </c:pt>
                <c:pt idx="6">
                  <c:v>7.4846625766871164E-2</c:v>
                </c:pt>
                <c:pt idx="7">
                  <c:v>3.9877300613496931E-2</c:v>
                </c:pt>
                <c:pt idx="8">
                  <c:v>4.6625766871165646E-2</c:v>
                </c:pt>
                <c:pt idx="9">
                  <c:v>4.9079754601226997E-3</c:v>
                </c:pt>
                <c:pt idx="10">
                  <c:v>1.8404907975460124E-2</c:v>
                </c:pt>
                <c:pt idx="11">
                  <c:v>1.6564417177914112E-2</c:v>
                </c:pt>
                <c:pt idx="12">
                  <c:v>2.2085889570552148E-2</c:v>
                </c:pt>
                <c:pt idx="13">
                  <c:v>2.6993865030674847E-2</c:v>
                </c:pt>
                <c:pt idx="14">
                  <c:v>0.10061349693251534</c:v>
                </c:pt>
                <c:pt idx="15">
                  <c:v>6.7484662576687116E-2</c:v>
                </c:pt>
                <c:pt idx="16">
                  <c:v>9.8773006134969324E-2</c:v>
                </c:pt>
                <c:pt idx="17">
                  <c:v>5.521472392638037E-3</c:v>
                </c:pt>
                <c:pt idx="18">
                  <c:v>1.8404907975460124E-2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08-4CC4-99B1-EF31DEE188B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08-4CC4-99B1-EF31DEE18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9.52'!$T$8:$Z$8</c:f>
              <c:numCache>
                <c:formatCode>#,##0</c:formatCode>
                <c:ptCount val="7"/>
                <c:pt idx="0">
                  <c:v>31290.44</c:v>
                </c:pt>
                <c:pt idx="1">
                  <c:v>32546.19</c:v>
                </c:pt>
                <c:pt idx="2">
                  <c:v>33186</c:v>
                </c:pt>
                <c:pt idx="3">
                  <c:v>33644</c:v>
                </c:pt>
                <c:pt idx="4">
                  <c:v>34515</c:v>
                </c:pt>
                <c:pt idx="5">
                  <c:v>35110</c:v>
                </c:pt>
                <c:pt idx="6">
                  <c:v>35774.639999999999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0-4A0D-89C0-AF22DC8E23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0-4A0D-89C0-AF22DC8E2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9.53'!$U$4:$Y$4</c:f>
              <c:numCache>
                <c:formatCode>#,##0</c:formatCode>
                <c:ptCount val="5"/>
                <c:pt idx="0">
                  <c:v>9220</c:v>
                </c:pt>
                <c:pt idx="1">
                  <c:v>8722</c:v>
                </c:pt>
                <c:pt idx="2">
                  <c:v>9114</c:v>
                </c:pt>
                <c:pt idx="3">
                  <c:v>8821</c:v>
                </c:pt>
                <c:pt idx="4">
                  <c:v>9478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FA-49FC-A951-06C6F18288C2}"/>
            </c:ext>
          </c:extLst>
        </c:ser>
        <c:ser>
          <c:idx val="1"/>
          <c:order val="1"/>
          <c:tx>
            <c:strRef>
              <c:f>'Table 9.53'!$S$7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9.53'!$U$7:$Y$7</c:f>
              <c:numCache>
                <c:formatCode>#,##0</c:formatCode>
                <c:ptCount val="5"/>
                <c:pt idx="0">
                  <c:v>5573</c:v>
                </c:pt>
                <c:pt idx="1">
                  <c:v>5362</c:v>
                </c:pt>
                <c:pt idx="2">
                  <c:v>5505</c:v>
                </c:pt>
                <c:pt idx="3">
                  <c:v>5389</c:v>
                </c:pt>
                <c:pt idx="4">
                  <c:v>5782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FA-49FC-A951-06C6F18288C2}"/>
            </c:ext>
          </c:extLst>
        </c:ser>
        <c:ser>
          <c:idx val="2"/>
          <c:order val="2"/>
          <c:tx>
            <c:strRef>
              <c:f>'Table 9.53'!$S$11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9.53'!$U$11:$Y$11</c:f>
              <c:numCache>
                <c:formatCode>#,##0</c:formatCode>
                <c:ptCount val="5"/>
                <c:pt idx="0">
                  <c:v>7444</c:v>
                </c:pt>
                <c:pt idx="1">
                  <c:v>6936</c:v>
                </c:pt>
                <c:pt idx="2">
                  <c:v>7329</c:v>
                </c:pt>
                <c:pt idx="3">
                  <c:v>7081</c:v>
                </c:pt>
                <c:pt idx="4">
                  <c:v>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FA-49FC-A951-06C6F18288C2}"/>
            </c:ext>
          </c:extLst>
        </c:ser>
        <c:ser>
          <c:idx val="3"/>
          <c:order val="3"/>
          <c:tx>
            <c:strRef>
              <c:f>'Table 9.53'!$S$12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9.53'!$U$12:$Y$12</c:f>
              <c:numCache>
                <c:formatCode>#,##0</c:formatCode>
                <c:ptCount val="5"/>
                <c:pt idx="0">
                  <c:v>1777</c:v>
                </c:pt>
                <c:pt idx="1">
                  <c:v>1787</c:v>
                </c:pt>
                <c:pt idx="2">
                  <c:v>1781</c:v>
                </c:pt>
                <c:pt idx="3">
                  <c:v>1744</c:v>
                </c:pt>
                <c:pt idx="4">
                  <c:v>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FA-49FC-A951-06C6F1828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9.53'!$AB$15:$AB$33</c:f>
              <c:numCache>
                <c:formatCode>0.0%</c:formatCode>
                <c:ptCount val="19"/>
                <c:pt idx="0">
                  <c:v>0.3348982785602504</c:v>
                </c:pt>
                <c:pt idx="1">
                  <c:v>1.6846175089754212E-2</c:v>
                </c:pt>
                <c:pt idx="2">
                  <c:v>4.8973580042345574E-2</c:v>
                </c:pt>
                <c:pt idx="3">
                  <c:v>4.1425020712510356E-3</c:v>
                </c:pt>
                <c:pt idx="4">
                  <c:v>3.7374574242842677E-2</c:v>
                </c:pt>
                <c:pt idx="5">
                  <c:v>2.1633066372088741E-2</c:v>
                </c:pt>
                <c:pt idx="6">
                  <c:v>5.14590812850962E-2</c:v>
                </c:pt>
                <c:pt idx="7">
                  <c:v>3.5993740219092331E-2</c:v>
                </c:pt>
                <c:pt idx="8">
                  <c:v>2.6788180060756697E-2</c:v>
                </c:pt>
                <c:pt idx="9">
                  <c:v>1.0126116174169197E-3</c:v>
                </c:pt>
                <c:pt idx="10">
                  <c:v>1.334806222958667E-2</c:v>
                </c:pt>
                <c:pt idx="11">
                  <c:v>1.7858786707171132E-2</c:v>
                </c:pt>
                <c:pt idx="12">
                  <c:v>2.2461566786338948E-2</c:v>
                </c:pt>
                <c:pt idx="13">
                  <c:v>7.1343091227101169E-2</c:v>
                </c:pt>
                <c:pt idx="14">
                  <c:v>3.7558685446009391E-2</c:v>
                </c:pt>
                <c:pt idx="15">
                  <c:v>4.7408634815428521E-2</c:v>
                </c:pt>
                <c:pt idx="16">
                  <c:v>5.394458252784682E-2</c:v>
                </c:pt>
                <c:pt idx="17">
                  <c:v>3.9583908680843232E-3</c:v>
                </c:pt>
                <c:pt idx="18">
                  <c:v>2.2093344380005524E-2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B8-4191-B904-3222BABF92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B8-4191-B904-3222BABF9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9.53'!$Y$44:$Y$60</c:f>
              <c:numCache>
                <c:formatCode>#,##0</c:formatCode>
                <c:ptCount val="17"/>
                <c:pt idx="0">
                  <c:v>5</c:v>
                </c:pt>
                <c:pt idx="1">
                  <c:v>99</c:v>
                </c:pt>
                <c:pt idx="2">
                  <c:v>274</c:v>
                </c:pt>
                <c:pt idx="3">
                  <c:v>554</c:v>
                </c:pt>
                <c:pt idx="4">
                  <c:v>962</c:v>
                </c:pt>
                <c:pt idx="5">
                  <c:v>565</c:v>
                </c:pt>
                <c:pt idx="6">
                  <c:v>335</c:v>
                </c:pt>
                <c:pt idx="7">
                  <c:v>336</c:v>
                </c:pt>
                <c:pt idx="8">
                  <c:v>406</c:v>
                </c:pt>
                <c:pt idx="9">
                  <c:v>393</c:v>
                </c:pt>
                <c:pt idx="10">
                  <c:v>391</c:v>
                </c:pt>
                <c:pt idx="11">
                  <c:v>315</c:v>
                </c:pt>
                <c:pt idx="12">
                  <c:v>195</c:v>
                </c:pt>
                <c:pt idx="13">
                  <c:v>133</c:v>
                </c:pt>
                <c:pt idx="14">
                  <c:v>78</c:v>
                </c:pt>
                <c:pt idx="15">
                  <c:v>25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5-4964-AA73-599BDB1FF684}"/>
            </c:ext>
          </c:extLst>
        </c:ser>
        <c:ser>
          <c:idx val="1"/>
          <c:order val="1"/>
          <c:tx>
            <c:strRef>
              <c:f>'Table 9.53'!$S$62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9.53'!$Y$63:$Y$79</c:f>
              <c:numCache>
                <c:formatCode>#,##0</c:formatCode>
                <c:ptCount val="17"/>
                <c:pt idx="0">
                  <c:v>9</c:v>
                </c:pt>
                <c:pt idx="1">
                  <c:v>128</c:v>
                </c:pt>
                <c:pt idx="2">
                  <c:v>227</c:v>
                </c:pt>
                <c:pt idx="3">
                  <c:v>528</c:v>
                </c:pt>
                <c:pt idx="4">
                  <c:v>683</c:v>
                </c:pt>
                <c:pt idx="5">
                  <c:v>412</c:v>
                </c:pt>
                <c:pt idx="6">
                  <c:v>293</c:v>
                </c:pt>
                <c:pt idx="7">
                  <c:v>357</c:v>
                </c:pt>
                <c:pt idx="8">
                  <c:v>414</c:v>
                </c:pt>
                <c:pt idx="9">
                  <c:v>373</c:v>
                </c:pt>
                <c:pt idx="10">
                  <c:v>344</c:v>
                </c:pt>
                <c:pt idx="11">
                  <c:v>297</c:v>
                </c:pt>
                <c:pt idx="12">
                  <c:v>172</c:v>
                </c:pt>
                <c:pt idx="13">
                  <c:v>70</c:v>
                </c:pt>
                <c:pt idx="14">
                  <c:v>38</c:v>
                </c:pt>
                <c:pt idx="15">
                  <c:v>25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15-4964-AA73-599BDB1FF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9.53'!$Y$83:$Y$90</c:f>
              <c:numCache>
                <c:formatCode>#,##0</c:formatCode>
                <c:ptCount val="8"/>
                <c:pt idx="0">
                  <c:v>200</c:v>
                </c:pt>
                <c:pt idx="1">
                  <c:v>129</c:v>
                </c:pt>
                <c:pt idx="2">
                  <c:v>279</c:v>
                </c:pt>
                <c:pt idx="3">
                  <c:v>74</c:v>
                </c:pt>
                <c:pt idx="4">
                  <c:v>50</c:v>
                </c:pt>
                <c:pt idx="5">
                  <c:v>55</c:v>
                </c:pt>
                <c:pt idx="6">
                  <c:v>308</c:v>
                </c:pt>
                <c:pt idx="7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8C-49F1-AD7D-620D67F2BDC4}"/>
            </c:ext>
          </c:extLst>
        </c:ser>
        <c:ser>
          <c:idx val="1"/>
          <c:order val="1"/>
          <c:tx>
            <c:strRef>
              <c:f>'Table 9.53'!$S$92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9.53'!$Y$93:$Y$100</c:f>
              <c:numCache>
                <c:formatCode>#,##0</c:formatCode>
                <c:ptCount val="8"/>
                <c:pt idx="0">
                  <c:v>111</c:v>
                </c:pt>
                <c:pt idx="1">
                  <c:v>283</c:v>
                </c:pt>
                <c:pt idx="2">
                  <c:v>55</c:v>
                </c:pt>
                <c:pt idx="3">
                  <c:v>318</c:v>
                </c:pt>
                <c:pt idx="4">
                  <c:v>320</c:v>
                </c:pt>
                <c:pt idx="5">
                  <c:v>219</c:v>
                </c:pt>
                <c:pt idx="6">
                  <c:v>25</c:v>
                </c:pt>
                <c:pt idx="7">
                  <c:v>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8C-49F1-AD7D-620D67F2B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9.53'!$U$8:$Y$8</c:f>
              <c:numCache>
                <c:formatCode>#,##0</c:formatCode>
                <c:ptCount val="5"/>
                <c:pt idx="0">
                  <c:v>23360</c:v>
                </c:pt>
                <c:pt idx="1">
                  <c:v>23775.5</c:v>
                </c:pt>
                <c:pt idx="2">
                  <c:v>26049</c:v>
                </c:pt>
                <c:pt idx="3">
                  <c:v>27737.65</c:v>
                </c:pt>
                <c:pt idx="4">
                  <c:v>27358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EB-42DB-911B-F0AF482710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B-42DB-911B-F0AF48271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9.53'!$T$4:$Z$4</c:f>
              <c:numCache>
                <c:formatCode>#,##0</c:formatCode>
                <c:ptCount val="7"/>
                <c:pt idx="0">
                  <c:v>9556</c:v>
                </c:pt>
                <c:pt idx="1">
                  <c:v>9220</c:v>
                </c:pt>
                <c:pt idx="2">
                  <c:v>8722</c:v>
                </c:pt>
                <c:pt idx="3">
                  <c:v>9114</c:v>
                </c:pt>
                <c:pt idx="4">
                  <c:v>8821</c:v>
                </c:pt>
                <c:pt idx="5">
                  <c:v>9478</c:v>
                </c:pt>
                <c:pt idx="6">
                  <c:v>10863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6-4055-A678-394881CAA7F7}"/>
            </c:ext>
          </c:extLst>
        </c:ser>
        <c:ser>
          <c:idx val="1"/>
          <c:order val="1"/>
          <c:tx>
            <c:strRef>
              <c:f>'Table 9.53'!$S$7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9.53'!$T$7:$Z$7</c:f>
              <c:numCache>
                <c:formatCode>#,##0</c:formatCode>
                <c:ptCount val="7"/>
                <c:pt idx="0">
                  <c:v>5615</c:v>
                </c:pt>
                <c:pt idx="1">
                  <c:v>5573</c:v>
                </c:pt>
                <c:pt idx="2">
                  <c:v>5362</c:v>
                </c:pt>
                <c:pt idx="3">
                  <c:v>5505</c:v>
                </c:pt>
                <c:pt idx="4">
                  <c:v>5389</c:v>
                </c:pt>
                <c:pt idx="5">
                  <c:v>5782</c:v>
                </c:pt>
                <c:pt idx="6">
                  <c:v>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06-4055-A678-394881CAA7F7}"/>
            </c:ext>
          </c:extLst>
        </c:ser>
        <c:ser>
          <c:idx val="2"/>
          <c:order val="2"/>
          <c:tx>
            <c:strRef>
              <c:f>'Table 9.53'!$S$11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9.53'!$T$11:$Z$11</c:f>
              <c:numCache>
                <c:formatCode>#,##0</c:formatCode>
                <c:ptCount val="7"/>
                <c:pt idx="0">
                  <c:v>7770</c:v>
                </c:pt>
                <c:pt idx="1">
                  <c:v>7444</c:v>
                </c:pt>
                <c:pt idx="2">
                  <c:v>6936</c:v>
                </c:pt>
                <c:pt idx="3">
                  <c:v>7329</c:v>
                </c:pt>
                <c:pt idx="4">
                  <c:v>7081</c:v>
                </c:pt>
                <c:pt idx="5">
                  <c:v>7521</c:v>
                </c:pt>
                <c:pt idx="6">
                  <c:v>8640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06-4055-A678-394881CAA7F7}"/>
            </c:ext>
          </c:extLst>
        </c:ser>
        <c:ser>
          <c:idx val="3"/>
          <c:order val="3"/>
          <c:tx>
            <c:strRef>
              <c:f>'Table 9.53'!$S$12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9.53'!$T$12:$Z$12</c:f>
              <c:numCache>
                <c:formatCode>#,##0</c:formatCode>
                <c:ptCount val="7"/>
                <c:pt idx="0">
                  <c:v>1787</c:v>
                </c:pt>
                <c:pt idx="1">
                  <c:v>1777</c:v>
                </c:pt>
                <c:pt idx="2">
                  <c:v>1787</c:v>
                </c:pt>
                <c:pt idx="3">
                  <c:v>1781</c:v>
                </c:pt>
                <c:pt idx="4">
                  <c:v>1744</c:v>
                </c:pt>
                <c:pt idx="5">
                  <c:v>1957</c:v>
                </c:pt>
                <c:pt idx="6">
                  <c:v>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06-4055-A678-394881CAA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9.53'!$AB$15:$AB$33</c:f>
              <c:numCache>
                <c:formatCode>0.0%</c:formatCode>
                <c:ptCount val="19"/>
                <c:pt idx="0">
                  <c:v>0.3348982785602504</c:v>
                </c:pt>
                <c:pt idx="1">
                  <c:v>1.6846175089754212E-2</c:v>
                </c:pt>
                <c:pt idx="2">
                  <c:v>4.8973580042345574E-2</c:v>
                </c:pt>
                <c:pt idx="3">
                  <c:v>4.1425020712510356E-3</c:v>
                </c:pt>
                <c:pt idx="4">
                  <c:v>3.7374574242842677E-2</c:v>
                </c:pt>
                <c:pt idx="5">
                  <c:v>2.1633066372088741E-2</c:v>
                </c:pt>
                <c:pt idx="6">
                  <c:v>5.14590812850962E-2</c:v>
                </c:pt>
                <c:pt idx="7">
                  <c:v>3.5993740219092331E-2</c:v>
                </c:pt>
                <c:pt idx="8">
                  <c:v>2.6788180060756697E-2</c:v>
                </c:pt>
                <c:pt idx="9">
                  <c:v>1.0126116174169197E-3</c:v>
                </c:pt>
                <c:pt idx="10">
                  <c:v>1.334806222958667E-2</c:v>
                </c:pt>
                <c:pt idx="11">
                  <c:v>1.7858786707171132E-2</c:v>
                </c:pt>
                <c:pt idx="12">
                  <c:v>2.2461566786338948E-2</c:v>
                </c:pt>
                <c:pt idx="13">
                  <c:v>7.1343091227101169E-2</c:v>
                </c:pt>
                <c:pt idx="14">
                  <c:v>3.7558685446009391E-2</c:v>
                </c:pt>
                <c:pt idx="15">
                  <c:v>4.7408634815428521E-2</c:v>
                </c:pt>
                <c:pt idx="16">
                  <c:v>5.394458252784682E-2</c:v>
                </c:pt>
                <c:pt idx="17">
                  <c:v>3.9583908680843232E-3</c:v>
                </c:pt>
                <c:pt idx="18">
                  <c:v>2.2093344380005524E-2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F7-464C-B88C-816246AF89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F7-464C-B88C-816246AF8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9.53'!$Z$44:$Z$60</c:f>
              <c:numCache>
                <c:formatCode>#,##0</c:formatCode>
                <c:ptCount val="17"/>
                <c:pt idx="0">
                  <c:v>11</c:v>
                </c:pt>
                <c:pt idx="1">
                  <c:v>130</c:v>
                </c:pt>
                <c:pt idx="2">
                  <c:v>311</c:v>
                </c:pt>
                <c:pt idx="3">
                  <c:v>814</c:v>
                </c:pt>
                <c:pt idx="4">
                  <c:v>1153</c:v>
                </c:pt>
                <c:pt idx="5">
                  <c:v>559</c:v>
                </c:pt>
                <c:pt idx="6">
                  <c:v>425</c:v>
                </c:pt>
                <c:pt idx="7">
                  <c:v>387</c:v>
                </c:pt>
                <c:pt idx="8">
                  <c:v>507</c:v>
                </c:pt>
                <c:pt idx="9">
                  <c:v>441</c:v>
                </c:pt>
                <c:pt idx="10">
                  <c:v>429</c:v>
                </c:pt>
                <c:pt idx="11">
                  <c:v>357</c:v>
                </c:pt>
                <c:pt idx="12">
                  <c:v>221</c:v>
                </c:pt>
                <c:pt idx="13">
                  <c:v>150</c:v>
                </c:pt>
                <c:pt idx="14">
                  <c:v>90</c:v>
                </c:pt>
                <c:pt idx="15">
                  <c:v>40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D5-443C-A418-5457C756FAC8}"/>
            </c:ext>
          </c:extLst>
        </c:ser>
        <c:ser>
          <c:idx val="1"/>
          <c:order val="1"/>
          <c:tx>
            <c:strRef>
              <c:f>'Table 9.53'!$S$62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9.53'!$Z$63:$Z$79</c:f>
              <c:numCache>
                <c:formatCode>#,##0</c:formatCode>
                <c:ptCount val="17"/>
                <c:pt idx="0">
                  <c:v>3</c:v>
                </c:pt>
                <c:pt idx="1">
                  <c:v>113</c:v>
                </c:pt>
                <c:pt idx="2">
                  <c:v>314</c:v>
                </c:pt>
                <c:pt idx="3">
                  <c:v>685</c:v>
                </c:pt>
                <c:pt idx="4">
                  <c:v>743</c:v>
                </c:pt>
                <c:pt idx="5">
                  <c:v>393</c:v>
                </c:pt>
                <c:pt idx="6">
                  <c:v>309</c:v>
                </c:pt>
                <c:pt idx="7">
                  <c:v>373</c:v>
                </c:pt>
                <c:pt idx="8">
                  <c:v>398</c:v>
                </c:pt>
                <c:pt idx="9">
                  <c:v>401</c:v>
                </c:pt>
                <c:pt idx="10">
                  <c:v>377</c:v>
                </c:pt>
                <c:pt idx="11">
                  <c:v>319</c:v>
                </c:pt>
                <c:pt idx="12">
                  <c:v>192</c:v>
                </c:pt>
                <c:pt idx="13">
                  <c:v>91</c:v>
                </c:pt>
                <c:pt idx="14">
                  <c:v>42</c:v>
                </c:pt>
                <c:pt idx="15">
                  <c:v>30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D5-443C-A418-5457C756F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9.53'!$Z$83:$Z$90</c:f>
              <c:numCache>
                <c:formatCode>#,##0</c:formatCode>
                <c:ptCount val="8"/>
                <c:pt idx="0">
                  <c:v>232</c:v>
                </c:pt>
                <c:pt idx="1">
                  <c:v>121</c:v>
                </c:pt>
                <c:pt idx="2">
                  <c:v>320</c:v>
                </c:pt>
                <c:pt idx="3">
                  <c:v>91</c:v>
                </c:pt>
                <c:pt idx="4">
                  <c:v>50</c:v>
                </c:pt>
                <c:pt idx="5">
                  <c:v>72</c:v>
                </c:pt>
                <c:pt idx="6">
                  <c:v>338</c:v>
                </c:pt>
                <c:pt idx="7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CA-44FC-B7B2-B12EB537CA23}"/>
            </c:ext>
          </c:extLst>
        </c:ser>
        <c:ser>
          <c:idx val="1"/>
          <c:order val="1"/>
          <c:tx>
            <c:strRef>
              <c:f>'Table 9.53'!$S$92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9.53'!$Z$93:$Z$100</c:f>
              <c:numCache>
                <c:formatCode>#,##0</c:formatCode>
                <c:ptCount val="8"/>
                <c:pt idx="0">
                  <c:v>126</c:v>
                </c:pt>
                <c:pt idx="1">
                  <c:v>310</c:v>
                </c:pt>
                <c:pt idx="2">
                  <c:v>57</c:v>
                </c:pt>
                <c:pt idx="3">
                  <c:v>370</c:v>
                </c:pt>
                <c:pt idx="4">
                  <c:v>338</c:v>
                </c:pt>
                <c:pt idx="5">
                  <c:v>243</c:v>
                </c:pt>
                <c:pt idx="6">
                  <c:v>33</c:v>
                </c:pt>
                <c:pt idx="7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CA-44FC-B7B2-B12EB537C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9.6'!$Y$44:$Y$60</c:f>
              <c:numCache>
                <c:formatCode>#,##0</c:formatCode>
                <c:ptCount val="17"/>
                <c:pt idx="0">
                  <c:v>0</c:v>
                </c:pt>
                <c:pt idx="1">
                  <c:v>22</c:v>
                </c:pt>
                <c:pt idx="2">
                  <c:v>34</c:v>
                </c:pt>
                <c:pt idx="3">
                  <c:v>40</c:v>
                </c:pt>
                <c:pt idx="4">
                  <c:v>54</c:v>
                </c:pt>
                <c:pt idx="5">
                  <c:v>59</c:v>
                </c:pt>
                <c:pt idx="6">
                  <c:v>46</c:v>
                </c:pt>
                <c:pt idx="7">
                  <c:v>60</c:v>
                </c:pt>
                <c:pt idx="8">
                  <c:v>57</c:v>
                </c:pt>
                <c:pt idx="9">
                  <c:v>66</c:v>
                </c:pt>
                <c:pt idx="10">
                  <c:v>62</c:v>
                </c:pt>
                <c:pt idx="11">
                  <c:v>59</c:v>
                </c:pt>
                <c:pt idx="12">
                  <c:v>30</c:v>
                </c:pt>
                <c:pt idx="13">
                  <c:v>21</c:v>
                </c:pt>
                <c:pt idx="14">
                  <c:v>9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6-482D-8A35-5295190200F7}"/>
            </c:ext>
          </c:extLst>
        </c:ser>
        <c:ser>
          <c:idx val="1"/>
          <c:order val="1"/>
          <c:tx>
            <c:strRef>
              <c:f>'Table 9.6'!$S$62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9.6'!$Y$63:$Y$79</c:f>
              <c:numCache>
                <c:formatCode>#,##0</c:formatCode>
                <c:ptCount val="17"/>
                <c:pt idx="0">
                  <c:v>3</c:v>
                </c:pt>
                <c:pt idx="1">
                  <c:v>12</c:v>
                </c:pt>
                <c:pt idx="2">
                  <c:v>55</c:v>
                </c:pt>
                <c:pt idx="3">
                  <c:v>47</c:v>
                </c:pt>
                <c:pt idx="4">
                  <c:v>68</c:v>
                </c:pt>
                <c:pt idx="5">
                  <c:v>89</c:v>
                </c:pt>
                <c:pt idx="6">
                  <c:v>54</c:v>
                </c:pt>
                <c:pt idx="7">
                  <c:v>75</c:v>
                </c:pt>
                <c:pt idx="8">
                  <c:v>50</c:v>
                </c:pt>
                <c:pt idx="9">
                  <c:v>63</c:v>
                </c:pt>
                <c:pt idx="10">
                  <c:v>69</c:v>
                </c:pt>
                <c:pt idx="11">
                  <c:v>40</c:v>
                </c:pt>
                <c:pt idx="12">
                  <c:v>26</c:v>
                </c:pt>
                <c:pt idx="13">
                  <c:v>16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F6-482D-8A35-52951902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9.53'!$T$8:$Z$8</c:f>
              <c:numCache>
                <c:formatCode>#,##0</c:formatCode>
                <c:ptCount val="7"/>
                <c:pt idx="0">
                  <c:v>24778</c:v>
                </c:pt>
                <c:pt idx="1">
                  <c:v>23360</c:v>
                </c:pt>
                <c:pt idx="2">
                  <c:v>23775.5</c:v>
                </c:pt>
                <c:pt idx="3">
                  <c:v>26049</c:v>
                </c:pt>
                <c:pt idx="4">
                  <c:v>27737.65</c:v>
                </c:pt>
                <c:pt idx="5">
                  <c:v>27358</c:v>
                </c:pt>
                <c:pt idx="6">
                  <c:v>27728.41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85-4487-BBDC-687094A154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85-4487-BBDC-687094A1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9.54'!$U$4:$Y$4</c:f>
              <c:numCache>
                <c:formatCode>#,##0</c:formatCode>
                <c:ptCount val="5"/>
                <c:pt idx="0">
                  <c:v>1379</c:v>
                </c:pt>
                <c:pt idx="1">
                  <c:v>1372</c:v>
                </c:pt>
                <c:pt idx="2">
                  <c:v>1262</c:v>
                </c:pt>
                <c:pt idx="3">
                  <c:v>1115</c:v>
                </c:pt>
                <c:pt idx="4">
                  <c:v>1383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6-41D5-93CC-FA477C9BFDBE}"/>
            </c:ext>
          </c:extLst>
        </c:ser>
        <c:ser>
          <c:idx val="1"/>
          <c:order val="1"/>
          <c:tx>
            <c:strRef>
              <c:f>'Table 9.54'!$S$7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9.54'!$U$7:$Y$7</c:f>
              <c:numCache>
                <c:formatCode>#,##0</c:formatCode>
                <c:ptCount val="5"/>
                <c:pt idx="0">
                  <c:v>991</c:v>
                </c:pt>
                <c:pt idx="1">
                  <c:v>981</c:v>
                </c:pt>
                <c:pt idx="2">
                  <c:v>951</c:v>
                </c:pt>
                <c:pt idx="3">
                  <c:v>839</c:v>
                </c:pt>
                <c:pt idx="4">
                  <c:v>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96-41D5-93CC-FA477C9BFDBE}"/>
            </c:ext>
          </c:extLst>
        </c:ser>
        <c:ser>
          <c:idx val="2"/>
          <c:order val="2"/>
          <c:tx>
            <c:strRef>
              <c:f>'Table 9.54'!$S$11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9.54'!$U$11:$Y$11</c:f>
              <c:numCache>
                <c:formatCode>#,##0</c:formatCode>
                <c:ptCount val="5"/>
                <c:pt idx="0">
                  <c:v>1333</c:v>
                </c:pt>
                <c:pt idx="1">
                  <c:v>1332</c:v>
                </c:pt>
                <c:pt idx="2">
                  <c:v>1228</c:v>
                </c:pt>
                <c:pt idx="3">
                  <c:v>1087</c:v>
                </c:pt>
                <c:pt idx="4">
                  <c:v>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96-41D5-93CC-FA477C9BFDBE}"/>
            </c:ext>
          </c:extLst>
        </c:ser>
        <c:ser>
          <c:idx val="3"/>
          <c:order val="3"/>
          <c:tx>
            <c:strRef>
              <c:f>'Table 9.54'!$S$12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9.54'!$U$12:$Y$12</c:f>
              <c:numCache>
                <c:formatCode>#,##0</c:formatCode>
                <c:ptCount val="5"/>
                <c:pt idx="0">
                  <c:v>45</c:v>
                </c:pt>
                <c:pt idx="1">
                  <c:v>35</c:v>
                </c:pt>
                <c:pt idx="2">
                  <c:v>36</c:v>
                </c:pt>
                <c:pt idx="3">
                  <c:v>31</c:v>
                </c:pt>
                <c:pt idx="4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96-41D5-93CC-FA477C9BF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9.54'!$AB$15:$AB$33</c:f>
              <c:numCache>
                <c:formatCode>0.0%</c:formatCode>
                <c:ptCount val="19"/>
                <c:pt idx="0">
                  <c:v>5.1546391752577319E-3</c:v>
                </c:pt>
                <c:pt idx="1">
                  <c:v>1.8409425625920472E-2</c:v>
                </c:pt>
                <c:pt idx="2">
                  <c:v>1.1045655375552283E-2</c:v>
                </c:pt>
                <c:pt idx="3">
                  <c:v>5.1546391752577319E-3</c:v>
                </c:pt>
                <c:pt idx="4">
                  <c:v>0.12886597938144329</c:v>
                </c:pt>
                <c:pt idx="5">
                  <c:v>0</c:v>
                </c:pt>
                <c:pt idx="6">
                  <c:v>0.101620029455081</c:v>
                </c:pt>
                <c:pt idx="7">
                  <c:v>5.6701030927835051E-2</c:v>
                </c:pt>
                <c:pt idx="8">
                  <c:v>2.3564064801178203E-2</c:v>
                </c:pt>
                <c:pt idx="9">
                  <c:v>0</c:v>
                </c:pt>
                <c:pt idx="10">
                  <c:v>9.5729013254786458E-3</c:v>
                </c:pt>
                <c:pt idx="11">
                  <c:v>5.8910162002945507E-3</c:v>
                </c:pt>
                <c:pt idx="12">
                  <c:v>4.7128129602356406E-2</c:v>
                </c:pt>
                <c:pt idx="13">
                  <c:v>2.7245949926362298E-2</c:v>
                </c:pt>
                <c:pt idx="14">
                  <c:v>3.5346097201767304E-2</c:v>
                </c:pt>
                <c:pt idx="15">
                  <c:v>0.15832106038291605</c:v>
                </c:pt>
                <c:pt idx="16">
                  <c:v>0.2187039764359352</c:v>
                </c:pt>
                <c:pt idx="17">
                  <c:v>1.4727540500736377E-3</c:v>
                </c:pt>
                <c:pt idx="18">
                  <c:v>2.4300441826215022E-2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F-48FA-AEC4-629DC6BC057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F-48FA-AEC4-629DC6BC0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36</c:v>
                </c:pt>
                <c:pt idx="3">
                  <c:v>84</c:v>
                </c:pt>
                <c:pt idx="4">
                  <c:v>87</c:v>
                </c:pt>
                <c:pt idx="5">
                  <c:v>70</c:v>
                </c:pt>
                <c:pt idx="6">
                  <c:v>69</c:v>
                </c:pt>
                <c:pt idx="7">
                  <c:v>60</c:v>
                </c:pt>
                <c:pt idx="8">
                  <c:v>59</c:v>
                </c:pt>
                <c:pt idx="9">
                  <c:v>61</c:v>
                </c:pt>
                <c:pt idx="10">
                  <c:v>44</c:v>
                </c:pt>
                <c:pt idx="11">
                  <c:v>42</c:v>
                </c:pt>
                <c:pt idx="12">
                  <c:v>16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C2-49A3-B6F5-D6B7837B580A}"/>
            </c:ext>
          </c:extLst>
        </c:ser>
        <c:ser>
          <c:idx val="1"/>
          <c:order val="1"/>
          <c:tx>
            <c:strRef>
              <c:f>'Table 9.54'!$S$62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9.54'!$Y$63:$Y$79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56</c:v>
                </c:pt>
                <c:pt idx="3">
                  <c:v>80</c:v>
                </c:pt>
                <c:pt idx="4">
                  <c:v>127</c:v>
                </c:pt>
                <c:pt idx="5">
                  <c:v>78</c:v>
                </c:pt>
                <c:pt idx="6">
                  <c:v>77</c:v>
                </c:pt>
                <c:pt idx="7">
                  <c:v>83</c:v>
                </c:pt>
                <c:pt idx="8">
                  <c:v>76</c:v>
                </c:pt>
                <c:pt idx="9">
                  <c:v>65</c:v>
                </c:pt>
                <c:pt idx="10">
                  <c:v>49</c:v>
                </c:pt>
                <c:pt idx="11">
                  <c:v>34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C2-49A3-B6F5-D6B7837B5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9.54'!$Y$83:$Y$90</c:f>
              <c:numCache>
                <c:formatCode>#,##0</c:formatCode>
                <c:ptCount val="8"/>
                <c:pt idx="0">
                  <c:v>32</c:v>
                </c:pt>
                <c:pt idx="1">
                  <c:v>53</c:v>
                </c:pt>
                <c:pt idx="2">
                  <c:v>70</c:v>
                </c:pt>
                <c:pt idx="3">
                  <c:v>42</c:v>
                </c:pt>
                <c:pt idx="4">
                  <c:v>18</c:v>
                </c:pt>
                <c:pt idx="5">
                  <c:v>20</c:v>
                </c:pt>
                <c:pt idx="6">
                  <c:v>35</c:v>
                </c:pt>
                <c:pt idx="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D9-4996-966A-3779B823211C}"/>
            </c:ext>
          </c:extLst>
        </c:ser>
        <c:ser>
          <c:idx val="1"/>
          <c:order val="1"/>
          <c:tx>
            <c:strRef>
              <c:f>'Table 9.54'!$S$92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9.54'!$Y$93:$Y$100</c:f>
              <c:numCache>
                <c:formatCode>#,##0</c:formatCode>
                <c:ptCount val="8"/>
                <c:pt idx="0">
                  <c:v>34</c:v>
                </c:pt>
                <c:pt idx="1">
                  <c:v>81</c:v>
                </c:pt>
                <c:pt idx="2">
                  <c:v>12</c:v>
                </c:pt>
                <c:pt idx="3">
                  <c:v>128</c:v>
                </c:pt>
                <c:pt idx="4">
                  <c:v>85</c:v>
                </c:pt>
                <c:pt idx="5">
                  <c:v>43</c:v>
                </c:pt>
                <c:pt idx="6">
                  <c:v>6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D9-4996-966A-3779B8232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9.54'!$U$8:$Y$8</c:f>
              <c:numCache>
                <c:formatCode>#,##0</c:formatCode>
                <c:ptCount val="5"/>
                <c:pt idx="0">
                  <c:v>30790.73</c:v>
                </c:pt>
                <c:pt idx="1">
                  <c:v>29861</c:v>
                </c:pt>
                <c:pt idx="2">
                  <c:v>30053</c:v>
                </c:pt>
                <c:pt idx="3">
                  <c:v>32680.46</c:v>
                </c:pt>
                <c:pt idx="4">
                  <c:v>30122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7-4210-8C55-AD65FF50738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17-4210-8C55-AD65FF507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9.54'!$T$4:$Z$4</c:f>
              <c:numCache>
                <c:formatCode>#,##0</c:formatCode>
                <c:ptCount val="7"/>
                <c:pt idx="0">
                  <c:v>1423</c:v>
                </c:pt>
                <c:pt idx="1">
                  <c:v>1379</c:v>
                </c:pt>
                <c:pt idx="2">
                  <c:v>1372</c:v>
                </c:pt>
                <c:pt idx="3">
                  <c:v>1262</c:v>
                </c:pt>
                <c:pt idx="4">
                  <c:v>1115</c:v>
                </c:pt>
                <c:pt idx="5">
                  <c:v>1383</c:v>
                </c:pt>
                <c:pt idx="6">
                  <c:v>1361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D5-401C-A37C-DCDDD38DC62F}"/>
            </c:ext>
          </c:extLst>
        </c:ser>
        <c:ser>
          <c:idx val="1"/>
          <c:order val="1"/>
          <c:tx>
            <c:strRef>
              <c:f>'Table 9.54'!$S$7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9.54'!$T$7:$Z$7</c:f>
              <c:numCache>
                <c:formatCode>#,##0</c:formatCode>
                <c:ptCount val="7"/>
                <c:pt idx="0">
                  <c:v>991</c:v>
                </c:pt>
                <c:pt idx="1">
                  <c:v>991</c:v>
                </c:pt>
                <c:pt idx="2">
                  <c:v>981</c:v>
                </c:pt>
                <c:pt idx="3">
                  <c:v>951</c:v>
                </c:pt>
                <c:pt idx="4">
                  <c:v>839</c:v>
                </c:pt>
                <c:pt idx="5">
                  <c:v>1018</c:v>
                </c:pt>
                <c:pt idx="6">
                  <c:v>1007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D5-401C-A37C-DCDDD38DC62F}"/>
            </c:ext>
          </c:extLst>
        </c:ser>
        <c:ser>
          <c:idx val="2"/>
          <c:order val="2"/>
          <c:tx>
            <c:strRef>
              <c:f>'Table 9.54'!$S$11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9.54'!$T$11:$Z$11</c:f>
              <c:numCache>
                <c:formatCode>#,##0</c:formatCode>
                <c:ptCount val="7"/>
                <c:pt idx="0">
                  <c:v>1380</c:v>
                </c:pt>
                <c:pt idx="1">
                  <c:v>1333</c:v>
                </c:pt>
                <c:pt idx="2">
                  <c:v>1332</c:v>
                </c:pt>
                <c:pt idx="3">
                  <c:v>1228</c:v>
                </c:pt>
                <c:pt idx="4">
                  <c:v>1087</c:v>
                </c:pt>
                <c:pt idx="5">
                  <c:v>1344</c:v>
                </c:pt>
                <c:pt idx="6">
                  <c:v>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D5-401C-A37C-DCDDD38DC62F}"/>
            </c:ext>
          </c:extLst>
        </c:ser>
        <c:ser>
          <c:idx val="3"/>
          <c:order val="3"/>
          <c:tx>
            <c:strRef>
              <c:f>'Table 9.54'!$S$12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9.54'!$T$12:$Z$12</c:f>
              <c:numCache>
                <c:formatCode>#,##0</c:formatCode>
                <c:ptCount val="7"/>
                <c:pt idx="0">
                  <c:v>46</c:v>
                </c:pt>
                <c:pt idx="1">
                  <c:v>45</c:v>
                </c:pt>
                <c:pt idx="2">
                  <c:v>35</c:v>
                </c:pt>
                <c:pt idx="3">
                  <c:v>36</c:v>
                </c:pt>
                <c:pt idx="4">
                  <c:v>31</c:v>
                </c:pt>
                <c:pt idx="5">
                  <c:v>39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D5-401C-A37C-DCDDD38DC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9.54'!$AB$15:$AB$33</c:f>
              <c:numCache>
                <c:formatCode>0.0%</c:formatCode>
                <c:ptCount val="19"/>
                <c:pt idx="0">
                  <c:v>5.1546391752577319E-3</c:v>
                </c:pt>
                <c:pt idx="1">
                  <c:v>1.8409425625920472E-2</c:v>
                </c:pt>
                <c:pt idx="2">
                  <c:v>1.1045655375552283E-2</c:v>
                </c:pt>
                <c:pt idx="3">
                  <c:v>5.1546391752577319E-3</c:v>
                </c:pt>
                <c:pt idx="4">
                  <c:v>0.12886597938144329</c:v>
                </c:pt>
                <c:pt idx="5">
                  <c:v>0</c:v>
                </c:pt>
                <c:pt idx="6">
                  <c:v>0.101620029455081</c:v>
                </c:pt>
                <c:pt idx="7">
                  <c:v>5.6701030927835051E-2</c:v>
                </c:pt>
                <c:pt idx="8">
                  <c:v>2.3564064801178203E-2</c:v>
                </c:pt>
                <c:pt idx="9">
                  <c:v>0</c:v>
                </c:pt>
                <c:pt idx="10">
                  <c:v>9.5729013254786458E-3</c:v>
                </c:pt>
                <c:pt idx="11">
                  <c:v>5.8910162002945507E-3</c:v>
                </c:pt>
                <c:pt idx="12">
                  <c:v>4.7128129602356406E-2</c:v>
                </c:pt>
                <c:pt idx="13">
                  <c:v>2.7245949926362298E-2</c:v>
                </c:pt>
                <c:pt idx="14">
                  <c:v>3.5346097201767304E-2</c:v>
                </c:pt>
                <c:pt idx="15">
                  <c:v>0.15832106038291605</c:v>
                </c:pt>
                <c:pt idx="16">
                  <c:v>0.2187039764359352</c:v>
                </c:pt>
                <c:pt idx="17">
                  <c:v>1.4727540500736377E-3</c:v>
                </c:pt>
                <c:pt idx="18">
                  <c:v>2.4300441826215022E-2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B-4EDC-8CAF-BD1CB74E6D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B-4EDC-8CAF-BD1CB74E6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9.54'!$Z$44:$Z$60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36</c:v>
                </c:pt>
                <c:pt idx="3">
                  <c:v>73</c:v>
                </c:pt>
                <c:pt idx="4">
                  <c:v>109</c:v>
                </c:pt>
                <c:pt idx="5">
                  <c:v>82</c:v>
                </c:pt>
                <c:pt idx="6">
                  <c:v>76</c:v>
                </c:pt>
                <c:pt idx="7">
                  <c:v>75</c:v>
                </c:pt>
                <c:pt idx="8">
                  <c:v>61</c:v>
                </c:pt>
                <c:pt idx="9">
                  <c:v>52</c:v>
                </c:pt>
                <c:pt idx="10">
                  <c:v>51</c:v>
                </c:pt>
                <c:pt idx="11">
                  <c:v>33</c:v>
                </c:pt>
                <c:pt idx="12">
                  <c:v>13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5-4364-BA7C-234BF90D2F5E}"/>
            </c:ext>
          </c:extLst>
        </c:ser>
        <c:ser>
          <c:idx val="1"/>
          <c:order val="1"/>
          <c:tx>
            <c:strRef>
              <c:f>'Table 9.54'!$S$62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9.54'!$Z$63:$Z$79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47</c:v>
                </c:pt>
                <c:pt idx="3">
                  <c:v>70</c:v>
                </c:pt>
                <c:pt idx="4">
                  <c:v>131</c:v>
                </c:pt>
                <c:pt idx="5">
                  <c:v>84</c:v>
                </c:pt>
                <c:pt idx="6">
                  <c:v>54</c:v>
                </c:pt>
                <c:pt idx="7">
                  <c:v>69</c:v>
                </c:pt>
                <c:pt idx="8">
                  <c:v>78</c:v>
                </c:pt>
                <c:pt idx="9">
                  <c:v>58</c:v>
                </c:pt>
                <c:pt idx="10">
                  <c:v>47</c:v>
                </c:pt>
                <c:pt idx="11">
                  <c:v>28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5-4364-BA7C-234BF90D2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9.54'!$Z$83:$Z$90</c:f>
              <c:numCache>
                <c:formatCode>#,##0</c:formatCode>
                <c:ptCount val="8"/>
                <c:pt idx="0">
                  <c:v>33</c:v>
                </c:pt>
                <c:pt idx="1">
                  <c:v>59</c:v>
                </c:pt>
                <c:pt idx="2">
                  <c:v>69</c:v>
                </c:pt>
                <c:pt idx="3">
                  <c:v>45</c:v>
                </c:pt>
                <c:pt idx="4">
                  <c:v>18</c:v>
                </c:pt>
                <c:pt idx="5">
                  <c:v>22</c:v>
                </c:pt>
                <c:pt idx="6">
                  <c:v>44</c:v>
                </c:pt>
                <c:pt idx="7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2-4CFF-927A-1F47A4D8340D}"/>
            </c:ext>
          </c:extLst>
        </c:ser>
        <c:ser>
          <c:idx val="1"/>
          <c:order val="1"/>
          <c:tx>
            <c:strRef>
              <c:f>'Table 9.54'!$S$92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9.54'!$Z$93:$Z$100</c:f>
              <c:numCache>
                <c:formatCode>#,##0</c:formatCode>
                <c:ptCount val="8"/>
                <c:pt idx="0">
                  <c:v>32</c:v>
                </c:pt>
                <c:pt idx="1">
                  <c:v>78</c:v>
                </c:pt>
                <c:pt idx="2">
                  <c:v>15</c:v>
                </c:pt>
                <c:pt idx="3">
                  <c:v>129</c:v>
                </c:pt>
                <c:pt idx="4">
                  <c:v>93</c:v>
                </c:pt>
                <c:pt idx="5">
                  <c:v>53</c:v>
                </c:pt>
                <c:pt idx="6">
                  <c:v>0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42-4CFF-927A-1F47A4D83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9.6'!$Y$83:$Y$90</c:f>
              <c:numCache>
                <c:formatCode>#,##0</c:formatCode>
                <c:ptCount val="8"/>
                <c:pt idx="0">
                  <c:v>25</c:v>
                </c:pt>
                <c:pt idx="1">
                  <c:v>19</c:v>
                </c:pt>
                <c:pt idx="2">
                  <c:v>57</c:v>
                </c:pt>
                <c:pt idx="3">
                  <c:v>14</c:v>
                </c:pt>
                <c:pt idx="4">
                  <c:v>5</c:v>
                </c:pt>
                <c:pt idx="5">
                  <c:v>16</c:v>
                </c:pt>
                <c:pt idx="6">
                  <c:v>49</c:v>
                </c:pt>
                <c:pt idx="7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8-4117-AD1F-39409EEF47F5}"/>
            </c:ext>
          </c:extLst>
        </c:ser>
        <c:ser>
          <c:idx val="1"/>
          <c:order val="1"/>
          <c:tx>
            <c:strRef>
              <c:f>'Table 9.6'!$S$92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9.6'!$Y$93:$Y$100</c:f>
              <c:numCache>
                <c:formatCode>#,##0</c:formatCode>
                <c:ptCount val="8"/>
                <c:pt idx="0">
                  <c:v>27</c:v>
                </c:pt>
                <c:pt idx="1">
                  <c:v>64</c:v>
                </c:pt>
                <c:pt idx="2">
                  <c:v>17</c:v>
                </c:pt>
                <c:pt idx="3">
                  <c:v>58</c:v>
                </c:pt>
                <c:pt idx="4">
                  <c:v>57</c:v>
                </c:pt>
                <c:pt idx="5">
                  <c:v>49</c:v>
                </c:pt>
                <c:pt idx="6">
                  <c:v>4</c:v>
                </c:pt>
                <c:pt idx="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8-4117-AD1F-39409EEF4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9.54'!$T$8:$Z$8</c:f>
              <c:numCache>
                <c:formatCode>#,##0</c:formatCode>
                <c:ptCount val="7"/>
                <c:pt idx="0">
                  <c:v>28060.33</c:v>
                </c:pt>
                <c:pt idx="1">
                  <c:v>30790.73</c:v>
                </c:pt>
                <c:pt idx="2">
                  <c:v>29861</c:v>
                </c:pt>
                <c:pt idx="3">
                  <c:v>30053</c:v>
                </c:pt>
                <c:pt idx="4">
                  <c:v>32680.46</c:v>
                </c:pt>
                <c:pt idx="5">
                  <c:v>30122</c:v>
                </c:pt>
                <c:pt idx="6">
                  <c:v>30987.06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4-4CBA-A07C-4FCEC9582B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64-4CBA-A07C-4FCEC9582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9.55'!$U$4:$Y$4</c:f>
              <c:numCache>
                <c:formatCode>#,##0</c:formatCode>
                <c:ptCount val="5"/>
                <c:pt idx="0">
                  <c:v>748</c:v>
                </c:pt>
                <c:pt idx="1">
                  <c:v>798</c:v>
                </c:pt>
                <c:pt idx="2">
                  <c:v>768</c:v>
                </c:pt>
                <c:pt idx="3">
                  <c:v>614</c:v>
                </c:pt>
                <c:pt idx="4">
                  <c:v>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43-4BD8-ACD9-74739F2E87F2}"/>
            </c:ext>
          </c:extLst>
        </c:ser>
        <c:ser>
          <c:idx val="1"/>
          <c:order val="1"/>
          <c:tx>
            <c:strRef>
              <c:f>'Table 9.55'!$S$7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9.55'!$U$7:$Y$7</c:f>
              <c:numCache>
                <c:formatCode>#,##0</c:formatCode>
                <c:ptCount val="5"/>
                <c:pt idx="0">
                  <c:v>562</c:v>
                </c:pt>
                <c:pt idx="1">
                  <c:v>586</c:v>
                </c:pt>
                <c:pt idx="2">
                  <c:v>596</c:v>
                </c:pt>
                <c:pt idx="3">
                  <c:v>484</c:v>
                </c:pt>
                <c:pt idx="4">
                  <c:v>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43-4BD8-ACD9-74739F2E87F2}"/>
            </c:ext>
          </c:extLst>
        </c:ser>
        <c:ser>
          <c:idx val="2"/>
          <c:order val="2"/>
          <c:tx>
            <c:strRef>
              <c:f>'Table 9.55'!$S$11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9.55'!$U$11:$Y$11</c:f>
              <c:numCache>
                <c:formatCode>#,##0</c:formatCode>
                <c:ptCount val="5"/>
                <c:pt idx="0">
                  <c:v>747</c:v>
                </c:pt>
                <c:pt idx="1">
                  <c:v>798</c:v>
                </c:pt>
                <c:pt idx="2">
                  <c:v>757</c:v>
                </c:pt>
                <c:pt idx="3">
                  <c:v>611</c:v>
                </c:pt>
                <c:pt idx="4">
                  <c:v>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43-4BD8-ACD9-74739F2E87F2}"/>
            </c:ext>
          </c:extLst>
        </c:ser>
        <c:ser>
          <c:idx val="3"/>
          <c:order val="3"/>
          <c:tx>
            <c:strRef>
              <c:f>'Table 9.55'!$S$12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9.55'!$U$12:$Y$12</c:f>
              <c:numCache>
                <c:formatCode>#,##0</c:formatCode>
                <c:ptCount val="5"/>
                <c:pt idx="0">
                  <c:v>7</c:v>
                </c:pt>
                <c:pt idx="1">
                  <c:v>9</c:v>
                </c:pt>
                <c:pt idx="2">
                  <c:v>8</c:v>
                </c:pt>
                <c:pt idx="3">
                  <c:v>7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43-4BD8-ACD9-74739F2E8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9.55'!$AB$15:$AB$33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7.8651685393258432E-3</c:v>
                </c:pt>
                <c:pt idx="3">
                  <c:v>0</c:v>
                </c:pt>
                <c:pt idx="4">
                  <c:v>4.8314606741573035E-2</c:v>
                </c:pt>
                <c:pt idx="5">
                  <c:v>8.988764044943821E-3</c:v>
                </c:pt>
                <c:pt idx="6">
                  <c:v>7.3033707865168537E-2</c:v>
                </c:pt>
                <c:pt idx="7">
                  <c:v>1.7977528089887642E-2</c:v>
                </c:pt>
                <c:pt idx="8">
                  <c:v>2.2471910112359553E-3</c:v>
                </c:pt>
                <c:pt idx="9">
                  <c:v>0</c:v>
                </c:pt>
                <c:pt idx="10">
                  <c:v>6.7415730337078653E-3</c:v>
                </c:pt>
                <c:pt idx="11">
                  <c:v>0</c:v>
                </c:pt>
                <c:pt idx="12">
                  <c:v>2.1348314606741574E-2</c:v>
                </c:pt>
                <c:pt idx="13">
                  <c:v>2.6966292134831461E-2</c:v>
                </c:pt>
                <c:pt idx="14">
                  <c:v>0.23370786516853934</c:v>
                </c:pt>
                <c:pt idx="15">
                  <c:v>0.20898876404494382</c:v>
                </c:pt>
                <c:pt idx="16">
                  <c:v>0.1797752808988764</c:v>
                </c:pt>
                <c:pt idx="17">
                  <c:v>0</c:v>
                </c:pt>
                <c:pt idx="18">
                  <c:v>0.14719101123595504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5-408E-BA22-36BF44D6FF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05-408E-BA22-36BF44D6F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9.55'!$Y$44:$Y$60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29</c:v>
                </c:pt>
                <c:pt idx="3">
                  <c:v>27</c:v>
                </c:pt>
                <c:pt idx="4">
                  <c:v>54</c:v>
                </c:pt>
                <c:pt idx="5">
                  <c:v>44</c:v>
                </c:pt>
                <c:pt idx="6">
                  <c:v>49</c:v>
                </c:pt>
                <c:pt idx="7">
                  <c:v>55</c:v>
                </c:pt>
                <c:pt idx="8">
                  <c:v>58</c:v>
                </c:pt>
                <c:pt idx="9">
                  <c:v>55</c:v>
                </c:pt>
                <c:pt idx="10">
                  <c:v>38</c:v>
                </c:pt>
                <c:pt idx="11">
                  <c:v>20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1C-44AA-B4AD-4B8AAEE23607}"/>
            </c:ext>
          </c:extLst>
        </c:ser>
        <c:ser>
          <c:idx val="1"/>
          <c:order val="1"/>
          <c:tx>
            <c:strRef>
              <c:f>'Table 9.55'!$S$62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9.55'!$Y$63:$Y$79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39</c:v>
                </c:pt>
                <c:pt idx="3">
                  <c:v>37</c:v>
                </c:pt>
                <c:pt idx="4">
                  <c:v>63</c:v>
                </c:pt>
                <c:pt idx="5">
                  <c:v>55</c:v>
                </c:pt>
                <c:pt idx="6">
                  <c:v>43</c:v>
                </c:pt>
                <c:pt idx="7">
                  <c:v>36</c:v>
                </c:pt>
                <c:pt idx="8">
                  <c:v>49</c:v>
                </c:pt>
                <c:pt idx="9">
                  <c:v>46</c:v>
                </c:pt>
                <c:pt idx="10">
                  <c:v>37</c:v>
                </c:pt>
                <c:pt idx="11">
                  <c:v>29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1C-44AA-B4AD-4B8AAEE23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9.55'!$Y$83:$Y$90</c:f>
              <c:numCache>
                <c:formatCode>#,##0</c:formatCode>
                <c:ptCount val="8"/>
                <c:pt idx="0">
                  <c:v>12</c:v>
                </c:pt>
                <c:pt idx="1">
                  <c:v>21</c:v>
                </c:pt>
                <c:pt idx="2">
                  <c:v>40</c:v>
                </c:pt>
                <c:pt idx="3">
                  <c:v>56</c:v>
                </c:pt>
                <c:pt idx="4">
                  <c:v>7</c:v>
                </c:pt>
                <c:pt idx="5">
                  <c:v>5</c:v>
                </c:pt>
                <c:pt idx="6">
                  <c:v>27</c:v>
                </c:pt>
                <c:pt idx="7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05-4448-9888-502315265594}"/>
            </c:ext>
          </c:extLst>
        </c:ser>
        <c:ser>
          <c:idx val="1"/>
          <c:order val="1"/>
          <c:tx>
            <c:strRef>
              <c:f>'Table 9.55'!$S$92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9.55'!$Y$93:$Y$100</c:f>
              <c:numCache>
                <c:formatCode>#,##0</c:formatCode>
                <c:ptCount val="8"/>
                <c:pt idx="0">
                  <c:v>10</c:v>
                </c:pt>
                <c:pt idx="1">
                  <c:v>51</c:v>
                </c:pt>
                <c:pt idx="2">
                  <c:v>6</c:v>
                </c:pt>
                <c:pt idx="3">
                  <c:v>106</c:v>
                </c:pt>
                <c:pt idx="4">
                  <c:v>46</c:v>
                </c:pt>
                <c:pt idx="5">
                  <c:v>14</c:v>
                </c:pt>
                <c:pt idx="6">
                  <c:v>0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05-4448-9888-502315265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9.55'!$U$8:$Y$8</c:f>
              <c:numCache>
                <c:formatCode>#,##0</c:formatCode>
                <c:ptCount val="5"/>
                <c:pt idx="0">
                  <c:v>30136.6</c:v>
                </c:pt>
                <c:pt idx="1">
                  <c:v>29519.94</c:v>
                </c:pt>
                <c:pt idx="2">
                  <c:v>30376.31</c:v>
                </c:pt>
                <c:pt idx="3">
                  <c:v>38932</c:v>
                </c:pt>
                <c:pt idx="4">
                  <c:v>30751.25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0-40AE-891F-6EB779D540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0-40AE-891F-6EB779D54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9.55'!$T$4:$Z$4</c:f>
              <c:numCache>
                <c:formatCode>#,##0</c:formatCode>
                <c:ptCount val="7"/>
                <c:pt idx="0">
                  <c:v>862</c:v>
                </c:pt>
                <c:pt idx="1">
                  <c:v>748</c:v>
                </c:pt>
                <c:pt idx="2">
                  <c:v>798</c:v>
                </c:pt>
                <c:pt idx="3">
                  <c:v>768</c:v>
                </c:pt>
                <c:pt idx="4">
                  <c:v>614</c:v>
                </c:pt>
                <c:pt idx="5">
                  <c:v>892</c:v>
                </c:pt>
                <c:pt idx="6">
                  <c:v>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45-49A3-A8B8-24609D88B4DA}"/>
            </c:ext>
          </c:extLst>
        </c:ser>
        <c:ser>
          <c:idx val="1"/>
          <c:order val="1"/>
          <c:tx>
            <c:strRef>
              <c:f>'Table 9.55'!$S$7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9.55'!$T$7:$Z$7</c:f>
              <c:numCache>
                <c:formatCode>#,##0</c:formatCode>
                <c:ptCount val="7"/>
                <c:pt idx="0">
                  <c:v>602</c:v>
                </c:pt>
                <c:pt idx="1">
                  <c:v>562</c:v>
                </c:pt>
                <c:pt idx="2">
                  <c:v>586</c:v>
                </c:pt>
                <c:pt idx="3">
                  <c:v>596</c:v>
                </c:pt>
                <c:pt idx="4">
                  <c:v>484</c:v>
                </c:pt>
                <c:pt idx="5">
                  <c:v>661</c:v>
                </c:pt>
                <c:pt idx="6">
                  <c:v>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45-49A3-A8B8-24609D88B4DA}"/>
            </c:ext>
          </c:extLst>
        </c:ser>
        <c:ser>
          <c:idx val="2"/>
          <c:order val="2"/>
          <c:tx>
            <c:strRef>
              <c:f>'Table 9.55'!$S$11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9.55'!$T$11:$Z$11</c:f>
              <c:numCache>
                <c:formatCode>#,##0</c:formatCode>
                <c:ptCount val="7"/>
                <c:pt idx="0">
                  <c:v>856</c:v>
                </c:pt>
                <c:pt idx="1">
                  <c:v>747</c:v>
                </c:pt>
                <c:pt idx="2">
                  <c:v>798</c:v>
                </c:pt>
                <c:pt idx="3">
                  <c:v>757</c:v>
                </c:pt>
                <c:pt idx="4">
                  <c:v>611</c:v>
                </c:pt>
                <c:pt idx="5">
                  <c:v>883</c:v>
                </c:pt>
                <c:pt idx="6">
                  <c:v>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45-49A3-A8B8-24609D88B4DA}"/>
            </c:ext>
          </c:extLst>
        </c:ser>
        <c:ser>
          <c:idx val="3"/>
          <c:order val="3"/>
          <c:tx>
            <c:strRef>
              <c:f>'Table 9.55'!$S$12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9.55'!$T$12:$Z$12</c:f>
              <c:numCache>
                <c:formatCode>#,##0</c:formatCode>
                <c:ptCount val="7"/>
                <c:pt idx="0">
                  <c:v>10</c:v>
                </c:pt>
                <c:pt idx="1">
                  <c:v>7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8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45-49A3-A8B8-24609D88B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9.55'!$AB$15:$AB$33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7.8651685393258432E-3</c:v>
                </c:pt>
                <c:pt idx="3">
                  <c:v>0</c:v>
                </c:pt>
                <c:pt idx="4">
                  <c:v>4.8314606741573035E-2</c:v>
                </c:pt>
                <c:pt idx="5">
                  <c:v>8.988764044943821E-3</c:v>
                </c:pt>
                <c:pt idx="6">
                  <c:v>7.3033707865168537E-2</c:v>
                </c:pt>
                <c:pt idx="7">
                  <c:v>1.7977528089887642E-2</c:v>
                </c:pt>
                <c:pt idx="8">
                  <c:v>2.2471910112359553E-3</c:v>
                </c:pt>
                <c:pt idx="9">
                  <c:v>0</c:v>
                </c:pt>
                <c:pt idx="10">
                  <c:v>6.7415730337078653E-3</c:v>
                </c:pt>
                <c:pt idx="11">
                  <c:v>0</c:v>
                </c:pt>
                <c:pt idx="12">
                  <c:v>2.1348314606741574E-2</c:v>
                </c:pt>
                <c:pt idx="13">
                  <c:v>2.6966292134831461E-2</c:v>
                </c:pt>
                <c:pt idx="14">
                  <c:v>0.23370786516853934</c:v>
                </c:pt>
                <c:pt idx="15">
                  <c:v>0.20898876404494382</c:v>
                </c:pt>
                <c:pt idx="16">
                  <c:v>0.1797752808988764</c:v>
                </c:pt>
                <c:pt idx="17">
                  <c:v>0</c:v>
                </c:pt>
                <c:pt idx="18">
                  <c:v>0.14719101123595504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D-4D7F-B145-D80A830A1E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D-4D7F-B145-D80A830A1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9.55'!$Z$44:$Z$60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41</c:v>
                </c:pt>
                <c:pt idx="3">
                  <c:v>28</c:v>
                </c:pt>
                <c:pt idx="4">
                  <c:v>64</c:v>
                </c:pt>
                <c:pt idx="5">
                  <c:v>47</c:v>
                </c:pt>
                <c:pt idx="6">
                  <c:v>47</c:v>
                </c:pt>
                <c:pt idx="7">
                  <c:v>52</c:v>
                </c:pt>
                <c:pt idx="8">
                  <c:v>52</c:v>
                </c:pt>
                <c:pt idx="9">
                  <c:v>46</c:v>
                </c:pt>
                <c:pt idx="10">
                  <c:v>36</c:v>
                </c:pt>
                <c:pt idx="11">
                  <c:v>25</c:v>
                </c:pt>
                <c:pt idx="12">
                  <c:v>13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5-4142-92F7-0B89D9231DB3}"/>
            </c:ext>
          </c:extLst>
        </c:ser>
        <c:ser>
          <c:idx val="1"/>
          <c:order val="1"/>
          <c:tx>
            <c:strRef>
              <c:f>'Table 9.55'!$S$62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9.55'!$Z$63:$Z$79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54</c:v>
                </c:pt>
                <c:pt idx="3">
                  <c:v>27</c:v>
                </c:pt>
                <c:pt idx="4">
                  <c:v>59</c:v>
                </c:pt>
                <c:pt idx="5">
                  <c:v>50</c:v>
                </c:pt>
                <c:pt idx="6">
                  <c:v>44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34</c:v>
                </c:pt>
                <c:pt idx="11">
                  <c:v>28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5-4142-92F7-0B89D9231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9.55'!$Z$83:$Z$90</c:f>
              <c:numCache>
                <c:formatCode>#,##0</c:formatCode>
                <c:ptCount val="8"/>
                <c:pt idx="0">
                  <c:v>13</c:v>
                </c:pt>
                <c:pt idx="1">
                  <c:v>27</c:v>
                </c:pt>
                <c:pt idx="2">
                  <c:v>41</c:v>
                </c:pt>
                <c:pt idx="3">
                  <c:v>70</c:v>
                </c:pt>
                <c:pt idx="4">
                  <c:v>9</c:v>
                </c:pt>
                <c:pt idx="5">
                  <c:v>5</c:v>
                </c:pt>
                <c:pt idx="6">
                  <c:v>25</c:v>
                </c:pt>
                <c:pt idx="7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0-445A-A04B-E5FB6FF2A736}"/>
            </c:ext>
          </c:extLst>
        </c:ser>
        <c:ser>
          <c:idx val="1"/>
          <c:order val="1"/>
          <c:tx>
            <c:strRef>
              <c:f>'Table 9.55'!$S$92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9.55'!$Z$93:$Z$100</c:f>
              <c:numCache>
                <c:formatCode>#,##0</c:formatCode>
                <c:ptCount val="8"/>
                <c:pt idx="0">
                  <c:v>14</c:v>
                </c:pt>
                <c:pt idx="1">
                  <c:v>58</c:v>
                </c:pt>
                <c:pt idx="2">
                  <c:v>8</c:v>
                </c:pt>
                <c:pt idx="3">
                  <c:v>109</c:v>
                </c:pt>
                <c:pt idx="4">
                  <c:v>39</c:v>
                </c:pt>
                <c:pt idx="5">
                  <c:v>19</c:v>
                </c:pt>
                <c:pt idx="6">
                  <c:v>0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0-445A-A04B-E5FB6FF2A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9.6'!$U$8:$Y$8</c:f>
              <c:numCache>
                <c:formatCode>#,##0</c:formatCode>
                <c:ptCount val="5"/>
                <c:pt idx="0">
                  <c:v>21744</c:v>
                </c:pt>
                <c:pt idx="1">
                  <c:v>32000</c:v>
                </c:pt>
                <c:pt idx="2">
                  <c:v>33393.64</c:v>
                </c:pt>
                <c:pt idx="3">
                  <c:v>32008</c:v>
                </c:pt>
                <c:pt idx="4">
                  <c:v>32979.5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DA-4511-A800-E787AEDFB2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DA-4511-A800-E787AEDFB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9.55'!$T$8:$Z$8</c:f>
              <c:numCache>
                <c:formatCode>#,##0</c:formatCode>
                <c:ptCount val="7"/>
                <c:pt idx="0">
                  <c:v>27728.05</c:v>
                </c:pt>
                <c:pt idx="1">
                  <c:v>30136.6</c:v>
                </c:pt>
                <c:pt idx="2">
                  <c:v>29519.94</c:v>
                </c:pt>
                <c:pt idx="3">
                  <c:v>30376.31</c:v>
                </c:pt>
                <c:pt idx="4">
                  <c:v>38932</c:v>
                </c:pt>
                <c:pt idx="5">
                  <c:v>30751.25</c:v>
                </c:pt>
                <c:pt idx="6">
                  <c:v>34437.660000000003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CD-4FFA-AF6A-440CD982F2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CD-4FFA-AF6A-440CD982F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9.56'!$U$4:$Y$4</c:f>
              <c:numCache>
                <c:formatCode>#,##0</c:formatCode>
                <c:ptCount val="5"/>
                <c:pt idx="0">
                  <c:v>1299</c:v>
                </c:pt>
                <c:pt idx="1">
                  <c:v>1120</c:v>
                </c:pt>
                <c:pt idx="2">
                  <c:v>1117</c:v>
                </c:pt>
                <c:pt idx="3">
                  <c:v>943</c:v>
                </c:pt>
                <c:pt idx="4">
                  <c:v>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2D-4227-9766-287103B5AE4A}"/>
            </c:ext>
          </c:extLst>
        </c:ser>
        <c:ser>
          <c:idx val="1"/>
          <c:order val="1"/>
          <c:tx>
            <c:strRef>
              <c:f>'Table 9.56'!$S$7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9.56'!$U$7:$Y$7</c:f>
              <c:numCache>
                <c:formatCode>#,##0</c:formatCode>
                <c:ptCount val="5"/>
                <c:pt idx="0">
                  <c:v>821</c:v>
                </c:pt>
                <c:pt idx="1">
                  <c:v>728</c:v>
                </c:pt>
                <c:pt idx="2">
                  <c:v>713</c:v>
                </c:pt>
                <c:pt idx="3">
                  <c:v>646</c:v>
                </c:pt>
                <c:pt idx="4">
                  <c:v>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2D-4227-9766-287103B5AE4A}"/>
            </c:ext>
          </c:extLst>
        </c:ser>
        <c:ser>
          <c:idx val="2"/>
          <c:order val="2"/>
          <c:tx>
            <c:strRef>
              <c:f>'Table 9.56'!$S$11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9.56'!$U$11:$Y$11</c:f>
              <c:numCache>
                <c:formatCode>#,##0</c:formatCode>
                <c:ptCount val="5"/>
                <c:pt idx="0">
                  <c:v>1049</c:v>
                </c:pt>
                <c:pt idx="1">
                  <c:v>890</c:v>
                </c:pt>
                <c:pt idx="2">
                  <c:v>889</c:v>
                </c:pt>
                <c:pt idx="3">
                  <c:v>758</c:v>
                </c:pt>
                <c:pt idx="4">
                  <c:v>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2D-4227-9766-287103B5AE4A}"/>
            </c:ext>
          </c:extLst>
        </c:ser>
        <c:ser>
          <c:idx val="3"/>
          <c:order val="3"/>
          <c:tx>
            <c:strRef>
              <c:f>'Table 9.56'!$S$12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9.56'!$U$12:$Y$12</c:f>
              <c:numCache>
                <c:formatCode>#,##0</c:formatCode>
                <c:ptCount val="5"/>
                <c:pt idx="0">
                  <c:v>252</c:v>
                </c:pt>
                <c:pt idx="1">
                  <c:v>229</c:v>
                </c:pt>
                <c:pt idx="2">
                  <c:v>230</c:v>
                </c:pt>
                <c:pt idx="3">
                  <c:v>186</c:v>
                </c:pt>
                <c:pt idx="4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2D-4227-9766-287103B5A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9.56'!$AB$15:$AB$33</c:f>
              <c:numCache>
                <c:formatCode>0.0%</c:formatCode>
                <c:ptCount val="19"/>
                <c:pt idx="0">
                  <c:v>0.18545751633986929</c:v>
                </c:pt>
                <c:pt idx="1">
                  <c:v>5.7189542483660127E-3</c:v>
                </c:pt>
                <c:pt idx="2">
                  <c:v>2.6143790849673203E-2</c:v>
                </c:pt>
                <c:pt idx="3">
                  <c:v>1.1437908496732025E-2</c:v>
                </c:pt>
                <c:pt idx="4">
                  <c:v>4.084967320261438E-2</c:v>
                </c:pt>
                <c:pt idx="5">
                  <c:v>2.4509803921568627E-2</c:v>
                </c:pt>
                <c:pt idx="6">
                  <c:v>5.5555555555555552E-2</c:v>
                </c:pt>
                <c:pt idx="7">
                  <c:v>3.2679738562091505E-2</c:v>
                </c:pt>
                <c:pt idx="8">
                  <c:v>4.9836601307189546E-2</c:v>
                </c:pt>
                <c:pt idx="9">
                  <c:v>0</c:v>
                </c:pt>
                <c:pt idx="10">
                  <c:v>1.3071895424836602E-2</c:v>
                </c:pt>
                <c:pt idx="11">
                  <c:v>1.9607843137254902E-2</c:v>
                </c:pt>
                <c:pt idx="12">
                  <c:v>3.1862745098039214E-2</c:v>
                </c:pt>
                <c:pt idx="13">
                  <c:v>2.5326797385620915E-2</c:v>
                </c:pt>
                <c:pt idx="14">
                  <c:v>0.12254901960784313</c:v>
                </c:pt>
                <c:pt idx="15">
                  <c:v>8.7418300653594766E-2</c:v>
                </c:pt>
                <c:pt idx="16">
                  <c:v>0.10784313725490197</c:v>
                </c:pt>
                <c:pt idx="17">
                  <c:v>0</c:v>
                </c:pt>
                <c:pt idx="18">
                  <c:v>3.8398692810457519E-2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F-4260-B9BB-D5C6E6F2E8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F-4260-B9BB-D5C6E6F2E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9.56'!$Y$44:$Y$60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28</c:v>
                </c:pt>
                <c:pt idx="3">
                  <c:v>39</c:v>
                </c:pt>
                <c:pt idx="4">
                  <c:v>88</c:v>
                </c:pt>
                <c:pt idx="5">
                  <c:v>52</c:v>
                </c:pt>
                <c:pt idx="6">
                  <c:v>44</c:v>
                </c:pt>
                <c:pt idx="7">
                  <c:v>57</c:v>
                </c:pt>
                <c:pt idx="8">
                  <c:v>35</c:v>
                </c:pt>
                <c:pt idx="9">
                  <c:v>41</c:v>
                </c:pt>
                <c:pt idx="10">
                  <c:v>61</c:v>
                </c:pt>
                <c:pt idx="11">
                  <c:v>49</c:v>
                </c:pt>
                <c:pt idx="12">
                  <c:v>15</c:v>
                </c:pt>
                <c:pt idx="13">
                  <c:v>18</c:v>
                </c:pt>
                <c:pt idx="14">
                  <c:v>6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6-42D2-B3F4-A6BB49D9021D}"/>
            </c:ext>
          </c:extLst>
        </c:ser>
        <c:ser>
          <c:idx val="1"/>
          <c:order val="1"/>
          <c:tx>
            <c:strRef>
              <c:f>'Table 9.56'!$S$62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28</c:v>
                </c:pt>
                <c:pt idx="3">
                  <c:v>51</c:v>
                </c:pt>
                <c:pt idx="4">
                  <c:v>66</c:v>
                </c:pt>
                <c:pt idx="5">
                  <c:v>29</c:v>
                </c:pt>
                <c:pt idx="6">
                  <c:v>35</c:v>
                </c:pt>
                <c:pt idx="7">
                  <c:v>42</c:v>
                </c:pt>
                <c:pt idx="8">
                  <c:v>45</c:v>
                </c:pt>
                <c:pt idx="9">
                  <c:v>60</c:v>
                </c:pt>
                <c:pt idx="10">
                  <c:v>62</c:v>
                </c:pt>
                <c:pt idx="11">
                  <c:v>38</c:v>
                </c:pt>
                <c:pt idx="12">
                  <c:v>19</c:v>
                </c:pt>
                <c:pt idx="13">
                  <c:v>19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6-42D2-B3F4-A6BB49D90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9.56'!$Y$83:$Y$90</c:f>
              <c:numCache>
                <c:formatCode>#,##0</c:formatCode>
                <c:ptCount val="8"/>
                <c:pt idx="0">
                  <c:v>28</c:v>
                </c:pt>
                <c:pt idx="1">
                  <c:v>11</c:v>
                </c:pt>
                <c:pt idx="2">
                  <c:v>39</c:v>
                </c:pt>
                <c:pt idx="3">
                  <c:v>26</c:v>
                </c:pt>
                <c:pt idx="4">
                  <c:v>12</c:v>
                </c:pt>
                <c:pt idx="5">
                  <c:v>10</c:v>
                </c:pt>
                <c:pt idx="6">
                  <c:v>30</c:v>
                </c:pt>
                <c:pt idx="7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C-47FF-8995-F5D2ECB80CEC}"/>
            </c:ext>
          </c:extLst>
        </c:ser>
        <c:ser>
          <c:idx val="1"/>
          <c:order val="1"/>
          <c:tx>
            <c:strRef>
              <c:f>'Table 9.56'!$S$92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9.56'!$Y$93:$Y$100</c:f>
              <c:numCache>
                <c:formatCode>#,##0</c:formatCode>
                <c:ptCount val="8"/>
                <c:pt idx="0">
                  <c:v>19</c:v>
                </c:pt>
                <c:pt idx="1">
                  <c:v>51</c:v>
                </c:pt>
                <c:pt idx="2">
                  <c:v>6</c:v>
                </c:pt>
                <c:pt idx="3">
                  <c:v>65</c:v>
                </c:pt>
                <c:pt idx="4">
                  <c:v>45</c:v>
                </c:pt>
                <c:pt idx="5">
                  <c:v>26</c:v>
                </c:pt>
                <c:pt idx="6">
                  <c:v>0</c:v>
                </c:pt>
                <c:pt idx="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EC-47FF-8995-F5D2ECB80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9.56'!$U$8:$Y$8</c:f>
              <c:numCache>
                <c:formatCode>#,##0</c:formatCode>
                <c:ptCount val="5"/>
                <c:pt idx="0">
                  <c:v>28411.75</c:v>
                </c:pt>
                <c:pt idx="1">
                  <c:v>32285.86</c:v>
                </c:pt>
                <c:pt idx="2">
                  <c:v>24312.28</c:v>
                </c:pt>
                <c:pt idx="3">
                  <c:v>31283.25</c:v>
                </c:pt>
                <c:pt idx="4">
                  <c:v>32883.29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0F-4BE3-9227-CBA038DC73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0F-4BE3-9227-CBA038DC7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9.56'!$T$4:$Z$4</c:f>
              <c:numCache>
                <c:formatCode>#,##0</c:formatCode>
                <c:ptCount val="7"/>
                <c:pt idx="0">
                  <c:v>1380</c:v>
                </c:pt>
                <c:pt idx="1">
                  <c:v>1299</c:v>
                </c:pt>
                <c:pt idx="2">
                  <c:v>1120</c:v>
                </c:pt>
                <c:pt idx="3">
                  <c:v>1117</c:v>
                </c:pt>
                <c:pt idx="4">
                  <c:v>943</c:v>
                </c:pt>
                <c:pt idx="5">
                  <c:v>1054</c:v>
                </c:pt>
                <c:pt idx="6">
                  <c:v>1230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D-4185-B68B-93AEBD1270EE}"/>
            </c:ext>
          </c:extLst>
        </c:ser>
        <c:ser>
          <c:idx val="1"/>
          <c:order val="1"/>
          <c:tx>
            <c:strRef>
              <c:f>'Table 9.56'!$S$7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9.56'!$T$7:$Z$7</c:f>
              <c:numCache>
                <c:formatCode>#,##0</c:formatCode>
                <c:ptCount val="7"/>
                <c:pt idx="0">
                  <c:v>829</c:v>
                </c:pt>
                <c:pt idx="1">
                  <c:v>821</c:v>
                </c:pt>
                <c:pt idx="2">
                  <c:v>728</c:v>
                </c:pt>
                <c:pt idx="3">
                  <c:v>713</c:v>
                </c:pt>
                <c:pt idx="4">
                  <c:v>646</c:v>
                </c:pt>
                <c:pt idx="5">
                  <c:v>707</c:v>
                </c:pt>
                <c:pt idx="6">
                  <c:v>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ED-4185-B68B-93AEBD1270EE}"/>
            </c:ext>
          </c:extLst>
        </c:ser>
        <c:ser>
          <c:idx val="2"/>
          <c:order val="2"/>
          <c:tx>
            <c:strRef>
              <c:f>'Table 9.56'!$S$11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9.56'!$T$11:$Z$11</c:f>
              <c:numCache>
                <c:formatCode>#,##0</c:formatCode>
                <c:ptCount val="7"/>
                <c:pt idx="0">
                  <c:v>1121</c:v>
                </c:pt>
                <c:pt idx="1">
                  <c:v>1049</c:v>
                </c:pt>
                <c:pt idx="2">
                  <c:v>890</c:v>
                </c:pt>
                <c:pt idx="3">
                  <c:v>889</c:v>
                </c:pt>
                <c:pt idx="4">
                  <c:v>758</c:v>
                </c:pt>
                <c:pt idx="5">
                  <c:v>850</c:v>
                </c:pt>
                <c:pt idx="6">
                  <c:v>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ED-4185-B68B-93AEBD1270EE}"/>
            </c:ext>
          </c:extLst>
        </c:ser>
        <c:ser>
          <c:idx val="3"/>
          <c:order val="3"/>
          <c:tx>
            <c:strRef>
              <c:f>'Table 9.56'!$S$12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9.56'!$T$12:$Z$12</c:f>
              <c:numCache>
                <c:formatCode>#,##0</c:formatCode>
                <c:ptCount val="7"/>
                <c:pt idx="0">
                  <c:v>256</c:v>
                </c:pt>
                <c:pt idx="1">
                  <c:v>252</c:v>
                </c:pt>
                <c:pt idx="2">
                  <c:v>229</c:v>
                </c:pt>
                <c:pt idx="3">
                  <c:v>230</c:v>
                </c:pt>
                <c:pt idx="4">
                  <c:v>186</c:v>
                </c:pt>
                <c:pt idx="5">
                  <c:v>204</c:v>
                </c:pt>
                <c:pt idx="6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ED-4185-B68B-93AEBD127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9.56'!$AB$15:$AB$33</c:f>
              <c:numCache>
                <c:formatCode>0.0%</c:formatCode>
                <c:ptCount val="19"/>
                <c:pt idx="0">
                  <c:v>0.18545751633986929</c:v>
                </c:pt>
                <c:pt idx="1">
                  <c:v>5.7189542483660127E-3</c:v>
                </c:pt>
                <c:pt idx="2">
                  <c:v>2.6143790849673203E-2</c:v>
                </c:pt>
                <c:pt idx="3">
                  <c:v>1.1437908496732025E-2</c:v>
                </c:pt>
                <c:pt idx="4">
                  <c:v>4.084967320261438E-2</c:v>
                </c:pt>
                <c:pt idx="5">
                  <c:v>2.4509803921568627E-2</c:v>
                </c:pt>
                <c:pt idx="6">
                  <c:v>5.5555555555555552E-2</c:v>
                </c:pt>
                <c:pt idx="7">
                  <c:v>3.2679738562091505E-2</c:v>
                </c:pt>
                <c:pt idx="8">
                  <c:v>4.9836601307189546E-2</c:v>
                </c:pt>
                <c:pt idx="9">
                  <c:v>0</c:v>
                </c:pt>
                <c:pt idx="10">
                  <c:v>1.3071895424836602E-2</c:v>
                </c:pt>
                <c:pt idx="11">
                  <c:v>1.9607843137254902E-2</c:v>
                </c:pt>
                <c:pt idx="12">
                  <c:v>3.1862745098039214E-2</c:v>
                </c:pt>
                <c:pt idx="13">
                  <c:v>2.5326797385620915E-2</c:v>
                </c:pt>
                <c:pt idx="14">
                  <c:v>0.12254901960784313</c:v>
                </c:pt>
                <c:pt idx="15">
                  <c:v>8.7418300653594766E-2</c:v>
                </c:pt>
                <c:pt idx="16">
                  <c:v>0.10784313725490197</c:v>
                </c:pt>
                <c:pt idx="17">
                  <c:v>0</c:v>
                </c:pt>
                <c:pt idx="18">
                  <c:v>3.8398692810457519E-2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18-4E2D-A137-A7157D016C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18-4E2D-A137-A7157D016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9.56'!$Z$44:$Z$60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33</c:v>
                </c:pt>
                <c:pt idx="3">
                  <c:v>36</c:v>
                </c:pt>
                <c:pt idx="4">
                  <c:v>88</c:v>
                </c:pt>
                <c:pt idx="5">
                  <c:v>56</c:v>
                </c:pt>
                <c:pt idx="6">
                  <c:v>60</c:v>
                </c:pt>
                <c:pt idx="7">
                  <c:v>53</c:v>
                </c:pt>
                <c:pt idx="8">
                  <c:v>52</c:v>
                </c:pt>
                <c:pt idx="9">
                  <c:v>40</c:v>
                </c:pt>
                <c:pt idx="10">
                  <c:v>66</c:v>
                </c:pt>
                <c:pt idx="11">
                  <c:v>65</c:v>
                </c:pt>
                <c:pt idx="12">
                  <c:v>24</c:v>
                </c:pt>
                <c:pt idx="13">
                  <c:v>21</c:v>
                </c:pt>
                <c:pt idx="14">
                  <c:v>12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7-430C-84FD-00ED62279358}"/>
            </c:ext>
          </c:extLst>
        </c:ser>
        <c:ser>
          <c:idx val="1"/>
          <c:order val="1"/>
          <c:tx>
            <c:strRef>
              <c:f>'Table 9.56'!$S$62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9.56'!$Z$63:$Z$79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40</c:v>
                </c:pt>
                <c:pt idx="3">
                  <c:v>47</c:v>
                </c:pt>
                <c:pt idx="4">
                  <c:v>73</c:v>
                </c:pt>
                <c:pt idx="5">
                  <c:v>56</c:v>
                </c:pt>
                <c:pt idx="6">
                  <c:v>41</c:v>
                </c:pt>
                <c:pt idx="7">
                  <c:v>46</c:v>
                </c:pt>
                <c:pt idx="8">
                  <c:v>73</c:v>
                </c:pt>
                <c:pt idx="9">
                  <c:v>66</c:v>
                </c:pt>
                <c:pt idx="10">
                  <c:v>63</c:v>
                </c:pt>
                <c:pt idx="11">
                  <c:v>43</c:v>
                </c:pt>
                <c:pt idx="12">
                  <c:v>26</c:v>
                </c:pt>
                <c:pt idx="13">
                  <c:v>14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F7-430C-84FD-00ED62279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9.56'!$Z$83:$Z$90</c:f>
              <c:numCache>
                <c:formatCode>#,##0</c:formatCode>
                <c:ptCount val="8"/>
                <c:pt idx="0">
                  <c:v>40</c:v>
                </c:pt>
                <c:pt idx="1">
                  <c:v>5</c:v>
                </c:pt>
                <c:pt idx="2">
                  <c:v>46</c:v>
                </c:pt>
                <c:pt idx="3">
                  <c:v>27</c:v>
                </c:pt>
                <c:pt idx="4">
                  <c:v>12</c:v>
                </c:pt>
                <c:pt idx="5">
                  <c:v>8</c:v>
                </c:pt>
                <c:pt idx="6">
                  <c:v>31</c:v>
                </c:pt>
                <c:pt idx="7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4-4DB9-9DEE-060AE028DA80}"/>
            </c:ext>
          </c:extLst>
        </c:ser>
        <c:ser>
          <c:idx val="1"/>
          <c:order val="1"/>
          <c:tx>
            <c:strRef>
              <c:f>'Table 9.56'!$S$92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9.56'!$Z$93:$Z$100</c:f>
              <c:numCache>
                <c:formatCode>#,##0</c:formatCode>
                <c:ptCount val="8"/>
                <c:pt idx="0">
                  <c:v>29</c:v>
                </c:pt>
                <c:pt idx="1">
                  <c:v>63</c:v>
                </c:pt>
                <c:pt idx="2">
                  <c:v>7</c:v>
                </c:pt>
                <c:pt idx="3">
                  <c:v>85</c:v>
                </c:pt>
                <c:pt idx="4">
                  <c:v>47</c:v>
                </c:pt>
                <c:pt idx="5">
                  <c:v>26</c:v>
                </c:pt>
                <c:pt idx="6">
                  <c:v>0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4-4DB9-9DEE-060AE028D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9.6'!$T$4:$Z$4</c:f>
              <c:numCache>
                <c:formatCode>#,##0</c:formatCode>
                <c:ptCount val="7"/>
                <c:pt idx="0">
                  <c:v>1468</c:v>
                </c:pt>
                <c:pt idx="1">
                  <c:v>1420</c:v>
                </c:pt>
                <c:pt idx="2">
                  <c:v>1404</c:v>
                </c:pt>
                <c:pt idx="3">
                  <c:v>1268</c:v>
                </c:pt>
                <c:pt idx="4">
                  <c:v>1164</c:v>
                </c:pt>
                <c:pt idx="5">
                  <c:v>1302</c:v>
                </c:pt>
                <c:pt idx="6">
                  <c:v>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6-4AEE-AB0A-D2169D4D8175}"/>
            </c:ext>
          </c:extLst>
        </c:ser>
        <c:ser>
          <c:idx val="1"/>
          <c:order val="1"/>
          <c:tx>
            <c:strRef>
              <c:f>'Table 9.6'!$S$7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9.6'!$T$7:$Z$7</c:f>
              <c:numCache>
                <c:formatCode>#,##0</c:formatCode>
                <c:ptCount val="7"/>
                <c:pt idx="0">
                  <c:v>946</c:v>
                </c:pt>
                <c:pt idx="1">
                  <c:v>939</c:v>
                </c:pt>
                <c:pt idx="2">
                  <c:v>920</c:v>
                </c:pt>
                <c:pt idx="3">
                  <c:v>854</c:v>
                </c:pt>
                <c:pt idx="4">
                  <c:v>797</c:v>
                </c:pt>
                <c:pt idx="5">
                  <c:v>878</c:v>
                </c:pt>
                <c:pt idx="6">
                  <c:v>1123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D6-4AEE-AB0A-D2169D4D8175}"/>
            </c:ext>
          </c:extLst>
        </c:ser>
        <c:ser>
          <c:idx val="2"/>
          <c:order val="2"/>
          <c:tx>
            <c:strRef>
              <c:f>'Table 9.6'!$S$11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9.6'!$T$11:$Z$11</c:f>
              <c:numCache>
                <c:formatCode>#,##0</c:formatCode>
                <c:ptCount val="7"/>
                <c:pt idx="0">
                  <c:v>1163</c:v>
                </c:pt>
                <c:pt idx="1">
                  <c:v>1120</c:v>
                </c:pt>
                <c:pt idx="2">
                  <c:v>1099</c:v>
                </c:pt>
                <c:pt idx="3">
                  <c:v>985</c:v>
                </c:pt>
                <c:pt idx="4">
                  <c:v>906</c:v>
                </c:pt>
                <c:pt idx="5">
                  <c:v>1004</c:v>
                </c:pt>
                <c:pt idx="6">
                  <c:v>1159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D6-4AEE-AB0A-D2169D4D8175}"/>
            </c:ext>
          </c:extLst>
        </c:ser>
        <c:ser>
          <c:idx val="3"/>
          <c:order val="3"/>
          <c:tx>
            <c:strRef>
              <c:f>'Table 9.6'!$S$12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9.6'!$T$12:$Z$12</c:f>
              <c:numCache>
                <c:formatCode>#,##0</c:formatCode>
                <c:ptCount val="7"/>
                <c:pt idx="0">
                  <c:v>309</c:v>
                </c:pt>
                <c:pt idx="1">
                  <c:v>300</c:v>
                </c:pt>
                <c:pt idx="2">
                  <c:v>305</c:v>
                </c:pt>
                <c:pt idx="3">
                  <c:v>283</c:v>
                </c:pt>
                <c:pt idx="4">
                  <c:v>263</c:v>
                </c:pt>
                <c:pt idx="5">
                  <c:v>298</c:v>
                </c:pt>
                <c:pt idx="6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D6-4AEE-AB0A-D2169D4D8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9.56'!$T$8:$Z$8</c:f>
              <c:numCache>
                <c:formatCode>#,##0</c:formatCode>
                <c:ptCount val="7"/>
                <c:pt idx="0">
                  <c:v>25054.25</c:v>
                </c:pt>
                <c:pt idx="1">
                  <c:v>28411.75</c:v>
                </c:pt>
                <c:pt idx="2">
                  <c:v>32285.86</c:v>
                </c:pt>
                <c:pt idx="3">
                  <c:v>24312.28</c:v>
                </c:pt>
                <c:pt idx="4">
                  <c:v>31283.25</c:v>
                </c:pt>
                <c:pt idx="5">
                  <c:v>32883.29</c:v>
                </c:pt>
                <c:pt idx="6">
                  <c:v>33966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85-4282-8319-53AE12CA86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85-4282-8319-53AE12CA8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9.57'!$U$4:$Y$4</c:f>
              <c:numCache>
                <c:formatCode>#,##0</c:formatCode>
                <c:ptCount val="5"/>
                <c:pt idx="0">
                  <c:v>371</c:v>
                </c:pt>
                <c:pt idx="1">
                  <c:v>354</c:v>
                </c:pt>
                <c:pt idx="2">
                  <c:v>385</c:v>
                </c:pt>
                <c:pt idx="3">
                  <c:v>390</c:v>
                </c:pt>
                <c:pt idx="4">
                  <c:v>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99-460B-ABD3-281DFA6BE4A2}"/>
            </c:ext>
          </c:extLst>
        </c:ser>
        <c:ser>
          <c:idx val="1"/>
          <c:order val="1"/>
          <c:tx>
            <c:strRef>
              <c:f>'Table 9.57'!$S$7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9.57'!$U$7:$Y$7</c:f>
              <c:numCache>
                <c:formatCode>#,##0</c:formatCode>
                <c:ptCount val="5"/>
                <c:pt idx="0">
                  <c:v>282</c:v>
                </c:pt>
                <c:pt idx="1">
                  <c:v>265</c:v>
                </c:pt>
                <c:pt idx="2">
                  <c:v>281</c:v>
                </c:pt>
                <c:pt idx="3">
                  <c:v>286</c:v>
                </c:pt>
                <c:pt idx="4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99-460B-ABD3-281DFA6BE4A2}"/>
            </c:ext>
          </c:extLst>
        </c:ser>
        <c:ser>
          <c:idx val="2"/>
          <c:order val="2"/>
          <c:tx>
            <c:strRef>
              <c:f>'Table 9.57'!$S$11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9.57'!$U$11:$Y$11</c:f>
              <c:numCache>
                <c:formatCode>#,##0</c:formatCode>
                <c:ptCount val="5"/>
                <c:pt idx="0">
                  <c:v>365</c:v>
                </c:pt>
                <c:pt idx="1">
                  <c:v>348</c:v>
                </c:pt>
                <c:pt idx="2">
                  <c:v>383</c:v>
                </c:pt>
                <c:pt idx="3">
                  <c:v>388</c:v>
                </c:pt>
                <c:pt idx="4">
                  <c:v>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99-460B-ABD3-281DFA6BE4A2}"/>
            </c:ext>
          </c:extLst>
        </c:ser>
        <c:ser>
          <c:idx val="3"/>
          <c:order val="3"/>
          <c:tx>
            <c:strRef>
              <c:f>'Table 9.57'!$S$12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9.57'!$U$12:$Y$12</c:f>
              <c:numCache>
                <c:formatCode>#,##0</c:formatCode>
                <c:ptCount val="5"/>
                <c:pt idx="0">
                  <c:v>6</c:v>
                </c:pt>
                <c:pt idx="1">
                  <c:v>6</c:v>
                </c:pt>
                <c:pt idx="2">
                  <c:v>4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99-460B-ABD3-281DFA6BE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9.57'!$AB$15:$AB$33</c:f>
              <c:numCache>
                <c:formatCode>0.0%</c:formatCode>
                <c:ptCount val="19"/>
                <c:pt idx="0">
                  <c:v>1.4925373134328358E-2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4.4776119402985072E-2</c:v>
                </c:pt>
                <c:pt idx="5">
                  <c:v>0</c:v>
                </c:pt>
                <c:pt idx="6">
                  <c:v>0.11641791044776119</c:v>
                </c:pt>
                <c:pt idx="7">
                  <c:v>2.3880597014925373E-2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6.8656716417910449E-2</c:v>
                </c:pt>
                <c:pt idx="14">
                  <c:v>0.32835820895522388</c:v>
                </c:pt>
                <c:pt idx="15">
                  <c:v>8.6567164179104483E-2</c:v>
                </c:pt>
                <c:pt idx="16">
                  <c:v>8.9552238805970144E-2</c:v>
                </c:pt>
                <c:pt idx="17">
                  <c:v>7.7611940298507459E-2</c:v>
                </c:pt>
                <c:pt idx="18">
                  <c:v>2.6865671641791045E-2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C-49AC-9A62-EB683C27650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C-49AC-9A62-EB683C276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9.57'!$Y$44:$Y$60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27</c:v>
                </c:pt>
                <c:pt idx="3">
                  <c:v>13</c:v>
                </c:pt>
                <c:pt idx="4">
                  <c:v>14</c:v>
                </c:pt>
                <c:pt idx="5">
                  <c:v>17</c:v>
                </c:pt>
                <c:pt idx="6">
                  <c:v>27</c:v>
                </c:pt>
                <c:pt idx="7">
                  <c:v>23</c:v>
                </c:pt>
                <c:pt idx="8">
                  <c:v>37</c:v>
                </c:pt>
                <c:pt idx="9">
                  <c:v>26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3-4E9D-A746-8B594FC49621}"/>
            </c:ext>
          </c:extLst>
        </c:ser>
        <c:ser>
          <c:idx val="1"/>
          <c:order val="1"/>
          <c:tx>
            <c:strRef>
              <c:f>'Table 9.57'!$S$62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9.57'!$Y$63:$Y$79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14</c:v>
                </c:pt>
                <c:pt idx="3">
                  <c:v>36</c:v>
                </c:pt>
                <c:pt idx="4">
                  <c:v>18</c:v>
                </c:pt>
                <c:pt idx="5">
                  <c:v>39</c:v>
                </c:pt>
                <c:pt idx="6">
                  <c:v>20</c:v>
                </c:pt>
                <c:pt idx="7">
                  <c:v>32</c:v>
                </c:pt>
                <c:pt idx="8">
                  <c:v>30</c:v>
                </c:pt>
                <c:pt idx="9">
                  <c:v>12</c:v>
                </c:pt>
                <c:pt idx="10">
                  <c:v>13</c:v>
                </c:pt>
                <c:pt idx="11">
                  <c:v>6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83-4E9D-A746-8B594FC49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9.57'!$Y$83:$Y$90</c:f>
              <c:numCache>
                <c:formatCode>#,##0</c:formatCode>
                <c:ptCount val="8"/>
                <c:pt idx="0">
                  <c:v>14</c:v>
                </c:pt>
                <c:pt idx="1">
                  <c:v>18</c:v>
                </c:pt>
                <c:pt idx="2">
                  <c:v>8</c:v>
                </c:pt>
                <c:pt idx="3">
                  <c:v>35</c:v>
                </c:pt>
                <c:pt idx="4">
                  <c:v>13</c:v>
                </c:pt>
                <c:pt idx="5">
                  <c:v>3</c:v>
                </c:pt>
                <c:pt idx="6">
                  <c:v>0</c:v>
                </c:pt>
                <c:pt idx="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C-43F1-B296-75BF8CC35F4C}"/>
            </c:ext>
          </c:extLst>
        </c:ser>
        <c:ser>
          <c:idx val="1"/>
          <c:order val="1"/>
          <c:tx>
            <c:strRef>
              <c:f>'Table 9.57'!$S$92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9.57'!$Y$93:$Y$100</c:f>
              <c:numCache>
                <c:formatCode>#,##0</c:formatCode>
                <c:ptCount val="8"/>
                <c:pt idx="0">
                  <c:v>11</c:v>
                </c:pt>
                <c:pt idx="1">
                  <c:v>13</c:v>
                </c:pt>
                <c:pt idx="2">
                  <c:v>0</c:v>
                </c:pt>
                <c:pt idx="3">
                  <c:v>46</c:v>
                </c:pt>
                <c:pt idx="4">
                  <c:v>34</c:v>
                </c:pt>
                <c:pt idx="5">
                  <c:v>9</c:v>
                </c:pt>
                <c:pt idx="6">
                  <c:v>0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C-43F1-B296-75BF8CC35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9.57'!$U$8:$Y$8</c:f>
              <c:numCache>
                <c:formatCode>#,##0</c:formatCode>
                <c:ptCount val="5"/>
                <c:pt idx="0">
                  <c:v>22543.31</c:v>
                </c:pt>
                <c:pt idx="1">
                  <c:v>23370</c:v>
                </c:pt>
                <c:pt idx="2">
                  <c:v>22597.360000000001</c:v>
                </c:pt>
                <c:pt idx="3">
                  <c:v>23008.09</c:v>
                </c:pt>
                <c:pt idx="4">
                  <c:v>22368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DF-43AC-8B5E-6F0B01E820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DF-43AC-8B5E-6F0B01E82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9.57'!$T$4:$Z$4</c:f>
              <c:numCache>
                <c:formatCode>#,##0</c:formatCode>
                <c:ptCount val="7"/>
                <c:pt idx="0">
                  <c:v>422</c:v>
                </c:pt>
                <c:pt idx="1">
                  <c:v>371</c:v>
                </c:pt>
                <c:pt idx="2">
                  <c:v>354</c:v>
                </c:pt>
                <c:pt idx="3">
                  <c:v>385</c:v>
                </c:pt>
                <c:pt idx="4">
                  <c:v>390</c:v>
                </c:pt>
                <c:pt idx="5">
                  <c:v>428</c:v>
                </c:pt>
                <c:pt idx="6">
                  <c:v>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5-4855-AD7B-B9345AD87423}"/>
            </c:ext>
          </c:extLst>
        </c:ser>
        <c:ser>
          <c:idx val="1"/>
          <c:order val="1"/>
          <c:tx>
            <c:strRef>
              <c:f>'Table 9.57'!$S$7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9.57'!$T$7:$Z$7</c:f>
              <c:numCache>
                <c:formatCode>#,##0</c:formatCode>
                <c:ptCount val="7"/>
                <c:pt idx="0">
                  <c:v>303</c:v>
                </c:pt>
                <c:pt idx="1">
                  <c:v>282</c:v>
                </c:pt>
                <c:pt idx="2">
                  <c:v>265</c:v>
                </c:pt>
                <c:pt idx="3">
                  <c:v>281</c:v>
                </c:pt>
                <c:pt idx="4">
                  <c:v>286</c:v>
                </c:pt>
                <c:pt idx="5">
                  <c:v>297</c:v>
                </c:pt>
                <c:pt idx="6">
                  <c:v>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5-4855-AD7B-B9345AD87423}"/>
            </c:ext>
          </c:extLst>
        </c:ser>
        <c:ser>
          <c:idx val="2"/>
          <c:order val="2"/>
          <c:tx>
            <c:strRef>
              <c:f>'Table 9.57'!$S$11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9.57'!$T$11:$Z$11</c:f>
              <c:numCache>
                <c:formatCode>#,##0</c:formatCode>
                <c:ptCount val="7"/>
                <c:pt idx="0">
                  <c:v>417</c:v>
                </c:pt>
                <c:pt idx="1">
                  <c:v>365</c:v>
                </c:pt>
                <c:pt idx="2">
                  <c:v>348</c:v>
                </c:pt>
                <c:pt idx="3">
                  <c:v>383</c:v>
                </c:pt>
                <c:pt idx="4">
                  <c:v>388</c:v>
                </c:pt>
                <c:pt idx="5">
                  <c:v>424</c:v>
                </c:pt>
                <c:pt idx="6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65-4855-AD7B-B9345AD87423}"/>
            </c:ext>
          </c:extLst>
        </c:ser>
        <c:ser>
          <c:idx val="3"/>
          <c:order val="3"/>
          <c:tx>
            <c:strRef>
              <c:f>'Table 9.57'!$S$12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9.57'!$T$12:$Z$12</c:f>
              <c:numCache>
                <c:formatCode>#,##0</c:formatCode>
                <c:ptCount val="7"/>
                <c:pt idx="0">
                  <c:v>10</c:v>
                </c:pt>
                <c:pt idx="1">
                  <c:v>6</c:v>
                </c:pt>
                <c:pt idx="2">
                  <c:v>6</c:v>
                </c:pt>
                <c:pt idx="3">
                  <c:v>4</c:v>
                </c:pt>
                <c:pt idx="4">
                  <c:v>0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65-4855-AD7B-B9345AD87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9.57'!$AB$15:$AB$33</c:f>
              <c:numCache>
                <c:formatCode>0.0%</c:formatCode>
                <c:ptCount val="19"/>
                <c:pt idx="0">
                  <c:v>1.4925373134328358E-2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4.4776119402985072E-2</c:v>
                </c:pt>
                <c:pt idx="5">
                  <c:v>0</c:v>
                </c:pt>
                <c:pt idx="6">
                  <c:v>0.11641791044776119</c:v>
                </c:pt>
                <c:pt idx="7">
                  <c:v>2.3880597014925373E-2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6.8656716417910449E-2</c:v>
                </c:pt>
                <c:pt idx="14">
                  <c:v>0.32835820895522388</c:v>
                </c:pt>
                <c:pt idx="15">
                  <c:v>8.6567164179104483E-2</c:v>
                </c:pt>
                <c:pt idx="16">
                  <c:v>8.9552238805970144E-2</c:v>
                </c:pt>
                <c:pt idx="17">
                  <c:v>7.7611940298507459E-2</c:v>
                </c:pt>
                <c:pt idx="18">
                  <c:v>2.6865671641791045E-2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D-48D9-B8BD-323E97F806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D-48D9-B8BD-323E97F80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26</c:v>
                </c:pt>
                <c:pt idx="3">
                  <c:v>11</c:v>
                </c:pt>
                <c:pt idx="4">
                  <c:v>13</c:v>
                </c:pt>
                <c:pt idx="5">
                  <c:v>10</c:v>
                </c:pt>
                <c:pt idx="6">
                  <c:v>21</c:v>
                </c:pt>
                <c:pt idx="7">
                  <c:v>23</c:v>
                </c:pt>
                <c:pt idx="8">
                  <c:v>28</c:v>
                </c:pt>
                <c:pt idx="9">
                  <c:v>26</c:v>
                </c:pt>
                <c:pt idx="10">
                  <c:v>8</c:v>
                </c:pt>
                <c:pt idx="11">
                  <c:v>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DA-460C-89CA-A6E108D40E29}"/>
            </c:ext>
          </c:extLst>
        </c:ser>
        <c:ser>
          <c:idx val="1"/>
          <c:order val="1"/>
          <c:tx>
            <c:strRef>
              <c:f>'Table 9.57'!$S$62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12</c:v>
                </c:pt>
                <c:pt idx="4">
                  <c:v>18</c:v>
                </c:pt>
                <c:pt idx="5">
                  <c:v>25</c:v>
                </c:pt>
                <c:pt idx="6">
                  <c:v>19</c:v>
                </c:pt>
                <c:pt idx="7">
                  <c:v>26</c:v>
                </c:pt>
                <c:pt idx="8">
                  <c:v>13</c:v>
                </c:pt>
                <c:pt idx="9">
                  <c:v>12</c:v>
                </c:pt>
                <c:pt idx="10">
                  <c:v>10</c:v>
                </c:pt>
                <c:pt idx="11">
                  <c:v>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DA-460C-89CA-A6E108D40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9.57'!$Z$83:$Z$90</c:f>
              <c:numCache>
                <c:formatCode>#,##0</c:formatCode>
                <c:ptCount val="8"/>
                <c:pt idx="0">
                  <c:v>12</c:v>
                </c:pt>
                <c:pt idx="1">
                  <c:v>10</c:v>
                </c:pt>
                <c:pt idx="2">
                  <c:v>12</c:v>
                </c:pt>
                <c:pt idx="3">
                  <c:v>37</c:v>
                </c:pt>
                <c:pt idx="4">
                  <c:v>3</c:v>
                </c:pt>
                <c:pt idx="5">
                  <c:v>5</c:v>
                </c:pt>
                <c:pt idx="6">
                  <c:v>0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7-41DF-B976-88E4195AB4B8}"/>
            </c:ext>
          </c:extLst>
        </c:ser>
        <c:ser>
          <c:idx val="1"/>
          <c:order val="1"/>
          <c:tx>
            <c:strRef>
              <c:f>'Table 9.57'!$S$92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9.57'!$Z$93:$Z$100</c:f>
              <c:numCache>
                <c:formatCode>#,##0</c:formatCode>
                <c:ptCount val="8"/>
                <c:pt idx="0">
                  <c:v>14</c:v>
                </c:pt>
                <c:pt idx="1">
                  <c:v>17</c:v>
                </c:pt>
                <c:pt idx="2">
                  <c:v>0</c:v>
                </c:pt>
                <c:pt idx="3">
                  <c:v>34</c:v>
                </c:pt>
                <c:pt idx="4">
                  <c:v>31</c:v>
                </c:pt>
                <c:pt idx="5">
                  <c:v>5</c:v>
                </c:pt>
                <c:pt idx="6">
                  <c:v>0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67-41DF-B976-88E4195AB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9.6'!$AB$15:$AB$33</c:f>
              <c:numCache>
                <c:formatCode>0.0%</c:formatCode>
                <c:ptCount val="19"/>
                <c:pt idx="0">
                  <c:v>0.17116564417177915</c:v>
                </c:pt>
                <c:pt idx="1">
                  <c:v>7.9754601226993873E-3</c:v>
                </c:pt>
                <c:pt idx="2">
                  <c:v>5.1533742331288344E-2</c:v>
                </c:pt>
                <c:pt idx="3">
                  <c:v>1.5337423312883436E-2</c:v>
                </c:pt>
                <c:pt idx="4">
                  <c:v>4.478527607361963E-2</c:v>
                </c:pt>
                <c:pt idx="5">
                  <c:v>3.3742331288343558E-2</c:v>
                </c:pt>
                <c:pt idx="6">
                  <c:v>7.4846625766871164E-2</c:v>
                </c:pt>
                <c:pt idx="7">
                  <c:v>3.9877300613496931E-2</c:v>
                </c:pt>
                <c:pt idx="8">
                  <c:v>4.6625766871165646E-2</c:v>
                </c:pt>
                <c:pt idx="9">
                  <c:v>4.9079754601226997E-3</c:v>
                </c:pt>
                <c:pt idx="10">
                  <c:v>1.8404907975460124E-2</c:v>
                </c:pt>
                <c:pt idx="11">
                  <c:v>1.6564417177914112E-2</c:v>
                </c:pt>
                <c:pt idx="12">
                  <c:v>2.2085889570552148E-2</c:v>
                </c:pt>
                <c:pt idx="13">
                  <c:v>2.6993865030674847E-2</c:v>
                </c:pt>
                <c:pt idx="14">
                  <c:v>0.10061349693251534</c:v>
                </c:pt>
                <c:pt idx="15">
                  <c:v>6.7484662576687116E-2</c:v>
                </c:pt>
                <c:pt idx="16">
                  <c:v>9.8773006134969324E-2</c:v>
                </c:pt>
                <c:pt idx="17">
                  <c:v>5.521472392638037E-3</c:v>
                </c:pt>
                <c:pt idx="18">
                  <c:v>1.8404907975460124E-2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8-4F8F-9259-86B0F02785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28-4F8F-9259-86B0F0278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9.57'!$T$8:$Z$8</c:f>
              <c:numCache>
                <c:formatCode>#,##0</c:formatCode>
                <c:ptCount val="7"/>
                <c:pt idx="0">
                  <c:v>23604</c:v>
                </c:pt>
                <c:pt idx="1">
                  <c:v>22543.31</c:v>
                </c:pt>
                <c:pt idx="2">
                  <c:v>23370</c:v>
                </c:pt>
                <c:pt idx="3">
                  <c:v>22597.360000000001</c:v>
                </c:pt>
                <c:pt idx="4">
                  <c:v>23008.09</c:v>
                </c:pt>
                <c:pt idx="5">
                  <c:v>22368</c:v>
                </c:pt>
                <c:pt idx="6">
                  <c:v>27963.94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C-42F1-BE00-27AA5EE1EF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4C-42F1-BE00-27AA5EE1E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9.58'!$U$4:$Y$4</c:f>
              <c:numCache>
                <c:formatCode>#,##0</c:formatCode>
                <c:ptCount val="5"/>
                <c:pt idx="0">
                  <c:v>629</c:v>
                </c:pt>
                <c:pt idx="1">
                  <c:v>567</c:v>
                </c:pt>
                <c:pt idx="2">
                  <c:v>588</c:v>
                </c:pt>
                <c:pt idx="3">
                  <c:v>493</c:v>
                </c:pt>
                <c:pt idx="4">
                  <c:v>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69-4259-B8E7-521FB60E2701}"/>
            </c:ext>
          </c:extLst>
        </c:ser>
        <c:ser>
          <c:idx val="1"/>
          <c:order val="1"/>
          <c:tx>
            <c:strRef>
              <c:f>'Table 9.58'!$S$7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9.58'!$U$7:$Y$7</c:f>
              <c:numCache>
                <c:formatCode>#,##0</c:formatCode>
                <c:ptCount val="5"/>
                <c:pt idx="0">
                  <c:v>383</c:v>
                </c:pt>
                <c:pt idx="1">
                  <c:v>362</c:v>
                </c:pt>
                <c:pt idx="2">
                  <c:v>372</c:v>
                </c:pt>
                <c:pt idx="3">
                  <c:v>344</c:v>
                </c:pt>
                <c:pt idx="4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69-4259-B8E7-521FB60E2701}"/>
            </c:ext>
          </c:extLst>
        </c:ser>
        <c:ser>
          <c:idx val="2"/>
          <c:order val="2"/>
          <c:tx>
            <c:strRef>
              <c:f>'Table 9.58'!$S$11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9.58'!$U$11:$Y$11</c:f>
              <c:numCache>
                <c:formatCode>#,##0</c:formatCode>
                <c:ptCount val="5"/>
                <c:pt idx="0">
                  <c:v>512</c:v>
                </c:pt>
                <c:pt idx="1">
                  <c:v>460</c:v>
                </c:pt>
                <c:pt idx="2">
                  <c:v>489</c:v>
                </c:pt>
                <c:pt idx="3">
                  <c:v>405</c:v>
                </c:pt>
                <c:pt idx="4">
                  <c:v>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69-4259-B8E7-521FB60E2701}"/>
            </c:ext>
          </c:extLst>
        </c:ser>
        <c:ser>
          <c:idx val="3"/>
          <c:order val="3"/>
          <c:tx>
            <c:strRef>
              <c:f>'Table 9.58'!$S$12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9.58'!$U$12:$Y$12</c:f>
              <c:numCache>
                <c:formatCode>#,##0</c:formatCode>
                <c:ptCount val="5"/>
                <c:pt idx="0">
                  <c:v>116</c:v>
                </c:pt>
                <c:pt idx="1">
                  <c:v>109</c:v>
                </c:pt>
                <c:pt idx="2">
                  <c:v>95</c:v>
                </c:pt>
                <c:pt idx="3">
                  <c:v>91</c:v>
                </c:pt>
                <c:pt idx="4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69-4259-B8E7-521FB60E2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9.58'!$AB$15:$AB$33</c:f>
              <c:numCache>
                <c:formatCode>0.0%</c:formatCode>
                <c:ptCount val="19"/>
                <c:pt idx="0">
                  <c:v>0.1414267834793492</c:v>
                </c:pt>
                <c:pt idx="1">
                  <c:v>1.5018773466833541E-2</c:v>
                </c:pt>
                <c:pt idx="2">
                  <c:v>4.5056320400500623E-2</c:v>
                </c:pt>
                <c:pt idx="3">
                  <c:v>1.0012515644555695E-2</c:v>
                </c:pt>
                <c:pt idx="4">
                  <c:v>7.1339173967459327E-2</c:v>
                </c:pt>
                <c:pt idx="5">
                  <c:v>3.2540675844806008E-2</c:v>
                </c:pt>
                <c:pt idx="6">
                  <c:v>4.7559449311639551E-2</c:v>
                </c:pt>
                <c:pt idx="7">
                  <c:v>5.6320400500625784E-2</c:v>
                </c:pt>
                <c:pt idx="8">
                  <c:v>6.5081351689612016E-2</c:v>
                </c:pt>
                <c:pt idx="9">
                  <c:v>0</c:v>
                </c:pt>
                <c:pt idx="10">
                  <c:v>1.2515644555694618E-2</c:v>
                </c:pt>
                <c:pt idx="11">
                  <c:v>7.5093867334167707E-3</c:v>
                </c:pt>
                <c:pt idx="12">
                  <c:v>1.8773466833541929E-2</c:v>
                </c:pt>
                <c:pt idx="13">
                  <c:v>3.5043804755944929E-2</c:v>
                </c:pt>
                <c:pt idx="14">
                  <c:v>0.1214017521902378</c:v>
                </c:pt>
                <c:pt idx="15">
                  <c:v>7.7596996245306638E-2</c:v>
                </c:pt>
                <c:pt idx="16">
                  <c:v>6.8836045056320405E-2</c:v>
                </c:pt>
                <c:pt idx="17">
                  <c:v>1.0012515644555695E-2</c:v>
                </c:pt>
                <c:pt idx="18">
                  <c:v>2.002503128911139E-2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5-41B7-98E8-9C455D467EA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5-41B7-98E8-9C455D467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9.58'!$Y$44:$Y$60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16</c:v>
                </c:pt>
                <c:pt idx="3">
                  <c:v>32</c:v>
                </c:pt>
                <c:pt idx="4">
                  <c:v>23</c:v>
                </c:pt>
                <c:pt idx="5">
                  <c:v>60</c:v>
                </c:pt>
                <c:pt idx="6">
                  <c:v>25</c:v>
                </c:pt>
                <c:pt idx="7">
                  <c:v>22</c:v>
                </c:pt>
                <c:pt idx="8">
                  <c:v>29</c:v>
                </c:pt>
                <c:pt idx="9">
                  <c:v>37</c:v>
                </c:pt>
                <c:pt idx="10">
                  <c:v>24</c:v>
                </c:pt>
                <c:pt idx="11">
                  <c:v>31</c:v>
                </c:pt>
                <c:pt idx="12">
                  <c:v>8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9-42FD-9344-E35E7B2D02F8}"/>
            </c:ext>
          </c:extLst>
        </c:ser>
        <c:ser>
          <c:idx val="1"/>
          <c:order val="1"/>
          <c:tx>
            <c:strRef>
              <c:f>'Table 9.58'!$S$62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28</c:v>
                </c:pt>
                <c:pt idx="4">
                  <c:v>41</c:v>
                </c:pt>
                <c:pt idx="5">
                  <c:v>45</c:v>
                </c:pt>
                <c:pt idx="6">
                  <c:v>21</c:v>
                </c:pt>
                <c:pt idx="7">
                  <c:v>21</c:v>
                </c:pt>
                <c:pt idx="8">
                  <c:v>35</c:v>
                </c:pt>
                <c:pt idx="9">
                  <c:v>22</c:v>
                </c:pt>
                <c:pt idx="10">
                  <c:v>20</c:v>
                </c:pt>
                <c:pt idx="11">
                  <c:v>11</c:v>
                </c:pt>
                <c:pt idx="12">
                  <c:v>13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9-42FD-9344-E35E7B2D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9.58'!$Y$83:$Y$90</c:f>
              <c:numCache>
                <c:formatCode>#,##0</c:formatCode>
                <c:ptCount val="8"/>
                <c:pt idx="0">
                  <c:v>12</c:v>
                </c:pt>
                <c:pt idx="1">
                  <c:v>10</c:v>
                </c:pt>
                <c:pt idx="2">
                  <c:v>35</c:v>
                </c:pt>
                <c:pt idx="3">
                  <c:v>8</c:v>
                </c:pt>
                <c:pt idx="4">
                  <c:v>9</c:v>
                </c:pt>
                <c:pt idx="5">
                  <c:v>0</c:v>
                </c:pt>
                <c:pt idx="6">
                  <c:v>44</c:v>
                </c:pt>
                <c:pt idx="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B1-44C8-9A7A-855D5392C3DC}"/>
            </c:ext>
          </c:extLst>
        </c:ser>
        <c:ser>
          <c:idx val="1"/>
          <c:order val="1"/>
          <c:tx>
            <c:strRef>
              <c:f>'Table 9.58'!$S$92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9.58'!$Y$93:$Y$100</c:f>
              <c:numCache>
                <c:formatCode>#,##0</c:formatCode>
                <c:ptCount val="8"/>
                <c:pt idx="0">
                  <c:v>14</c:v>
                </c:pt>
                <c:pt idx="1">
                  <c:v>26</c:v>
                </c:pt>
                <c:pt idx="2">
                  <c:v>7</c:v>
                </c:pt>
                <c:pt idx="3">
                  <c:v>31</c:v>
                </c:pt>
                <c:pt idx="4">
                  <c:v>31</c:v>
                </c:pt>
                <c:pt idx="5">
                  <c:v>13</c:v>
                </c:pt>
                <c:pt idx="6">
                  <c:v>4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B1-44C8-9A7A-855D5392C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9.58'!$U$8:$Y$8</c:f>
              <c:numCache>
                <c:formatCode>#,##0</c:formatCode>
                <c:ptCount val="5"/>
                <c:pt idx="0">
                  <c:v>33409.54</c:v>
                </c:pt>
                <c:pt idx="1">
                  <c:v>42609.51</c:v>
                </c:pt>
                <c:pt idx="2">
                  <c:v>38712</c:v>
                </c:pt>
                <c:pt idx="3">
                  <c:v>48076.75</c:v>
                </c:pt>
                <c:pt idx="4">
                  <c:v>42290.26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D3-4C4F-8D51-2123B5D8117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D3-4C4F-8D51-2123B5D81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9.58'!$T$4:$Z$4</c:f>
              <c:numCache>
                <c:formatCode>#,##0</c:formatCode>
                <c:ptCount val="7"/>
                <c:pt idx="0">
                  <c:v>610</c:v>
                </c:pt>
                <c:pt idx="1">
                  <c:v>629</c:v>
                </c:pt>
                <c:pt idx="2">
                  <c:v>567</c:v>
                </c:pt>
                <c:pt idx="3">
                  <c:v>588</c:v>
                </c:pt>
                <c:pt idx="4">
                  <c:v>493</c:v>
                </c:pt>
                <c:pt idx="5">
                  <c:v>585</c:v>
                </c:pt>
                <c:pt idx="6">
                  <c:v>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2-4150-90E8-D98929AB641F}"/>
            </c:ext>
          </c:extLst>
        </c:ser>
        <c:ser>
          <c:idx val="1"/>
          <c:order val="1"/>
          <c:tx>
            <c:strRef>
              <c:f>'Table 9.58'!$S$7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9.58'!$T$7:$Z$7</c:f>
              <c:numCache>
                <c:formatCode>#,##0</c:formatCode>
                <c:ptCount val="7"/>
                <c:pt idx="0">
                  <c:v>371</c:v>
                </c:pt>
                <c:pt idx="1">
                  <c:v>383</c:v>
                </c:pt>
                <c:pt idx="2">
                  <c:v>362</c:v>
                </c:pt>
                <c:pt idx="3">
                  <c:v>372</c:v>
                </c:pt>
                <c:pt idx="4">
                  <c:v>344</c:v>
                </c:pt>
                <c:pt idx="5">
                  <c:v>384</c:v>
                </c:pt>
                <c:pt idx="6">
                  <c:v>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A2-4150-90E8-D98929AB641F}"/>
            </c:ext>
          </c:extLst>
        </c:ser>
        <c:ser>
          <c:idx val="2"/>
          <c:order val="2"/>
          <c:tx>
            <c:strRef>
              <c:f>'Table 9.58'!$S$11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9.58'!$T$11:$Z$11</c:f>
              <c:numCache>
                <c:formatCode>#,##0</c:formatCode>
                <c:ptCount val="7"/>
                <c:pt idx="0">
                  <c:v>501</c:v>
                </c:pt>
                <c:pt idx="1">
                  <c:v>512</c:v>
                </c:pt>
                <c:pt idx="2">
                  <c:v>460</c:v>
                </c:pt>
                <c:pt idx="3">
                  <c:v>489</c:v>
                </c:pt>
                <c:pt idx="4">
                  <c:v>405</c:v>
                </c:pt>
                <c:pt idx="5">
                  <c:v>471</c:v>
                </c:pt>
                <c:pt idx="6">
                  <c:v>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A2-4150-90E8-D98929AB641F}"/>
            </c:ext>
          </c:extLst>
        </c:ser>
        <c:ser>
          <c:idx val="3"/>
          <c:order val="3"/>
          <c:tx>
            <c:strRef>
              <c:f>'Table 9.58'!$S$12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9.58'!$T$12:$Z$12</c:f>
              <c:numCache>
                <c:formatCode>#,##0</c:formatCode>
                <c:ptCount val="7"/>
                <c:pt idx="0">
                  <c:v>108</c:v>
                </c:pt>
                <c:pt idx="1">
                  <c:v>116</c:v>
                </c:pt>
                <c:pt idx="2">
                  <c:v>109</c:v>
                </c:pt>
                <c:pt idx="3">
                  <c:v>95</c:v>
                </c:pt>
                <c:pt idx="4">
                  <c:v>91</c:v>
                </c:pt>
                <c:pt idx="5">
                  <c:v>114</c:v>
                </c:pt>
                <c:pt idx="6">
                  <c:v>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A2-4150-90E8-D98929AB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9.58'!$AB$15:$AB$33</c:f>
              <c:numCache>
                <c:formatCode>0.0%</c:formatCode>
                <c:ptCount val="19"/>
                <c:pt idx="0">
                  <c:v>0.1414267834793492</c:v>
                </c:pt>
                <c:pt idx="1">
                  <c:v>1.5018773466833541E-2</c:v>
                </c:pt>
                <c:pt idx="2">
                  <c:v>4.5056320400500623E-2</c:v>
                </c:pt>
                <c:pt idx="3">
                  <c:v>1.0012515644555695E-2</c:v>
                </c:pt>
                <c:pt idx="4">
                  <c:v>7.1339173967459327E-2</c:v>
                </c:pt>
                <c:pt idx="5">
                  <c:v>3.2540675844806008E-2</c:v>
                </c:pt>
                <c:pt idx="6">
                  <c:v>4.7559449311639551E-2</c:v>
                </c:pt>
                <c:pt idx="7">
                  <c:v>5.6320400500625784E-2</c:v>
                </c:pt>
                <c:pt idx="8">
                  <c:v>6.5081351689612016E-2</c:v>
                </c:pt>
                <c:pt idx="9">
                  <c:v>0</c:v>
                </c:pt>
                <c:pt idx="10">
                  <c:v>1.2515644555694618E-2</c:v>
                </c:pt>
                <c:pt idx="11">
                  <c:v>7.5093867334167707E-3</c:v>
                </c:pt>
                <c:pt idx="12">
                  <c:v>1.8773466833541929E-2</c:v>
                </c:pt>
                <c:pt idx="13">
                  <c:v>3.5043804755944929E-2</c:v>
                </c:pt>
                <c:pt idx="14">
                  <c:v>0.1214017521902378</c:v>
                </c:pt>
                <c:pt idx="15">
                  <c:v>7.7596996245306638E-2</c:v>
                </c:pt>
                <c:pt idx="16">
                  <c:v>6.8836045056320405E-2</c:v>
                </c:pt>
                <c:pt idx="17">
                  <c:v>1.0012515644555695E-2</c:v>
                </c:pt>
                <c:pt idx="18">
                  <c:v>2.002503128911139E-2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A0-46E4-A232-85641EB4D1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A0-46E4-A232-85641EB4D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19</c:v>
                </c:pt>
                <c:pt idx="3">
                  <c:v>36</c:v>
                </c:pt>
                <c:pt idx="4">
                  <c:v>33</c:v>
                </c:pt>
                <c:pt idx="5">
                  <c:v>52</c:v>
                </c:pt>
                <c:pt idx="6">
                  <c:v>30</c:v>
                </c:pt>
                <c:pt idx="7">
                  <c:v>27</c:v>
                </c:pt>
                <c:pt idx="8">
                  <c:v>44</c:v>
                </c:pt>
                <c:pt idx="9">
                  <c:v>53</c:v>
                </c:pt>
                <c:pt idx="10">
                  <c:v>50</c:v>
                </c:pt>
                <c:pt idx="11">
                  <c:v>37</c:v>
                </c:pt>
                <c:pt idx="12">
                  <c:v>14</c:v>
                </c:pt>
                <c:pt idx="13">
                  <c:v>10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D4-4D94-86B0-05A9476A5C1A}"/>
            </c:ext>
          </c:extLst>
        </c:ser>
        <c:ser>
          <c:idx val="1"/>
          <c:order val="1"/>
          <c:tx>
            <c:strRef>
              <c:f>'Table 9.58'!$S$62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9.58'!$Z$63:$Z$79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18</c:v>
                </c:pt>
                <c:pt idx="3">
                  <c:v>40</c:v>
                </c:pt>
                <c:pt idx="4">
                  <c:v>59</c:v>
                </c:pt>
                <c:pt idx="5">
                  <c:v>41</c:v>
                </c:pt>
                <c:pt idx="6">
                  <c:v>30</c:v>
                </c:pt>
                <c:pt idx="7">
                  <c:v>33</c:v>
                </c:pt>
                <c:pt idx="8">
                  <c:v>56</c:v>
                </c:pt>
                <c:pt idx="9">
                  <c:v>47</c:v>
                </c:pt>
                <c:pt idx="10">
                  <c:v>25</c:v>
                </c:pt>
                <c:pt idx="11">
                  <c:v>30</c:v>
                </c:pt>
                <c:pt idx="12">
                  <c:v>16</c:v>
                </c:pt>
                <c:pt idx="13">
                  <c:v>0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D4-4D94-86B0-05A9476A5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9.58'!$Z$83:$Z$90</c:f>
              <c:numCache>
                <c:formatCode>#,##0</c:formatCode>
                <c:ptCount val="8"/>
                <c:pt idx="0">
                  <c:v>22</c:v>
                </c:pt>
                <c:pt idx="1">
                  <c:v>13</c:v>
                </c:pt>
                <c:pt idx="2">
                  <c:v>36</c:v>
                </c:pt>
                <c:pt idx="3">
                  <c:v>14</c:v>
                </c:pt>
                <c:pt idx="4">
                  <c:v>5</c:v>
                </c:pt>
                <c:pt idx="5">
                  <c:v>6</c:v>
                </c:pt>
                <c:pt idx="6">
                  <c:v>42</c:v>
                </c:pt>
                <c:pt idx="7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75-4F12-A95C-03DDE8C9EA31}"/>
            </c:ext>
          </c:extLst>
        </c:ser>
        <c:ser>
          <c:idx val="1"/>
          <c:order val="1"/>
          <c:tx>
            <c:strRef>
              <c:f>'Table 9.58'!$S$92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9.58'!$Z$93:$Z$100</c:f>
              <c:numCache>
                <c:formatCode>#,##0</c:formatCode>
                <c:ptCount val="8"/>
                <c:pt idx="0">
                  <c:v>19</c:v>
                </c:pt>
                <c:pt idx="1">
                  <c:v>43</c:v>
                </c:pt>
                <c:pt idx="2">
                  <c:v>10</c:v>
                </c:pt>
                <c:pt idx="3">
                  <c:v>33</c:v>
                </c:pt>
                <c:pt idx="4">
                  <c:v>44</c:v>
                </c:pt>
                <c:pt idx="5">
                  <c:v>11</c:v>
                </c:pt>
                <c:pt idx="6">
                  <c:v>0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75-4F12-A95C-03DDE8C9E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9.6'!$Z$44:$Z$60</c:f>
              <c:numCache>
                <c:formatCode>#,##0</c:formatCode>
                <c:ptCount val="17"/>
                <c:pt idx="0">
                  <c:v>11</c:v>
                </c:pt>
                <c:pt idx="1">
                  <c:v>28</c:v>
                </c:pt>
                <c:pt idx="2">
                  <c:v>46</c:v>
                </c:pt>
                <c:pt idx="3">
                  <c:v>45</c:v>
                </c:pt>
                <c:pt idx="4">
                  <c:v>61</c:v>
                </c:pt>
                <c:pt idx="5">
                  <c:v>67</c:v>
                </c:pt>
                <c:pt idx="6">
                  <c:v>81</c:v>
                </c:pt>
                <c:pt idx="7">
                  <c:v>79</c:v>
                </c:pt>
                <c:pt idx="8">
                  <c:v>64</c:v>
                </c:pt>
                <c:pt idx="9">
                  <c:v>81</c:v>
                </c:pt>
                <c:pt idx="10">
                  <c:v>67</c:v>
                </c:pt>
                <c:pt idx="11">
                  <c:v>80</c:v>
                </c:pt>
                <c:pt idx="12">
                  <c:v>44</c:v>
                </c:pt>
                <c:pt idx="13">
                  <c:v>22</c:v>
                </c:pt>
                <c:pt idx="14">
                  <c:v>16</c:v>
                </c:pt>
                <c:pt idx="15">
                  <c:v>6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9-4A50-BBF1-56B6062E09E1}"/>
            </c:ext>
          </c:extLst>
        </c:ser>
        <c:ser>
          <c:idx val="1"/>
          <c:order val="1"/>
          <c:tx>
            <c:strRef>
              <c:f>'Table 9.6'!$S$62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9.6'!$Z$63:$Z$79</c:f>
              <c:numCache>
                <c:formatCode>#,##0</c:formatCode>
                <c:ptCount val="17"/>
                <c:pt idx="0">
                  <c:v>0</c:v>
                </c:pt>
                <c:pt idx="1">
                  <c:v>18</c:v>
                </c:pt>
                <c:pt idx="2">
                  <c:v>48</c:v>
                </c:pt>
                <c:pt idx="3">
                  <c:v>60</c:v>
                </c:pt>
                <c:pt idx="4">
                  <c:v>69</c:v>
                </c:pt>
                <c:pt idx="5">
                  <c:v>86</c:v>
                </c:pt>
                <c:pt idx="6">
                  <c:v>89</c:v>
                </c:pt>
                <c:pt idx="7">
                  <c:v>67</c:v>
                </c:pt>
                <c:pt idx="8">
                  <c:v>78</c:v>
                </c:pt>
                <c:pt idx="9">
                  <c:v>71</c:v>
                </c:pt>
                <c:pt idx="10">
                  <c:v>96</c:v>
                </c:pt>
                <c:pt idx="11">
                  <c:v>61</c:v>
                </c:pt>
                <c:pt idx="12">
                  <c:v>39</c:v>
                </c:pt>
                <c:pt idx="13">
                  <c:v>19</c:v>
                </c:pt>
                <c:pt idx="14">
                  <c:v>15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9-4A50-BBF1-56B6062E0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9.58'!$T$8:$Z$8</c:f>
              <c:numCache>
                <c:formatCode>#,##0</c:formatCode>
                <c:ptCount val="7"/>
                <c:pt idx="0">
                  <c:v>38782.07</c:v>
                </c:pt>
                <c:pt idx="1">
                  <c:v>33409.54</c:v>
                </c:pt>
                <c:pt idx="2">
                  <c:v>42609.51</c:v>
                </c:pt>
                <c:pt idx="3">
                  <c:v>38712</c:v>
                </c:pt>
                <c:pt idx="4">
                  <c:v>48076.75</c:v>
                </c:pt>
                <c:pt idx="5">
                  <c:v>42290.26</c:v>
                </c:pt>
                <c:pt idx="6">
                  <c:v>43285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3C-4C50-A002-4204C92B8C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3C-4C50-A002-4204C92B8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9.59'!$U$4:$Y$4</c:f>
              <c:numCache>
                <c:formatCode>#,##0</c:formatCode>
                <c:ptCount val="5"/>
                <c:pt idx="0">
                  <c:v>112898</c:v>
                </c:pt>
                <c:pt idx="1">
                  <c:v>111900</c:v>
                </c:pt>
                <c:pt idx="2">
                  <c:v>114574</c:v>
                </c:pt>
                <c:pt idx="3">
                  <c:v>114207</c:v>
                </c:pt>
                <c:pt idx="4">
                  <c:v>116562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A-4F29-81E8-E851449EE7C8}"/>
            </c:ext>
          </c:extLst>
        </c:ser>
        <c:ser>
          <c:idx val="1"/>
          <c:order val="1"/>
          <c:tx>
            <c:strRef>
              <c:f>'Table 9.59'!$S$7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9.59'!$U$7:$Y$7</c:f>
              <c:numCache>
                <c:formatCode>#,##0</c:formatCode>
                <c:ptCount val="5"/>
                <c:pt idx="0">
                  <c:v>81879</c:v>
                </c:pt>
                <c:pt idx="1">
                  <c:v>81942</c:v>
                </c:pt>
                <c:pt idx="2">
                  <c:v>82598</c:v>
                </c:pt>
                <c:pt idx="3">
                  <c:v>83286</c:v>
                </c:pt>
                <c:pt idx="4">
                  <c:v>84776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3A-4F29-81E8-E851449EE7C8}"/>
            </c:ext>
          </c:extLst>
        </c:ser>
        <c:ser>
          <c:idx val="2"/>
          <c:order val="2"/>
          <c:tx>
            <c:strRef>
              <c:f>'Table 9.59'!$S$11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9.59'!$U$11:$Y$11</c:f>
              <c:numCache>
                <c:formatCode>#,##0</c:formatCode>
                <c:ptCount val="5"/>
                <c:pt idx="0">
                  <c:v>102467</c:v>
                </c:pt>
                <c:pt idx="1">
                  <c:v>101976</c:v>
                </c:pt>
                <c:pt idx="2">
                  <c:v>104894</c:v>
                </c:pt>
                <c:pt idx="3">
                  <c:v>104274</c:v>
                </c:pt>
                <c:pt idx="4">
                  <c:v>106458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3A-4F29-81E8-E851449EE7C8}"/>
            </c:ext>
          </c:extLst>
        </c:ser>
        <c:ser>
          <c:idx val="3"/>
          <c:order val="3"/>
          <c:tx>
            <c:strRef>
              <c:f>'Table 9.59'!$S$12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9.59'!$U$12:$Y$12</c:f>
              <c:numCache>
                <c:formatCode>#,##0</c:formatCode>
                <c:ptCount val="5"/>
                <c:pt idx="0">
                  <c:v>10431</c:v>
                </c:pt>
                <c:pt idx="1">
                  <c:v>9925</c:v>
                </c:pt>
                <c:pt idx="2">
                  <c:v>9683</c:v>
                </c:pt>
                <c:pt idx="3">
                  <c:v>9932</c:v>
                </c:pt>
                <c:pt idx="4">
                  <c:v>10104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3A-4F29-81E8-E851449EE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9.59'!$AB$15:$AB$33</c:f>
              <c:numCache>
                <c:formatCode>0.0%</c:formatCode>
                <c:ptCount val="19"/>
                <c:pt idx="0">
                  <c:v>5.9766277128547578E-3</c:v>
                </c:pt>
                <c:pt idx="1">
                  <c:v>7.2787979966611018E-3</c:v>
                </c:pt>
                <c:pt idx="2">
                  <c:v>6.5166944908180299E-2</c:v>
                </c:pt>
                <c:pt idx="3">
                  <c:v>7.4373956594323875E-3</c:v>
                </c:pt>
                <c:pt idx="4">
                  <c:v>0.10468280467445742</c:v>
                </c:pt>
                <c:pt idx="5">
                  <c:v>4.4582637729549249E-2</c:v>
                </c:pt>
                <c:pt idx="6">
                  <c:v>9.740400667779632E-2</c:v>
                </c:pt>
                <c:pt idx="7">
                  <c:v>5.9382303839732885E-2</c:v>
                </c:pt>
                <c:pt idx="8">
                  <c:v>4.4248747913188648E-2</c:v>
                </c:pt>
                <c:pt idx="9">
                  <c:v>1.1135225375626043E-2</c:v>
                </c:pt>
                <c:pt idx="10">
                  <c:v>3.8439065108514192E-2</c:v>
                </c:pt>
                <c:pt idx="11">
                  <c:v>2.2404006677796327E-2</c:v>
                </c:pt>
                <c:pt idx="12">
                  <c:v>6.7754590984974952E-2</c:v>
                </c:pt>
                <c:pt idx="13">
                  <c:v>8.4924874791318869E-2</c:v>
                </c:pt>
                <c:pt idx="14">
                  <c:v>4.7262103505843069E-2</c:v>
                </c:pt>
                <c:pt idx="15">
                  <c:v>7.6093489148580967E-2</c:v>
                </c:pt>
                <c:pt idx="16">
                  <c:v>0.11293823038397328</c:v>
                </c:pt>
                <c:pt idx="17">
                  <c:v>1.5409015025041736E-2</c:v>
                </c:pt>
                <c:pt idx="18">
                  <c:v>4.3305509181969952E-2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C-4271-A941-B9239E2FB2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8C-4271-A941-B9239E2FB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9.59'!$Y$44:$Y$60</c:f>
              <c:numCache>
                <c:formatCode>#,##0</c:formatCode>
                <c:ptCount val="17"/>
                <c:pt idx="0">
                  <c:v>66</c:v>
                </c:pt>
                <c:pt idx="1">
                  <c:v>1462</c:v>
                </c:pt>
                <c:pt idx="2">
                  <c:v>4099</c:v>
                </c:pt>
                <c:pt idx="3">
                  <c:v>5557</c:v>
                </c:pt>
                <c:pt idx="4">
                  <c:v>6031</c:v>
                </c:pt>
                <c:pt idx="5">
                  <c:v>6078</c:v>
                </c:pt>
                <c:pt idx="6">
                  <c:v>5663</c:v>
                </c:pt>
                <c:pt idx="7">
                  <c:v>6004</c:v>
                </c:pt>
                <c:pt idx="8">
                  <c:v>6135</c:v>
                </c:pt>
                <c:pt idx="9">
                  <c:v>5816</c:v>
                </c:pt>
                <c:pt idx="10">
                  <c:v>5570</c:v>
                </c:pt>
                <c:pt idx="11">
                  <c:v>3931</c:v>
                </c:pt>
                <c:pt idx="12">
                  <c:v>1938</c:v>
                </c:pt>
                <c:pt idx="13">
                  <c:v>737</c:v>
                </c:pt>
                <c:pt idx="14">
                  <c:v>246</c:v>
                </c:pt>
                <c:pt idx="15">
                  <c:v>110</c:v>
                </c:pt>
                <c:pt idx="1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9-4921-9A1A-9ECDBF568693}"/>
            </c:ext>
          </c:extLst>
        </c:ser>
        <c:ser>
          <c:idx val="1"/>
          <c:order val="1"/>
          <c:tx>
            <c:strRef>
              <c:f>'Table 9.59'!$S$62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9.59'!$Y$63:$Y$79</c:f>
              <c:numCache>
                <c:formatCode>#,##0</c:formatCode>
                <c:ptCount val="17"/>
                <c:pt idx="0">
                  <c:v>82</c:v>
                </c:pt>
                <c:pt idx="1">
                  <c:v>1898</c:v>
                </c:pt>
                <c:pt idx="2">
                  <c:v>4419</c:v>
                </c:pt>
                <c:pt idx="3">
                  <c:v>5201</c:v>
                </c:pt>
                <c:pt idx="4">
                  <c:v>5428</c:v>
                </c:pt>
                <c:pt idx="5">
                  <c:v>5260</c:v>
                </c:pt>
                <c:pt idx="6">
                  <c:v>5126</c:v>
                </c:pt>
                <c:pt idx="7">
                  <c:v>5838</c:v>
                </c:pt>
                <c:pt idx="8">
                  <c:v>6421</c:v>
                </c:pt>
                <c:pt idx="9">
                  <c:v>5993</c:v>
                </c:pt>
                <c:pt idx="10">
                  <c:v>5378</c:v>
                </c:pt>
                <c:pt idx="11">
                  <c:v>3461</c:v>
                </c:pt>
                <c:pt idx="12">
                  <c:v>1544</c:v>
                </c:pt>
                <c:pt idx="13">
                  <c:v>511</c:v>
                </c:pt>
                <c:pt idx="14">
                  <c:v>228</c:v>
                </c:pt>
                <c:pt idx="15">
                  <c:v>109</c:v>
                </c:pt>
                <c:pt idx="16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E9-4921-9A1A-9ECDBF568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9.59'!$Y$83:$Y$90</c:f>
              <c:numCache>
                <c:formatCode>#,##0</c:formatCode>
                <c:ptCount val="8"/>
                <c:pt idx="0">
                  <c:v>5999</c:v>
                </c:pt>
                <c:pt idx="1">
                  <c:v>5193</c:v>
                </c:pt>
                <c:pt idx="2">
                  <c:v>9093</c:v>
                </c:pt>
                <c:pt idx="3">
                  <c:v>2002</c:v>
                </c:pt>
                <c:pt idx="4">
                  <c:v>2317</c:v>
                </c:pt>
                <c:pt idx="5">
                  <c:v>2281</c:v>
                </c:pt>
                <c:pt idx="6">
                  <c:v>3840</c:v>
                </c:pt>
                <c:pt idx="7">
                  <c:v>4561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92-4BDD-A3CE-EB09DB5EB4F0}"/>
            </c:ext>
          </c:extLst>
        </c:ser>
        <c:ser>
          <c:idx val="1"/>
          <c:order val="1"/>
          <c:tx>
            <c:strRef>
              <c:f>'Table 9.59'!$S$92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9.59'!$Y$93:$Y$100</c:f>
              <c:numCache>
                <c:formatCode>#,##0</c:formatCode>
                <c:ptCount val="8"/>
                <c:pt idx="0">
                  <c:v>3924</c:v>
                </c:pt>
                <c:pt idx="1">
                  <c:v>7468</c:v>
                </c:pt>
                <c:pt idx="2">
                  <c:v>1306</c:v>
                </c:pt>
                <c:pt idx="3">
                  <c:v>5908</c:v>
                </c:pt>
                <c:pt idx="4">
                  <c:v>9538</c:v>
                </c:pt>
                <c:pt idx="5">
                  <c:v>4213</c:v>
                </c:pt>
                <c:pt idx="6">
                  <c:v>394</c:v>
                </c:pt>
                <c:pt idx="7">
                  <c:v>2060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92-4BDD-A3CE-EB09DB5EB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9.59'!$U$8:$Y$8</c:f>
              <c:numCache>
                <c:formatCode>#,##0</c:formatCode>
                <c:ptCount val="5"/>
                <c:pt idx="0">
                  <c:v>41955.96</c:v>
                </c:pt>
                <c:pt idx="1">
                  <c:v>43012.1</c:v>
                </c:pt>
                <c:pt idx="2">
                  <c:v>43670.82</c:v>
                </c:pt>
                <c:pt idx="3">
                  <c:v>45430</c:v>
                </c:pt>
                <c:pt idx="4">
                  <c:v>46250.71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4-49CC-91EB-05C0974524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4-49CC-91EB-05C097452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9.59'!$T$4:$Z$4</c:f>
              <c:numCache>
                <c:formatCode>#,##0</c:formatCode>
                <c:ptCount val="7"/>
                <c:pt idx="0">
                  <c:v>113109</c:v>
                </c:pt>
                <c:pt idx="1">
                  <c:v>112898</c:v>
                </c:pt>
                <c:pt idx="2">
                  <c:v>111900</c:v>
                </c:pt>
                <c:pt idx="3">
                  <c:v>114574</c:v>
                </c:pt>
                <c:pt idx="4">
                  <c:v>114207</c:v>
                </c:pt>
                <c:pt idx="5">
                  <c:v>116562</c:v>
                </c:pt>
                <c:pt idx="6">
                  <c:v>119800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9B-462E-A132-446BBA69EB10}"/>
            </c:ext>
          </c:extLst>
        </c:ser>
        <c:ser>
          <c:idx val="1"/>
          <c:order val="1"/>
          <c:tx>
            <c:strRef>
              <c:f>'Table 9.59'!$S$7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9.59'!$T$7:$Z$7</c:f>
              <c:numCache>
                <c:formatCode>#,##0</c:formatCode>
                <c:ptCount val="7"/>
                <c:pt idx="0">
                  <c:v>81856</c:v>
                </c:pt>
                <c:pt idx="1">
                  <c:v>81879</c:v>
                </c:pt>
                <c:pt idx="2">
                  <c:v>81942</c:v>
                </c:pt>
                <c:pt idx="3">
                  <c:v>82598</c:v>
                </c:pt>
                <c:pt idx="4">
                  <c:v>83286</c:v>
                </c:pt>
                <c:pt idx="5">
                  <c:v>84776</c:v>
                </c:pt>
                <c:pt idx="6">
                  <c:v>86851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9B-462E-A132-446BBA69EB10}"/>
            </c:ext>
          </c:extLst>
        </c:ser>
        <c:ser>
          <c:idx val="2"/>
          <c:order val="2"/>
          <c:tx>
            <c:strRef>
              <c:f>'Table 9.59'!$S$11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9.59'!$T$11:$Z$11</c:f>
              <c:numCache>
                <c:formatCode>#,##0</c:formatCode>
                <c:ptCount val="7"/>
                <c:pt idx="0">
                  <c:v>102235</c:v>
                </c:pt>
                <c:pt idx="1">
                  <c:v>102467</c:v>
                </c:pt>
                <c:pt idx="2">
                  <c:v>101976</c:v>
                </c:pt>
                <c:pt idx="3">
                  <c:v>104894</c:v>
                </c:pt>
                <c:pt idx="4">
                  <c:v>104274</c:v>
                </c:pt>
                <c:pt idx="5">
                  <c:v>106458</c:v>
                </c:pt>
                <c:pt idx="6">
                  <c:v>109464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9B-462E-A132-446BBA69EB10}"/>
            </c:ext>
          </c:extLst>
        </c:ser>
        <c:ser>
          <c:idx val="3"/>
          <c:order val="3"/>
          <c:tx>
            <c:strRef>
              <c:f>'Table 9.59'!$S$12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9.59'!$T$12:$Z$12</c:f>
              <c:numCache>
                <c:formatCode>#,##0</c:formatCode>
                <c:ptCount val="7"/>
                <c:pt idx="0">
                  <c:v>10874</c:v>
                </c:pt>
                <c:pt idx="1">
                  <c:v>10431</c:v>
                </c:pt>
                <c:pt idx="2">
                  <c:v>9925</c:v>
                </c:pt>
                <c:pt idx="3">
                  <c:v>9683</c:v>
                </c:pt>
                <c:pt idx="4">
                  <c:v>9932</c:v>
                </c:pt>
                <c:pt idx="5">
                  <c:v>10104</c:v>
                </c:pt>
                <c:pt idx="6">
                  <c:v>10336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9B-462E-A132-446BBA69E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9.59'!$AB$15:$AB$33</c:f>
              <c:numCache>
                <c:formatCode>0.0%</c:formatCode>
                <c:ptCount val="19"/>
                <c:pt idx="0">
                  <c:v>5.9766277128547578E-3</c:v>
                </c:pt>
                <c:pt idx="1">
                  <c:v>7.2787979966611018E-3</c:v>
                </c:pt>
                <c:pt idx="2">
                  <c:v>6.5166944908180299E-2</c:v>
                </c:pt>
                <c:pt idx="3">
                  <c:v>7.4373956594323875E-3</c:v>
                </c:pt>
                <c:pt idx="4">
                  <c:v>0.10468280467445742</c:v>
                </c:pt>
                <c:pt idx="5">
                  <c:v>4.4582637729549249E-2</c:v>
                </c:pt>
                <c:pt idx="6">
                  <c:v>9.740400667779632E-2</c:v>
                </c:pt>
                <c:pt idx="7">
                  <c:v>5.9382303839732885E-2</c:v>
                </c:pt>
                <c:pt idx="8">
                  <c:v>4.4248747913188648E-2</c:v>
                </c:pt>
                <c:pt idx="9">
                  <c:v>1.1135225375626043E-2</c:v>
                </c:pt>
                <c:pt idx="10">
                  <c:v>3.8439065108514192E-2</c:v>
                </c:pt>
                <c:pt idx="11">
                  <c:v>2.2404006677796327E-2</c:v>
                </c:pt>
                <c:pt idx="12">
                  <c:v>6.7754590984974952E-2</c:v>
                </c:pt>
                <c:pt idx="13">
                  <c:v>8.4924874791318869E-2</c:v>
                </c:pt>
                <c:pt idx="14">
                  <c:v>4.7262103505843069E-2</c:v>
                </c:pt>
                <c:pt idx="15">
                  <c:v>7.6093489148580967E-2</c:v>
                </c:pt>
                <c:pt idx="16">
                  <c:v>0.11293823038397328</c:v>
                </c:pt>
                <c:pt idx="17">
                  <c:v>1.5409015025041736E-2</c:v>
                </c:pt>
                <c:pt idx="18">
                  <c:v>4.3305509181969952E-2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1E-4038-B8F6-06414560DD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1E-4038-B8F6-06414560D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9.59'!$Z$44:$Z$60</c:f>
              <c:numCache>
                <c:formatCode>#,##0</c:formatCode>
                <c:ptCount val="17"/>
                <c:pt idx="0">
                  <c:v>67</c:v>
                </c:pt>
                <c:pt idx="1">
                  <c:v>1538</c:v>
                </c:pt>
                <c:pt idx="2">
                  <c:v>4523</c:v>
                </c:pt>
                <c:pt idx="3">
                  <c:v>5701</c:v>
                </c:pt>
                <c:pt idx="4">
                  <c:v>6460</c:v>
                </c:pt>
                <c:pt idx="5">
                  <c:v>5983</c:v>
                </c:pt>
                <c:pt idx="6">
                  <c:v>6053</c:v>
                </c:pt>
                <c:pt idx="7">
                  <c:v>5796</c:v>
                </c:pt>
                <c:pt idx="8">
                  <c:v>6465</c:v>
                </c:pt>
                <c:pt idx="9">
                  <c:v>5680</c:v>
                </c:pt>
                <c:pt idx="10">
                  <c:v>5703</c:v>
                </c:pt>
                <c:pt idx="11">
                  <c:v>4070</c:v>
                </c:pt>
                <c:pt idx="12">
                  <c:v>2093</c:v>
                </c:pt>
                <c:pt idx="13">
                  <c:v>789</c:v>
                </c:pt>
                <c:pt idx="14">
                  <c:v>266</c:v>
                </c:pt>
                <c:pt idx="15">
                  <c:v>123</c:v>
                </c:pt>
                <c:pt idx="1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BE-4F72-8202-A70CBE750FC7}"/>
            </c:ext>
          </c:extLst>
        </c:ser>
        <c:ser>
          <c:idx val="1"/>
          <c:order val="1"/>
          <c:tx>
            <c:strRef>
              <c:f>'Table 9.59'!$S$62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9.59'!$Z$63:$Z$79</c:f>
              <c:numCache>
                <c:formatCode>#,##0</c:formatCode>
                <c:ptCount val="17"/>
                <c:pt idx="0">
                  <c:v>113</c:v>
                </c:pt>
                <c:pt idx="1">
                  <c:v>1907</c:v>
                </c:pt>
                <c:pt idx="2">
                  <c:v>4543</c:v>
                </c:pt>
                <c:pt idx="3">
                  <c:v>5371</c:v>
                </c:pt>
                <c:pt idx="4">
                  <c:v>5477</c:v>
                </c:pt>
                <c:pt idx="5">
                  <c:v>5353</c:v>
                </c:pt>
                <c:pt idx="6">
                  <c:v>5434</c:v>
                </c:pt>
                <c:pt idx="7">
                  <c:v>5746</c:v>
                </c:pt>
                <c:pt idx="8">
                  <c:v>6642</c:v>
                </c:pt>
                <c:pt idx="9">
                  <c:v>5877</c:v>
                </c:pt>
                <c:pt idx="10">
                  <c:v>5630</c:v>
                </c:pt>
                <c:pt idx="11">
                  <c:v>3582</c:v>
                </c:pt>
                <c:pt idx="12">
                  <c:v>1636</c:v>
                </c:pt>
                <c:pt idx="13">
                  <c:v>550</c:v>
                </c:pt>
                <c:pt idx="14">
                  <c:v>241</c:v>
                </c:pt>
                <c:pt idx="15">
                  <c:v>121</c:v>
                </c:pt>
                <c:pt idx="16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BE-4F72-8202-A70CBE750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9.59'!$Z$83:$Z$90</c:f>
              <c:numCache>
                <c:formatCode>#,##0</c:formatCode>
                <c:ptCount val="8"/>
                <c:pt idx="0">
                  <c:v>6065</c:v>
                </c:pt>
                <c:pt idx="1">
                  <c:v>5488</c:v>
                </c:pt>
                <c:pt idx="2">
                  <c:v>9492</c:v>
                </c:pt>
                <c:pt idx="3">
                  <c:v>2084</c:v>
                </c:pt>
                <c:pt idx="4">
                  <c:v>2386</c:v>
                </c:pt>
                <c:pt idx="5">
                  <c:v>2359</c:v>
                </c:pt>
                <c:pt idx="6">
                  <c:v>4082</c:v>
                </c:pt>
                <c:pt idx="7">
                  <c:v>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48-4E22-8808-58F0516579DC}"/>
            </c:ext>
          </c:extLst>
        </c:ser>
        <c:ser>
          <c:idx val="1"/>
          <c:order val="1"/>
          <c:tx>
            <c:strRef>
              <c:f>'Table 9.59'!$S$92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9.59'!$Z$93:$Z$100</c:f>
              <c:numCache>
                <c:formatCode>#,##0</c:formatCode>
                <c:ptCount val="8"/>
                <c:pt idx="0">
                  <c:v>4122</c:v>
                </c:pt>
                <c:pt idx="1">
                  <c:v>7784</c:v>
                </c:pt>
                <c:pt idx="2">
                  <c:v>1355</c:v>
                </c:pt>
                <c:pt idx="3">
                  <c:v>6241</c:v>
                </c:pt>
                <c:pt idx="4">
                  <c:v>9748</c:v>
                </c:pt>
                <c:pt idx="5">
                  <c:v>4506</c:v>
                </c:pt>
                <c:pt idx="6">
                  <c:v>450</c:v>
                </c:pt>
                <c:pt idx="7">
                  <c:v>2191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48-4E22-8808-58F051657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9.6'!$Z$83:$Z$90</c:f>
              <c:numCache>
                <c:formatCode>#,##0</c:formatCode>
                <c:ptCount val="8"/>
                <c:pt idx="0">
                  <c:v>45</c:v>
                </c:pt>
                <c:pt idx="1">
                  <c:v>22</c:v>
                </c:pt>
                <c:pt idx="2">
                  <c:v>61</c:v>
                </c:pt>
                <c:pt idx="3">
                  <c:v>17</c:v>
                </c:pt>
                <c:pt idx="4">
                  <c:v>10</c:v>
                </c:pt>
                <c:pt idx="5">
                  <c:v>23</c:v>
                </c:pt>
                <c:pt idx="6">
                  <c:v>50</c:v>
                </c:pt>
                <c:pt idx="7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9F-4669-9C97-2BC43A2847CF}"/>
            </c:ext>
          </c:extLst>
        </c:ser>
        <c:ser>
          <c:idx val="1"/>
          <c:order val="1"/>
          <c:tx>
            <c:strRef>
              <c:f>'Table 9.6'!$S$92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9.6'!$Z$93:$Z$100</c:f>
              <c:numCache>
                <c:formatCode>#,##0</c:formatCode>
                <c:ptCount val="8"/>
                <c:pt idx="0">
                  <c:v>28</c:v>
                </c:pt>
                <c:pt idx="1">
                  <c:v>84</c:v>
                </c:pt>
                <c:pt idx="2">
                  <c:v>17</c:v>
                </c:pt>
                <c:pt idx="3">
                  <c:v>78</c:v>
                </c:pt>
                <c:pt idx="4">
                  <c:v>73</c:v>
                </c:pt>
                <c:pt idx="5">
                  <c:v>58</c:v>
                </c:pt>
                <c:pt idx="6">
                  <c:v>10</c:v>
                </c:pt>
                <c:pt idx="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9F-4669-9C97-2BC43A284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9.59'!$T$8:$Z$8</c:f>
              <c:numCache>
                <c:formatCode>#,##0</c:formatCode>
                <c:ptCount val="7"/>
                <c:pt idx="0">
                  <c:v>40852.06</c:v>
                </c:pt>
                <c:pt idx="1">
                  <c:v>41955.96</c:v>
                </c:pt>
                <c:pt idx="2">
                  <c:v>43012.1</c:v>
                </c:pt>
                <c:pt idx="3">
                  <c:v>43670.82</c:v>
                </c:pt>
                <c:pt idx="4">
                  <c:v>45430</c:v>
                </c:pt>
                <c:pt idx="5">
                  <c:v>46250.71</c:v>
                </c:pt>
                <c:pt idx="6">
                  <c:v>47364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9-48CE-A9EE-C52270246D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9-48CE-A9EE-C52270246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9.60'!$U$4:$Y$4</c:f>
              <c:numCache>
                <c:formatCode>#,##0</c:formatCode>
                <c:ptCount val="5"/>
                <c:pt idx="0">
                  <c:v>565</c:v>
                </c:pt>
                <c:pt idx="1">
                  <c:v>535</c:v>
                </c:pt>
                <c:pt idx="2">
                  <c:v>488</c:v>
                </c:pt>
                <c:pt idx="3">
                  <c:v>515</c:v>
                </c:pt>
                <c:pt idx="4">
                  <c:v>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0-43BD-9FCD-0455519122BA}"/>
            </c:ext>
          </c:extLst>
        </c:ser>
        <c:ser>
          <c:idx val="1"/>
          <c:order val="1"/>
          <c:tx>
            <c:strRef>
              <c:f>'Table 9.60'!$S$7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9.60'!$U$7:$Y$7</c:f>
              <c:numCache>
                <c:formatCode>#,##0</c:formatCode>
                <c:ptCount val="5"/>
                <c:pt idx="0">
                  <c:v>348</c:v>
                </c:pt>
                <c:pt idx="1">
                  <c:v>340</c:v>
                </c:pt>
                <c:pt idx="2">
                  <c:v>318</c:v>
                </c:pt>
                <c:pt idx="3">
                  <c:v>323</c:v>
                </c:pt>
                <c:pt idx="4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0-43BD-9FCD-0455519122BA}"/>
            </c:ext>
          </c:extLst>
        </c:ser>
        <c:ser>
          <c:idx val="2"/>
          <c:order val="2"/>
          <c:tx>
            <c:strRef>
              <c:f>'Table 9.60'!$S$11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9.60'!$U$11:$Y$11</c:f>
              <c:numCache>
                <c:formatCode>#,##0</c:formatCode>
                <c:ptCount val="5"/>
                <c:pt idx="0">
                  <c:v>441</c:v>
                </c:pt>
                <c:pt idx="1">
                  <c:v>426</c:v>
                </c:pt>
                <c:pt idx="2">
                  <c:v>384</c:v>
                </c:pt>
                <c:pt idx="3">
                  <c:v>409</c:v>
                </c:pt>
                <c:pt idx="4">
                  <c:v>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0-43BD-9FCD-0455519122BA}"/>
            </c:ext>
          </c:extLst>
        </c:ser>
        <c:ser>
          <c:idx val="3"/>
          <c:order val="3"/>
          <c:tx>
            <c:strRef>
              <c:f>'Table 9.60'!$S$12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9.60'!$U$12:$Y$12</c:f>
              <c:numCache>
                <c:formatCode>#,##0</c:formatCode>
                <c:ptCount val="5"/>
                <c:pt idx="0">
                  <c:v>124</c:v>
                </c:pt>
                <c:pt idx="1">
                  <c:v>110</c:v>
                </c:pt>
                <c:pt idx="2">
                  <c:v>103</c:v>
                </c:pt>
                <c:pt idx="3">
                  <c:v>108</c:v>
                </c:pt>
                <c:pt idx="4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0-43BD-9FCD-045551912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9.60'!$AB$15:$AB$33</c:f>
              <c:numCache>
                <c:formatCode>0.0%</c:formatCode>
                <c:ptCount val="19"/>
                <c:pt idx="0">
                  <c:v>0.21936989498249709</c:v>
                </c:pt>
                <c:pt idx="1">
                  <c:v>1.0501750291715286E-2</c:v>
                </c:pt>
                <c:pt idx="2">
                  <c:v>3.5005834305717617E-2</c:v>
                </c:pt>
                <c:pt idx="3">
                  <c:v>2.3337222870478411E-3</c:v>
                </c:pt>
                <c:pt idx="4">
                  <c:v>5.3675612602100353E-2</c:v>
                </c:pt>
                <c:pt idx="5">
                  <c:v>4.6674445740956826E-2</c:v>
                </c:pt>
                <c:pt idx="6">
                  <c:v>4.5507584597432905E-2</c:v>
                </c:pt>
                <c:pt idx="7">
                  <c:v>3.0338389731621937E-2</c:v>
                </c:pt>
                <c:pt idx="8">
                  <c:v>4.0840140023337225E-2</c:v>
                </c:pt>
                <c:pt idx="9">
                  <c:v>0</c:v>
                </c:pt>
                <c:pt idx="10">
                  <c:v>1.7502917152858809E-2</c:v>
                </c:pt>
                <c:pt idx="11">
                  <c:v>0</c:v>
                </c:pt>
                <c:pt idx="12">
                  <c:v>2.3337222870478413E-2</c:v>
                </c:pt>
                <c:pt idx="13">
                  <c:v>3.8506417736289385E-2</c:v>
                </c:pt>
                <c:pt idx="14">
                  <c:v>0.14585764294049008</c:v>
                </c:pt>
                <c:pt idx="15">
                  <c:v>4.0840140023337225E-2</c:v>
                </c:pt>
                <c:pt idx="16">
                  <c:v>5.9509918319719954E-2</c:v>
                </c:pt>
                <c:pt idx="17">
                  <c:v>1.6336056009334889E-2</c:v>
                </c:pt>
                <c:pt idx="18">
                  <c:v>1.6336056009334889E-2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9-4DDF-809B-A7DA12DF163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E9-4DDF-809B-A7DA12DF1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9.60'!$Y$44:$Y$60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15</c:v>
                </c:pt>
                <c:pt idx="3">
                  <c:v>32</c:v>
                </c:pt>
                <c:pt idx="4">
                  <c:v>47</c:v>
                </c:pt>
                <c:pt idx="5">
                  <c:v>30</c:v>
                </c:pt>
                <c:pt idx="6">
                  <c:v>26</c:v>
                </c:pt>
                <c:pt idx="7">
                  <c:v>15</c:v>
                </c:pt>
                <c:pt idx="8">
                  <c:v>20</c:v>
                </c:pt>
                <c:pt idx="9">
                  <c:v>28</c:v>
                </c:pt>
                <c:pt idx="10">
                  <c:v>19</c:v>
                </c:pt>
                <c:pt idx="11">
                  <c:v>21</c:v>
                </c:pt>
                <c:pt idx="12">
                  <c:v>9</c:v>
                </c:pt>
                <c:pt idx="13">
                  <c:v>4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6A-41B0-B4AE-EC0724189F7A}"/>
            </c:ext>
          </c:extLst>
        </c:ser>
        <c:ser>
          <c:idx val="1"/>
          <c:order val="1"/>
          <c:tx>
            <c:strRef>
              <c:f>'Table 9.60'!$S$62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14</c:v>
                </c:pt>
                <c:pt idx="3">
                  <c:v>47</c:v>
                </c:pt>
                <c:pt idx="4">
                  <c:v>34</c:v>
                </c:pt>
                <c:pt idx="5">
                  <c:v>22</c:v>
                </c:pt>
                <c:pt idx="6">
                  <c:v>20</c:v>
                </c:pt>
                <c:pt idx="7">
                  <c:v>12</c:v>
                </c:pt>
                <c:pt idx="8">
                  <c:v>24</c:v>
                </c:pt>
                <c:pt idx="9">
                  <c:v>42</c:v>
                </c:pt>
                <c:pt idx="10">
                  <c:v>24</c:v>
                </c:pt>
                <c:pt idx="11">
                  <c:v>20</c:v>
                </c:pt>
                <c:pt idx="12">
                  <c:v>9</c:v>
                </c:pt>
                <c:pt idx="13">
                  <c:v>6</c:v>
                </c:pt>
                <c:pt idx="14">
                  <c:v>3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6A-41B0-B4AE-EC0724189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9.60'!$Y$83:$Y$90</c:f>
              <c:numCache>
                <c:formatCode>#,##0</c:formatCode>
                <c:ptCount val="8"/>
                <c:pt idx="0">
                  <c:v>12</c:v>
                </c:pt>
                <c:pt idx="1">
                  <c:v>3</c:v>
                </c:pt>
                <c:pt idx="2">
                  <c:v>24</c:v>
                </c:pt>
                <c:pt idx="3">
                  <c:v>10</c:v>
                </c:pt>
                <c:pt idx="4">
                  <c:v>3</c:v>
                </c:pt>
                <c:pt idx="5">
                  <c:v>0</c:v>
                </c:pt>
                <c:pt idx="6">
                  <c:v>29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4-488B-B775-A60ECCF0DD5C}"/>
            </c:ext>
          </c:extLst>
        </c:ser>
        <c:ser>
          <c:idx val="1"/>
          <c:order val="1"/>
          <c:tx>
            <c:strRef>
              <c:f>'Table 9.60'!$S$92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9.60'!$Y$93:$Y$100</c:f>
              <c:numCache>
                <c:formatCode>#,##0</c:formatCode>
                <c:ptCount val="8"/>
                <c:pt idx="0">
                  <c:v>10</c:v>
                </c:pt>
                <c:pt idx="1">
                  <c:v>22</c:v>
                </c:pt>
                <c:pt idx="2">
                  <c:v>5</c:v>
                </c:pt>
                <c:pt idx="3">
                  <c:v>22</c:v>
                </c:pt>
                <c:pt idx="4">
                  <c:v>24</c:v>
                </c:pt>
                <c:pt idx="5">
                  <c:v>13</c:v>
                </c:pt>
                <c:pt idx="6">
                  <c:v>0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74-488B-B775-A60ECCF0D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9.60'!$U$8:$Y$8</c:f>
              <c:numCache>
                <c:formatCode>#,##0</c:formatCode>
                <c:ptCount val="5"/>
                <c:pt idx="0">
                  <c:v>38282.06</c:v>
                </c:pt>
                <c:pt idx="1">
                  <c:v>34188.33</c:v>
                </c:pt>
                <c:pt idx="2">
                  <c:v>39933</c:v>
                </c:pt>
                <c:pt idx="3">
                  <c:v>35841.18</c:v>
                </c:pt>
                <c:pt idx="4">
                  <c:v>40748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54-4AA6-82EE-8017D38A9CE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54-4AA6-82EE-8017D38A9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9.60'!$T$4:$Z$4</c:f>
              <c:numCache>
                <c:formatCode>#,##0</c:formatCode>
                <c:ptCount val="7"/>
                <c:pt idx="0">
                  <c:v>568</c:v>
                </c:pt>
                <c:pt idx="1">
                  <c:v>565</c:v>
                </c:pt>
                <c:pt idx="2">
                  <c:v>535</c:v>
                </c:pt>
                <c:pt idx="3">
                  <c:v>488</c:v>
                </c:pt>
                <c:pt idx="4">
                  <c:v>515</c:v>
                </c:pt>
                <c:pt idx="5">
                  <c:v>568</c:v>
                </c:pt>
                <c:pt idx="6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F1-4DB6-8148-FE6AD1B992F2}"/>
            </c:ext>
          </c:extLst>
        </c:ser>
        <c:ser>
          <c:idx val="1"/>
          <c:order val="1"/>
          <c:tx>
            <c:strRef>
              <c:f>'Table 9.60'!$S$7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9.60'!$T$7:$Z$7</c:f>
              <c:numCache>
                <c:formatCode>#,##0</c:formatCode>
                <c:ptCount val="7"/>
                <c:pt idx="0">
                  <c:v>346</c:v>
                </c:pt>
                <c:pt idx="1">
                  <c:v>348</c:v>
                </c:pt>
                <c:pt idx="2">
                  <c:v>340</c:v>
                </c:pt>
                <c:pt idx="3">
                  <c:v>318</c:v>
                </c:pt>
                <c:pt idx="4">
                  <c:v>323</c:v>
                </c:pt>
                <c:pt idx="5">
                  <c:v>357</c:v>
                </c:pt>
                <c:pt idx="6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F1-4DB6-8148-FE6AD1B992F2}"/>
            </c:ext>
          </c:extLst>
        </c:ser>
        <c:ser>
          <c:idx val="2"/>
          <c:order val="2"/>
          <c:tx>
            <c:strRef>
              <c:f>'Table 9.60'!$S$11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9.60'!$T$11:$Z$11</c:f>
              <c:numCache>
                <c:formatCode>#,##0</c:formatCode>
                <c:ptCount val="7"/>
                <c:pt idx="0">
                  <c:v>442</c:v>
                </c:pt>
                <c:pt idx="1">
                  <c:v>441</c:v>
                </c:pt>
                <c:pt idx="2">
                  <c:v>426</c:v>
                </c:pt>
                <c:pt idx="3">
                  <c:v>384</c:v>
                </c:pt>
                <c:pt idx="4">
                  <c:v>409</c:v>
                </c:pt>
                <c:pt idx="5">
                  <c:v>456</c:v>
                </c:pt>
                <c:pt idx="6">
                  <c:v>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F1-4DB6-8148-FE6AD1B992F2}"/>
            </c:ext>
          </c:extLst>
        </c:ser>
        <c:ser>
          <c:idx val="3"/>
          <c:order val="3"/>
          <c:tx>
            <c:strRef>
              <c:f>'Table 9.60'!$S$12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9.60'!$T$12:$Z$12</c:f>
              <c:numCache>
                <c:formatCode>#,##0</c:formatCode>
                <c:ptCount val="7"/>
                <c:pt idx="0">
                  <c:v>127</c:v>
                </c:pt>
                <c:pt idx="1">
                  <c:v>124</c:v>
                </c:pt>
                <c:pt idx="2">
                  <c:v>110</c:v>
                </c:pt>
                <c:pt idx="3">
                  <c:v>103</c:v>
                </c:pt>
                <c:pt idx="4">
                  <c:v>108</c:v>
                </c:pt>
                <c:pt idx="5">
                  <c:v>112</c:v>
                </c:pt>
                <c:pt idx="6">
                  <c:v>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F1-4DB6-8148-FE6AD1B99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9.60'!$AB$15:$AB$33</c:f>
              <c:numCache>
                <c:formatCode>0.0%</c:formatCode>
                <c:ptCount val="19"/>
                <c:pt idx="0">
                  <c:v>0.21936989498249709</c:v>
                </c:pt>
                <c:pt idx="1">
                  <c:v>1.0501750291715286E-2</c:v>
                </c:pt>
                <c:pt idx="2">
                  <c:v>3.5005834305717617E-2</c:v>
                </c:pt>
                <c:pt idx="3">
                  <c:v>2.3337222870478411E-3</c:v>
                </c:pt>
                <c:pt idx="4">
                  <c:v>5.3675612602100353E-2</c:v>
                </c:pt>
                <c:pt idx="5">
                  <c:v>4.6674445740956826E-2</c:v>
                </c:pt>
                <c:pt idx="6">
                  <c:v>4.5507584597432905E-2</c:v>
                </c:pt>
                <c:pt idx="7">
                  <c:v>3.0338389731621937E-2</c:v>
                </c:pt>
                <c:pt idx="8">
                  <c:v>4.0840140023337225E-2</c:v>
                </c:pt>
                <c:pt idx="9">
                  <c:v>0</c:v>
                </c:pt>
                <c:pt idx="10">
                  <c:v>1.7502917152858809E-2</c:v>
                </c:pt>
                <c:pt idx="11">
                  <c:v>0</c:v>
                </c:pt>
                <c:pt idx="12">
                  <c:v>2.3337222870478413E-2</c:v>
                </c:pt>
                <c:pt idx="13">
                  <c:v>3.8506417736289385E-2</c:v>
                </c:pt>
                <c:pt idx="14">
                  <c:v>0.14585764294049008</c:v>
                </c:pt>
                <c:pt idx="15">
                  <c:v>4.0840140023337225E-2</c:v>
                </c:pt>
                <c:pt idx="16">
                  <c:v>5.9509918319719954E-2</c:v>
                </c:pt>
                <c:pt idx="17">
                  <c:v>1.6336056009334889E-2</c:v>
                </c:pt>
                <c:pt idx="18">
                  <c:v>1.6336056009334889E-2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0-4A76-BF51-E0CE0CD43E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F0-4A76-BF51-E0CE0CD43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9.60'!$Z$44:$Z$60</c:f>
              <c:numCache>
                <c:formatCode>#,##0</c:formatCode>
                <c:ptCount val="17"/>
                <c:pt idx="0">
                  <c:v>0</c:v>
                </c:pt>
                <c:pt idx="1">
                  <c:v>20</c:v>
                </c:pt>
                <c:pt idx="2">
                  <c:v>51</c:v>
                </c:pt>
                <c:pt idx="3">
                  <c:v>29</c:v>
                </c:pt>
                <c:pt idx="4">
                  <c:v>76</c:v>
                </c:pt>
                <c:pt idx="5">
                  <c:v>47</c:v>
                </c:pt>
                <c:pt idx="6">
                  <c:v>37</c:v>
                </c:pt>
                <c:pt idx="7">
                  <c:v>19</c:v>
                </c:pt>
                <c:pt idx="8">
                  <c:v>33</c:v>
                </c:pt>
                <c:pt idx="9">
                  <c:v>35</c:v>
                </c:pt>
                <c:pt idx="10">
                  <c:v>44</c:v>
                </c:pt>
                <c:pt idx="11">
                  <c:v>33</c:v>
                </c:pt>
                <c:pt idx="12">
                  <c:v>22</c:v>
                </c:pt>
                <c:pt idx="13">
                  <c:v>8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DC-4789-ABAC-68EB75210B59}"/>
            </c:ext>
          </c:extLst>
        </c:ser>
        <c:ser>
          <c:idx val="1"/>
          <c:order val="1"/>
          <c:tx>
            <c:strRef>
              <c:f>'Table 9.60'!$S$62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9.60'!$Z$63:$Z$79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24</c:v>
                </c:pt>
                <c:pt idx="3">
                  <c:v>44</c:v>
                </c:pt>
                <c:pt idx="4">
                  <c:v>58</c:v>
                </c:pt>
                <c:pt idx="5">
                  <c:v>41</c:v>
                </c:pt>
                <c:pt idx="6">
                  <c:v>21</c:v>
                </c:pt>
                <c:pt idx="7">
                  <c:v>30</c:v>
                </c:pt>
                <c:pt idx="8">
                  <c:v>44</c:v>
                </c:pt>
                <c:pt idx="9">
                  <c:v>39</c:v>
                </c:pt>
                <c:pt idx="10">
                  <c:v>39</c:v>
                </c:pt>
                <c:pt idx="11">
                  <c:v>31</c:v>
                </c:pt>
                <c:pt idx="12">
                  <c:v>9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DC-4789-ABAC-68EB75210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9.60'!$Z$83:$Z$90</c:f>
              <c:numCache>
                <c:formatCode>#,##0</c:formatCode>
                <c:ptCount val="8"/>
                <c:pt idx="0">
                  <c:v>39</c:v>
                </c:pt>
                <c:pt idx="1">
                  <c:v>7</c:v>
                </c:pt>
                <c:pt idx="2">
                  <c:v>24</c:v>
                </c:pt>
                <c:pt idx="3">
                  <c:v>6</c:v>
                </c:pt>
                <c:pt idx="4">
                  <c:v>4</c:v>
                </c:pt>
                <c:pt idx="5">
                  <c:v>3</c:v>
                </c:pt>
                <c:pt idx="6">
                  <c:v>33</c:v>
                </c:pt>
                <c:pt idx="7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A-4936-809D-86E73DFFCDED}"/>
            </c:ext>
          </c:extLst>
        </c:ser>
        <c:ser>
          <c:idx val="1"/>
          <c:order val="1"/>
          <c:tx>
            <c:strRef>
              <c:f>'Table 9.60'!$S$92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9.60'!$Z$93:$Z$100</c:f>
              <c:numCache>
                <c:formatCode>#,##0</c:formatCode>
                <c:ptCount val="8"/>
                <c:pt idx="0">
                  <c:v>22</c:v>
                </c:pt>
                <c:pt idx="1">
                  <c:v>29</c:v>
                </c:pt>
                <c:pt idx="2">
                  <c:v>6</c:v>
                </c:pt>
                <c:pt idx="3">
                  <c:v>26</c:v>
                </c:pt>
                <c:pt idx="4">
                  <c:v>40</c:v>
                </c:pt>
                <c:pt idx="5">
                  <c:v>18</c:v>
                </c:pt>
                <c:pt idx="6">
                  <c:v>0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A-4936-809D-86E73DFF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9.1'!$T$4:$Z$4</c:f>
              <c:numCache>
                <c:formatCode>#,##0</c:formatCode>
                <c:ptCount val="7"/>
                <c:pt idx="0">
                  <c:v>639</c:v>
                </c:pt>
                <c:pt idx="1">
                  <c:v>368</c:v>
                </c:pt>
                <c:pt idx="2">
                  <c:v>363</c:v>
                </c:pt>
                <c:pt idx="3">
                  <c:v>448</c:v>
                </c:pt>
                <c:pt idx="4">
                  <c:v>362</c:v>
                </c:pt>
                <c:pt idx="5">
                  <c:v>590</c:v>
                </c:pt>
                <c:pt idx="6">
                  <c:v>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A-4C3A-B259-4C3426950BAD}"/>
            </c:ext>
          </c:extLst>
        </c:ser>
        <c:ser>
          <c:idx val="1"/>
          <c:order val="1"/>
          <c:tx>
            <c:strRef>
              <c:f>'Table 9.1'!$S$7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9.1'!$T$7:$Z$7</c:f>
              <c:numCache>
                <c:formatCode>#,##0</c:formatCode>
                <c:ptCount val="7"/>
                <c:pt idx="0">
                  <c:v>379</c:v>
                </c:pt>
                <c:pt idx="1">
                  <c:v>254</c:v>
                </c:pt>
                <c:pt idx="2">
                  <c:v>280</c:v>
                </c:pt>
                <c:pt idx="3">
                  <c:v>322</c:v>
                </c:pt>
                <c:pt idx="4">
                  <c:v>251</c:v>
                </c:pt>
                <c:pt idx="5">
                  <c:v>410</c:v>
                </c:pt>
                <c:pt idx="6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5A-4C3A-B259-4C3426950BAD}"/>
            </c:ext>
          </c:extLst>
        </c:ser>
        <c:ser>
          <c:idx val="2"/>
          <c:order val="2"/>
          <c:tx>
            <c:strRef>
              <c:f>'Table 9.1'!$S$11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9.1'!$T$11:$Z$11</c:f>
              <c:numCache>
                <c:formatCode>#,##0</c:formatCode>
                <c:ptCount val="7"/>
                <c:pt idx="0">
                  <c:v>615</c:v>
                </c:pt>
                <c:pt idx="1">
                  <c:v>365</c:v>
                </c:pt>
                <c:pt idx="2">
                  <c:v>360</c:v>
                </c:pt>
                <c:pt idx="3">
                  <c:v>446</c:v>
                </c:pt>
                <c:pt idx="4">
                  <c:v>353</c:v>
                </c:pt>
                <c:pt idx="5">
                  <c:v>584</c:v>
                </c:pt>
                <c:pt idx="6">
                  <c:v>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5A-4C3A-B259-4C3426950BAD}"/>
            </c:ext>
          </c:extLst>
        </c:ser>
        <c:ser>
          <c:idx val="3"/>
          <c:order val="3"/>
          <c:tx>
            <c:strRef>
              <c:f>'Table 9.1'!$S$12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9.1'!$T$12:$Z$12</c:f>
              <c:numCache>
                <c:formatCode>#,##0</c:formatCode>
                <c:ptCount val="7"/>
                <c:pt idx="0">
                  <c:v>15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5A-4C3A-B259-4C3426950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9.6'!$T$8:$Z$8</c:f>
              <c:numCache>
                <c:formatCode>#,##0</c:formatCode>
                <c:ptCount val="7"/>
                <c:pt idx="0">
                  <c:v>31316.959999999999</c:v>
                </c:pt>
                <c:pt idx="1">
                  <c:v>21744</c:v>
                </c:pt>
                <c:pt idx="2">
                  <c:v>32000</c:v>
                </c:pt>
                <c:pt idx="3">
                  <c:v>33393.64</c:v>
                </c:pt>
                <c:pt idx="4">
                  <c:v>32008</c:v>
                </c:pt>
                <c:pt idx="5">
                  <c:v>32979.5</c:v>
                </c:pt>
                <c:pt idx="6">
                  <c:v>35357.5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D7-4137-B1C1-B081A34DED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D7-4137-B1C1-B081A34DE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9.60'!$T$8:$Z$8</c:f>
              <c:numCache>
                <c:formatCode>#,##0</c:formatCode>
                <c:ptCount val="7"/>
                <c:pt idx="0">
                  <c:v>34805</c:v>
                </c:pt>
                <c:pt idx="1">
                  <c:v>38282.06</c:v>
                </c:pt>
                <c:pt idx="2">
                  <c:v>34188.33</c:v>
                </c:pt>
                <c:pt idx="3">
                  <c:v>39933</c:v>
                </c:pt>
                <c:pt idx="4">
                  <c:v>35841.18</c:v>
                </c:pt>
                <c:pt idx="5">
                  <c:v>40748</c:v>
                </c:pt>
                <c:pt idx="6">
                  <c:v>38359.83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D0-49B0-B0B5-C2E1276A86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D0-49B0-B0B5-C2E1276A8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9.61'!$U$4:$Y$4</c:f>
              <c:numCache>
                <c:formatCode>#,##0</c:formatCode>
                <c:ptCount val="5"/>
                <c:pt idx="0">
                  <c:v>65335</c:v>
                </c:pt>
                <c:pt idx="1">
                  <c:v>62162</c:v>
                </c:pt>
                <c:pt idx="2">
                  <c:v>61089</c:v>
                </c:pt>
                <c:pt idx="3">
                  <c:v>57713</c:v>
                </c:pt>
                <c:pt idx="4">
                  <c:v>57909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55-446F-BFCA-63184AD2F85C}"/>
            </c:ext>
          </c:extLst>
        </c:ser>
        <c:ser>
          <c:idx val="1"/>
          <c:order val="1"/>
          <c:tx>
            <c:strRef>
              <c:f>'Table 9.61'!$S$7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9.61'!$U$7:$Y$7</c:f>
              <c:numCache>
                <c:formatCode>#,##0</c:formatCode>
                <c:ptCount val="5"/>
                <c:pt idx="0">
                  <c:v>44993</c:v>
                </c:pt>
                <c:pt idx="1">
                  <c:v>44151</c:v>
                </c:pt>
                <c:pt idx="2">
                  <c:v>43105</c:v>
                </c:pt>
                <c:pt idx="3">
                  <c:v>41653</c:v>
                </c:pt>
                <c:pt idx="4">
                  <c:v>41475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55-446F-BFCA-63184AD2F85C}"/>
            </c:ext>
          </c:extLst>
        </c:ser>
        <c:ser>
          <c:idx val="2"/>
          <c:order val="2"/>
          <c:tx>
            <c:strRef>
              <c:f>'Table 9.61'!$S$11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9.61'!$U$11:$Y$11</c:f>
              <c:numCache>
                <c:formatCode>#,##0</c:formatCode>
                <c:ptCount val="5"/>
                <c:pt idx="0">
                  <c:v>60098</c:v>
                </c:pt>
                <c:pt idx="1">
                  <c:v>57241</c:v>
                </c:pt>
                <c:pt idx="2">
                  <c:v>56228</c:v>
                </c:pt>
                <c:pt idx="3">
                  <c:v>52971</c:v>
                </c:pt>
                <c:pt idx="4">
                  <c:v>53186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55-446F-BFCA-63184AD2F85C}"/>
            </c:ext>
          </c:extLst>
        </c:ser>
        <c:ser>
          <c:idx val="3"/>
          <c:order val="3"/>
          <c:tx>
            <c:strRef>
              <c:f>'Table 9.61'!$S$12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9.61'!$U$12:$Y$12</c:f>
              <c:numCache>
                <c:formatCode>#,##0</c:formatCode>
                <c:ptCount val="5"/>
                <c:pt idx="0">
                  <c:v>5238</c:v>
                </c:pt>
                <c:pt idx="1">
                  <c:v>4920</c:v>
                </c:pt>
                <c:pt idx="2">
                  <c:v>4863</c:v>
                </c:pt>
                <c:pt idx="3">
                  <c:v>4743</c:v>
                </c:pt>
                <c:pt idx="4">
                  <c:v>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55-446F-BFCA-63184AD2F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9.61'!$AB$15:$AB$33</c:f>
              <c:numCache>
                <c:formatCode>0.0%</c:formatCode>
                <c:ptCount val="19"/>
                <c:pt idx="0">
                  <c:v>2.0835057176427755E-2</c:v>
                </c:pt>
                <c:pt idx="1">
                  <c:v>2.7289125721945487E-2</c:v>
                </c:pt>
                <c:pt idx="2">
                  <c:v>5.9642212918066428E-2</c:v>
                </c:pt>
                <c:pt idx="3">
                  <c:v>1.6780578218346102E-2</c:v>
                </c:pt>
                <c:pt idx="4">
                  <c:v>7.8706538467903417E-2</c:v>
                </c:pt>
                <c:pt idx="5">
                  <c:v>2.8265510450626377E-2</c:v>
                </c:pt>
                <c:pt idx="6">
                  <c:v>9.6910321545004716E-2</c:v>
                </c:pt>
                <c:pt idx="7">
                  <c:v>7.6257302199347968E-2</c:v>
                </c:pt>
                <c:pt idx="8">
                  <c:v>5.5687027322223512E-2</c:v>
                </c:pt>
                <c:pt idx="9">
                  <c:v>4.7164347063398809E-3</c:v>
                </c:pt>
                <c:pt idx="10">
                  <c:v>2.6478229930329156E-2</c:v>
                </c:pt>
                <c:pt idx="11">
                  <c:v>1.6482698131629902E-2</c:v>
                </c:pt>
                <c:pt idx="12">
                  <c:v>3.9965578301090571E-2</c:v>
                </c:pt>
                <c:pt idx="13">
                  <c:v>8.2396941764443052E-2</c:v>
                </c:pt>
                <c:pt idx="14">
                  <c:v>5.1632548364141856E-2</c:v>
                </c:pt>
                <c:pt idx="15">
                  <c:v>8.094063911827494E-2</c:v>
                </c:pt>
                <c:pt idx="16">
                  <c:v>0.13618084631042415</c:v>
                </c:pt>
                <c:pt idx="17">
                  <c:v>1.1220149932976981E-2</c:v>
                </c:pt>
                <c:pt idx="18">
                  <c:v>4.574114220464362E-2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00-4E91-AAAD-6C64E2266EC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00-4E91-AAAD-6C64E226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9.61'!$Y$44:$Y$60</c:f>
              <c:numCache>
                <c:formatCode>#,##0</c:formatCode>
                <c:ptCount val="17"/>
                <c:pt idx="0">
                  <c:v>54</c:v>
                </c:pt>
                <c:pt idx="1">
                  <c:v>771</c:v>
                </c:pt>
                <c:pt idx="2">
                  <c:v>1950</c:v>
                </c:pt>
                <c:pt idx="3">
                  <c:v>3145</c:v>
                </c:pt>
                <c:pt idx="4">
                  <c:v>3855</c:v>
                </c:pt>
                <c:pt idx="5">
                  <c:v>3776</c:v>
                </c:pt>
                <c:pt idx="6">
                  <c:v>3172</c:v>
                </c:pt>
                <c:pt idx="7">
                  <c:v>2849</c:v>
                </c:pt>
                <c:pt idx="8">
                  <c:v>2996</c:v>
                </c:pt>
                <c:pt idx="9">
                  <c:v>2691</c:v>
                </c:pt>
                <c:pt idx="10">
                  <c:v>2582</c:v>
                </c:pt>
                <c:pt idx="11">
                  <c:v>1801</c:v>
                </c:pt>
                <c:pt idx="12">
                  <c:v>792</c:v>
                </c:pt>
                <c:pt idx="13">
                  <c:v>286</c:v>
                </c:pt>
                <c:pt idx="14">
                  <c:v>119</c:v>
                </c:pt>
                <c:pt idx="15">
                  <c:v>62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C5-48A6-ADE3-FC45BE76C274}"/>
            </c:ext>
          </c:extLst>
        </c:ser>
        <c:ser>
          <c:idx val="1"/>
          <c:order val="1"/>
          <c:tx>
            <c:strRef>
              <c:f>'Table 9.61'!$S$62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9.61'!$Y$63:$Y$79</c:f>
              <c:numCache>
                <c:formatCode>#,##0</c:formatCode>
                <c:ptCount val="17"/>
                <c:pt idx="0">
                  <c:v>51</c:v>
                </c:pt>
                <c:pt idx="1">
                  <c:v>926</c:v>
                </c:pt>
                <c:pt idx="2">
                  <c:v>2168</c:v>
                </c:pt>
                <c:pt idx="3">
                  <c:v>2661</c:v>
                </c:pt>
                <c:pt idx="4">
                  <c:v>3170</c:v>
                </c:pt>
                <c:pt idx="5">
                  <c:v>2950</c:v>
                </c:pt>
                <c:pt idx="6">
                  <c:v>2533</c:v>
                </c:pt>
                <c:pt idx="7">
                  <c:v>2464</c:v>
                </c:pt>
                <c:pt idx="8">
                  <c:v>2758</c:v>
                </c:pt>
                <c:pt idx="9">
                  <c:v>2549</c:v>
                </c:pt>
                <c:pt idx="10">
                  <c:v>2295</c:v>
                </c:pt>
                <c:pt idx="11">
                  <c:v>1415</c:v>
                </c:pt>
                <c:pt idx="12">
                  <c:v>579</c:v>
                </c:pt>
                <c:pt idx="13">
                  <c:v>212</c:v>
                </c:pt>
                <c:pt idx="14">
                  <c:v>132</c:v>
                </c:pt>
                <c:pt idx="15">
                  <c:v>60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C5-48A6-ADE3-FC45BE76C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9.61'!$Y$83:$Y$90</c:f>
              <c:numCache>
                <c:formatCode>#,##0</c:formatCode>
                <c:ptCount val="8"/>
                <c:pt idx="0">
                  <c:v>1444</c:v>
                </c:pt>
                <c:pt idx="1">
                  <c:v>2056</c:v>
                </c:pt>
                <c:pt idx="2">
                  <c:v>4932</c:v>
                </c:pt>
                <c:pt idx="3">
                  <c:v>1223</c:v>
                </c:pt>
                <c:pt idx="4">
                  <c:v>803</c:v>
                </c:pt>
                <c:pt idx="5">
                  <c:v>1061</c:v>
                </c:pt>
                <c:pt idx="6">
                  <c:v>3051</c:v>
                </c:pt>
                <c:pt idx="7">
                  <c:v>3180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9-4BC5-8A4D-A584A8882157}"/>
            </c:ext>
          </c:extLst>
        </c:ser>
        <c:ser>
          <c:idx val="1"/>
          <c:order val="1"/>
          <c:tx>
            <c:strRef>
              <c:f>'Table 9.61'!$S$92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9.61'!$Y$93:$Y$100</c:f>
              <c:numCache>
                <c:formatCode>#,##0</c:formatCode>
                <c:ptCount val="8"/>
                <c:pt idx="0">
                  <c:v>1185</c:v>
                </c:pt>
                <c:pt idx="1">
                  <c:v>3523</c:v>
                </c:pt>
                <c:pt idx="2">
                  <c:v>574</c:v>
                </c:pt>
                <c:pt idx="3">
                  <c:v>3246</c:v>
                </c:pt>
                <c:pt idx="4">
                  <c:v>3984</c:v>
                </c:pt>
                <c:pt idx="5">
                  <c:v>2193</c:v>
                </c:pt>
                <c:pt idx="6">
                  <c:v>227</c:v>
                </c:pt>
                <c:pt idx="7">
                  <c:v>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B9-4BC5-8A4D-A584A8882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9.61'!$U$8:$Y$8</c:f>
              <c:numCache>
                <c:formatCode>#,##0</c:formatCode>
                <c:ptCount val="5"/>
                <c:pt idx="0">
                  <c:v>41852.5</c:v>
                </c:pt>
                <c:pt idx="1">
                  <c:v>43011.15</c:v>
                </c:pt>
                <c:pt idx="2">
                  <c:v>43425</c:v>
                </c:pt>
                <c:pt idx="3">
                  <c:v>44677</c:v>
                </c:pt>
                <c:pt idx="4">
                  <c:v>44651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0-464E-A4E9-0BDBF447D14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0-464E-A4E9-0BDBF447D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9.61'!$T$4:$Z$4</c:f>
              <c:numCache>
                <c:formatCode>#,##0</c:formatCode>
                <c:ptCount val="7"/>
                <c:pt idx="0">
                  <c:v>66602</c:v>
                </c:pt>
                <c:pt idx="1">
                  <c:v>65335</c:v>
                </c:pt>
                <c:pt idx="2">
                  <c:v>62162</c:v>
                </c:pt>
                <c:pt idx="3">
                  <c:v>61089</c:v>
                </c:pt>
                <c:pt idx="4">
                  <c:v>57713</c:v>
                </c:pt>
                <c:pt idx="5">
                  <c:v>57909</c:v>
                </c:pt>
                <c:pt idx="6">
                  <c:v>60427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09-49D0-B270-41373630B509}"/>
            </c:ext>
          </c:extLst>
        </c:ser>
        <c:ser>
          <c:idx val="1"/>
          <c:order val="1"/>
          <c:tx>
            <c:strRef>
              <c:f>'Table 9.61'!$S$7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9.61'!$T$7:$Z$7</c:f>
              <c:numCache>
                <c:formatCode>#,##0</c:formatCode>
                <c:ptCount val="7"/>
                <c:pt idx="0">
                  <c:v>45245</c:v>
                </c:pt>
                <c:pt idx="1">
                  <c:v>44993</c:v>
                </c:pt>
                <c:pt idx="2">
                  <c:v>44151</c:v>
                </c:pt>
                <c:pt idx="3">
                  <c:v>43105</c:v>
                </c:pt>
                <c:pt idx="4">
                  <c:v>41653</c:v>
                </c:pt>
                <c:pt idx="5">
                  <c:v>41475</c:v>
                </c:pt>
                <c:pt idx="6">
                  <c:v>42518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09-49D0-B270-41373630B509}"/>
            </c:ext>
          </c:extLst>
        </c:ser>
        <c:ser>
          <c:idx val="2"/>
          <c:order val="2"/>
          <c:tx>
            <c:strRef>
              <c:f>'Table 9.61'!$S$11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9.61'!$T$11:$Z$11</c:f>
              <c:numCache>
                <c:formatCode>#,##0</c:formatCode>
                <c:ptCount val="7"/>
                <c:pt idx="0">
                  <c:v>61214</c:v>
                </c:pt>
                <c:pt idx="1">
                  <c:v>60098</c:v>
                </c:pt>
                <c:pt idx="2">
                  <c:v>57241</c:v>
                </c:pt>
                <c:pt idx="3">
                  <c:v>56228</c:v>
                </c:pt>
                <c:pt idx="4">
                  <c:v>52971</c:v>
                </c:pt>
                <c:pt idx="5">
                  <c:v>53186</c:v>
                </c:pt>
                <c:pt idx="6">
                  <c:v>55511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09-49D0-B270-41373630B509}"/>
            </c:ext>
          </c:extLst>
        </c:ser>
        <c:ser>
          <c:idx val="3"/>
          <c:order val="3"/>
          <c:tx>
            <c:strRef>
              <c:f>'Table 9.61'!$S$12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9.61'!$T$12:$Z$12</c:f>
              <c:numCache>
                <c:formatCode>#,##0</c:formatCode>
                <c:ptCount val="7"/>
                <c:pt idx="0">
                  <c:v>5389</c:v>
                </c:pt>
                <c:pt idx="1">
                  <c:v>5238</c:v>
                </c:pt>
                <c:pt idx="2">
                  <c:v>4920</c:v>
                </c:pt>
                <c:pt idx="3">
                  <c:v>4863</c:v>
                </c:pt>
                <c:pt idx="4">
                  <c:v>4743</c:v>
                </c:pt>
                <c:pt idx="5">
                  <c:v>4723</c:v>
                </c:pt>
                <c:pt idx="6">
                  <c:v>4915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09-49D0-B270-41373630B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9.61'!$AB$15:$AB$33</c:f>
              <c:numCache>
                <c:formatCode>0.0%</c:formatCode>
                <c:ptCount val="19"/>
                <c:pt idx="0">
                  <c:v>2.0835057176427755E-2</c:v>
                </c:pt>
                <c:pt idx="1">
                  <c:v>2.7289125721945487E-2</c:v>
                </c:pt>
                <c:pt idx="2">
                  <c:v>5.9642212918066428E-2</c:v>
                </c:pt>
                <c:pt idx="3">
                  <c:v>1.6780578218346102E-2</c:v>
                </c:pt>
                <c:pt idx="4">
                  <c:v>7.8706538467903417E-2</c:v>
                </c:pt>
                <c:pt idx="5">
                  <c:v>2.8265510450626377E-2</c:v>
                </c:pt>
                <c:pt idx="6">
                  <c:v>9.6910321545004716E-2</c:v>
                </c:pt>
                <c:pt idx="7">
                  <c:v>7.6257302199347968E-2</c:v>
                </c:pt>
                <c:pt idx="8">
                  <c:v>5.5687027322223512E-2</c:v>
                </c:pt>
                <c:pt idx="9">
                  <c:v>4.7164347063398809E-3</c:v>
                </c:pt>
                <c:pt idx="10">
                  <c:v>2.6478229930329156E-2</c:v>
                </c:pt>
                <c:pt idx="11">
                  <c:v>1.6482698131629902E-2</c:v>
                </c:pt>
                <c:pt idx="12">
                  <c:v>3.9965578301090571E-2</c:v>
                </c:pt>
                <c:pt idx="13">
                  <c:v>8.2396941764443052E-2</c:v>
                </c:pt>
                <c:pt idx="14">
                  <c:v>5.1632548364141856E-2</c:v>
                </c:pt>
                <c:pt idx="15">
                  <c:v>8.094063911827494E-2</c:v>
                </c:pt>
                <c:pt idx="16">
                  <c:v>0.13618084631042415</c:v>
                </c:pt>
                <c:pt idx="17">
                  <c:v>1.1220149932976981E-2</c:v>
                </c:pt>
                <c:pt idx="18">
                  <c:v>4.574114220464362E-2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57-4B30-8362-718969F63A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57-4B30-8362-718969F63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9.61'!$Z$44:$Z$60</c:f>
              <c:numCache>
                <c:formatCode>#,##0</c:formatCode>
                <c:ptCount val="17"/>
                <c:pt idx="0">
                  <c:v>47</c:v>
                </c:pt>
                <c:pt idx="1">
                  <c:v>855</c:v>
                </c:pt>
                <c:pt idx="2">
                  <c:v>2180</c:v>
                </c:pt>
                <c:pt idx="3">
                  <c:v>3240</c:v>
                </c:pt>
                <c:pt idx="4">
                  <c:v>4179</c:v>
                </c:pt>
                <c:pt idx="5">
                  <c:v>3962</c:v>
                </c:pt>
                <c:pt idx="6">
                  <c:v>3463</c:v>
                </c:pt>
                <c:pt idx="7">
                  <c:v>2952</c:v>
                </c:pt>
                <c:pt idx="8">
                  <c:v>3026</c:v>
                </c:pt>
                <c:pt idx="9">
                  <c:v>2682</c:v>
                </c:pt>
                <c:pt idx="10">
                  <c:v>2746</c:v>
                </c:pt>
                <c:pt idx="11">
                  <c:v>1868</c:v>
                </c:pt>
                <c:pt idx="12">
                  <c:v>857</c:v>
                </c:pt>
                <c:pt idx="13">
                  <c:v>336</c:v>
                </c:pt>
                <c:pt idx="14">
                  <c:v>137</c:v>
                </c:pt>
                <c:pt idx="15">
                  <c:v>69</c:v>
                </c:pt>
                <c:pt idx="1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D-4201-8DC8-A3D1D490A963}"/>
            </c:ext>
          </c:extLst>
        </c:ser>
        <c:ser>
          <c:idx val="1"/>
          <c:order val="1"/>
          <c:tx>
            <c:strRef>
              <c:f>'Table 9.61'!$S$62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9.61'!$Z$63:$Z$79</c:f>
              <c:numCache>
                <c:formatCode>#,##0</c:formatCode>
                <c:ptCount val="17"/>
                <c:pt idx="0">
                  <c:v>66</c:v>
                </c:pt>
                <c:pt idx="1">
                  <c:v>1016</c:v>
                </c:pt>
                <c:pt idx="2">
                  <c:v>2212</c:v>
                </c:pt>
                <c:pt idx="3">
                  <c:v>2768</c:v>
                </c:pt>
                <c:pt idx="4">
                  <c:v>3254</c:v>
                </c:pt>
                <c:pt idx="5">
                  <c:v>3028</c:v>
                </c:pt>
                <c:pt idx="6">
                  <c:v>2599</c:v>
                </c:pt>
                <c:pt idx="7">
                  <c:v>2521</c:v>
                </c:pt>
                <c:pt idx="8">
                  <c:v>2840</c:v>
                </c:pt>
                <c:pt idx="9">
                  <c:v>2480</c:v>
                </c:pt>
                <c:pt idx="10">
                  <c:v>2381</c:v>
                </c:pt>
                <c:pt idx="11">
                  <c:v>1515</c:v>
                </c:pt>
                <c:pt idx="12">
                  <c:v>592</c:v>
                </c:pt>
                <c:pt idx="13">
                  <c:v>240</c:v>
                </c:pt>
                <c:pt idx="14">
                  <c:v>144</c:v>
                </c:pt>
                <c:pt idx="15">
                  <c:v>62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D-4201-8DC8-A3D1D490A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9.61'!$Z$83:$Z$90</c:f>
              <c:numCache>
                <c:formatCode>#,##0</c:formatCode>
                <c:ptCount val="8"/>
                <c:pt idx="0">
                  <c:v>1459</c:v>
                </c:pt>
                <c:pt idx="1">
                  <c:v>2163</c:v>
                </c:pt>
                <c:pt idx="2">
                  <c:v>5019</c:v>
                </c:pt>
                <c:pt idx="3">
                  <c:v>1318</c:v>
                </c:pt>
                <c:pt idx="4">
                  <c:v>798</c:v>
                </c:pt>
                <c:pt idx="5">
                  <c:v>1121</c:v>
                </c:pt>
                <c:pt idx="6">
                  <c:v>3162</c:v>
                </c:pt>
                <c:pt idx="7">
                  <c:v>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9-4D7C-9599-38A39F367287}"/>
            </c:ext>
          </c:extLst>
        </c:ser>
        <c:ser>
          <c:idx val="1"/>
          <c:order val="1"/>
          <c:tx>
            <c:strRef>
              <c:f>'Table 9.61'!$S$92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9.61'!$Z$93:$Z$100</c:f>
              <c:numCache>
                <c:formatCode>#,##0</c:formatCode>
                <c:ptCount val="8"/>
                <c:pt idx="0">
                  <c:v>1279</c:v>
                </c:pt>
                <c:pt idx="1">
                  <c:v>3595</c:v>
                </c:pt>
                <c:pt idx="2">
                  <c:v>608</c:v>
                </c:pt>
                <c:pt idx="3">
                  <c:v>3472</c:v>
                </c:pt>
                <c:pt idx="4">
                  <c:v>3970</c:v>
                </c:pt>
                <c:pt idx="5">
                  <c:v>2231</c:v>
                </c:pt>
                <c:pt idx="6">
                  <c:v>282</c:v>
                </c:pt>
                <c:pt idx="7">
                  <c:v>1718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69-4D7C-9599-38A39F367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9.7'!$U$4:$Y$4</c:f>
              <c:numCache>
                <c:formatCode>#,##0</c:formatCode>
                <c:ptCount val="5"/>
                <c:pt idx="0">
                  <c:v>154</c:v>
                </c:pt>
                <c:pt idx="1">
                  <c:v>164</c:v>
                </c:pt>
                <c:pt idx="2">
                  <c:v>165</c:v>
                </c:pt>
                <c:pt idx="3">
                  <c:v>136</c:v>
                </c:pt>
                <c:pt idx="4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2-44AF-9CAD-9A51947FD250}"/>
            </c:ext>
          </c:extLst>
        </c:ser>
        <c:ser>
          <c:idx val="1"/>
          <c:order val="1"/>
          <c:tx>
            <c:strRef>
              <c:f>'Table 9.7'!$S$7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9.7'!$U$7:$Y$7</c:f>
              <c:numCache>
                <c:formatCode>#,##0</c:formatCode>
                <c:ptCount val="5"/>
                <c:pt idx="0">
                  <c:v>97</c:v>
                </c:pt>
                <c:pt idx="1">
                  <c:v>108</c:v>
                </c:pt>
                <c:pt idx="2">
                  <c:v>109</c:v>
                </c:pt>
                <c:pt idx="3">
                  <c:v>97</c:v>
                </c:pt>
                <c:pt idx="4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B2-44AF-9CAD-9A51947FD250}"/>
            </c:ext>
          </c:extLst>
        </c:ser>
        <c:ser>
          <c:idx val="2"/>
          <c:order val="2"/>
          <c:tx>
            <c:strRef>
              <c:f>'Table 9.7'!$S$11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9.7'!$U$11:$Y$11</c:f>
              <c:numCache>
                <c:formatCode>#,##0</c:formatCode>
                <c:ptCount val="5"/>
                <c:pt idx="0">
                  <c:v>143</c:v>
                </c:pt>
                <c:pt idx="1">
                  <c:v>150</c:v>
                </c:pt>
                <c:pt idx="2">
                  <c:v>149</c:v>
                </c:pt>
                <c:pt idx="3">
                  <c:v>118</c:v>
                </c:pt>
                <c:pt idx="4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B2-44AF-9CAD-9A51947FD250}"/>
            </c:ext>
          </c:extLst>
        </c:ser>
        <c:ser>
          <c:idx val="3"/>
          <c:order val="3"/>
          <c:tx>
            <c:strRef>
              <c:f>'Table 9.7'!$S$12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9.7'!$U$12:$Y$12</c:f>
              <c:numCache>
                <c:formatCode>#,##0</c:formatCode>
                <c:ptCount val="5"/>
                <c:pt idx="0">
                  <c:v>15</c:v>
                </c:pt>
                <c:pt idx="1">
                  <c:v>16</c:v>
                </c:pt>
                <c:pt idx="2">
                  <c:v>19</c:v>
                </c:pt>
                <c:pt idx="3">
                  <c:v>16</c:v>
                </c:pt>
                <c:pt idx="4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B2-44AF-9CAD-9A51947FD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9.61'!$T$8:$Z$8</c:f>
              <c:numCache>
                <c:formatCode>#,##0</c:formatCode>
                <c:ptCount val="7"/>
                <c:pt idx="0">
                  <c:v>40672.5</c:v>
                </c:pt>
                <c:pt idx="1">
                  <c:v>41852.5</c:v>
                </c:pt>
                <c:pt idx="2">
                  <c:v>43011.15</c:v>
                </c:pt>
                <c:pt idx="3">
                  <c:v>43425</c:v>
                </c:pt>
                <c:pt idx="4">
                  <c:v>44677</c:v>
                </c:pt>
                <c:pt idx="5">
                  <c:v>44651</c:v>
                </c:pt>
                <c:pt idx="6">
                  <c:v>46428.39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D-4D98-B9D3-AD99DF46808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5D-4D98-B9D3-AD99DF468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9.62'!$U$4:$Y$4</c:f>
              <c:numCache>
                <c:formatCode>#,##0</c:formatCode>
                <c:ptCount val="5"/>
                <c:pt idx="0">
                  <c:v>27665</c:v>
                </c:pt>
                <c:pt idx="1">
                  <c:v>27722</c:v>
                </c:pt>
                <c:pt idx="2">
                  <c:v>28206</c:v>
                </c:pt>
                <c:pt idx="3">
                  <c:v>28244</c:v>
                </c:pt>
                <c:pt idx="4">
                  <c:v>29548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0-4611-9C4B-FAE28D07CF79}"/>
            </c:ext>
          </c:extLst>
        </c:ser>
        <c:ser>
          <c:idx val="1"/>
          <c:order val="1"/>
          <c:tx>
            <c:strRef>
              <c:f>'Table 9.62'!$S$7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9.62'!$U$7:$Y$7</c:f>
              <c:numCache>
                <c:formatCode>#,##0</c:formatCode>
                <c:ptCount val="5"/>
                <c:pt idx="0">
                  <c:v>19597</c:v>
                </c:pt>
                <c:pt idx="1">
                  <c:v>19891</c:v>
                </c:pt>
                <c:pt idx="2">
                  <c:v>20007</c:v>
                </c:pt>
                <c:pt idx="3">
                  <c:v>20228</c:v>
                </c:pt>
                <c:pt idx="4">
                  <c:v>21120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0-4611-9C4B-FAE28D07CF79}"/>
            </c:ext>
          </c:extLst>
        </c:ser>
        <c:ser>
          <c:idx val="2"/>
          <c:order val="2"/>
          <c:tx>
            <c:strRef>
              <c:f>'Table 9.62'!$S$11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9.62'!$U$11:$Y$11</c:f>
              <c:numCache>
                <c:formatCode>#,##0</c:formatCode>
                <c:ptCount val="5"/>
                <c:pt idx="0">
                  <c:v>22707</c:v>
                </c:pt>
                <c:pt idx="1">
                  <c:v>22808</c:v>
                </c:pt>
                <c:pt idx="2">
                  <c:v>23414</c:v>
                </c:pt>
                <c:pt idx="3">
                  <c:v>23507</c:v>
                </c:pt>
                <c:pt idx="4">
                  <c:v>24719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E0-4611-9C4B-FAE28D07CF79}"/>
            </c:ext>
          </c:extLst>
        </c:ser>
        <c:ser>
          <c:idx val="3"/>
          <c:order val="3"/>
          <c:tx>
            <c:strRef>
              <c:f>'Table 9.62'!$S$12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9.62'!$U$12:$Y$12</c:f>
              <c:numCache>
                <c:formatCode>#,##0</c:formatCode>
                <c:ptCount val="5"/>
                <c:pt idx="0">
                  <c:v>4960</c:v>
                </c:pt>
                <c:pt idx="1">
                  <c:v>4916</c:v>
                </c:pt>
                <c:pt idx="2">
                  <c:v>4790</c:v>
                </c:pt>
                <c:pt idx="3">
                  <c:v>4740</c:v>
                </c:pt>
                <c:pt idx="4">
                  <c:v>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E0-4611-9C4B-FAE28D07C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9.62'!$AB$15:$AB$33</c:f>
              <c:numCache>
                <c:formatCode>0.0%</c:formatCode>
                <c:ptCount val="19"/>
                <c:pt idx="0">
                  <c:v>5.2763981164935816E-2</c:v>
                </c:pt>
                <c:pt idx="1">
                  <c:v>8.0952073792169253E-3</c:v>
                </c:pt>
                <c:pt idx="2">
                  <c:v>6.8664129523318074E-2</c:v>
                </c:pt>
                <c:pt idx="3">
                  <c:v>9.9335612462104102E-3</c:v>
                </c:pt>
                <c:pt idx="4">
                  <c:v>9.3240018061020447E-2</c:v>
                </c:pt>
                <c:pt idx="5">
                  <c:v>3.4670708895052568E-2</c:v>
                </c:pt>
                <c:pt idx="6">
                  <c:v>7.8694446236212343E-2</c:v>
                </c:pt>
                <c:pt idx="7">
                  <c:v>6.3149067922337612E-2</c:v>
                </c:pt>
                <c:pt idx="8">
                  <c:v>3.8960201251370702E-2</c:v>
                </c:pt>
                <c:pt idx="9">
                  <c:v>1.1288137779784558E-2</c:v>
                </c:pt>
                <c:pt idx="10">
                  <c:v>3.1026252983293555E-2</c:v>
                </c:pt>
                <c:pt idx="11">
                  <c:v>2.254402373734116E-2</c:v>
                </c:pt>
                <c:pt idx="12">
                  <c:v>4.9377539831000454E-2</c:v>
                </c:pt>
                <c:pt idx="13">
                  <c:v>6.569696187834613E-2</c:v>
                </c:pt>
                <c:pt idx="14">
                  <c:v>5.3796039476230406E-2</c:v>
                </c:pt>
                <c:pt idx="15">
                  <c:v>7.7049603302586603E-2</c:v>
                </c:pt>
                <c:pt idx="16">
                  <c:v>9.0143843127136677E-2</c:v>
                </c:pt>
                <c:pt idx="17">
                  <c:v>1.9544604270141264E-2</c:v>
                </c:pt>
                <c:pt idx="18">
                  <c:v>4.0250274140488936E-2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A-4118-A400-5954193C45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AA-4118-A400-5954193C4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9.62'!$Y$44:$Y$60</c:f>
              <c:numCache>
                <c:formatCode>#,##0</c:formatCode>
                <c:ptCount val="17"/>
                <c:pt idx="0">
                  <c:v>12</c:v>
                </c:pt>
                <c:pt idx="1">
                  <c:v>426</c:v>
                </c:pt>
                <c:pt idx="2">
                  <c:v>905</c:v>
                </c:pt>
                <c:pt idx="3">
                  <c:v>1178</c:v>
                </c:pt>
                <c:pt idx="4">
                  <c:v>1352</c:v>
                </c:pt>
                <c:pt idx="5">
                  <c:v>1255</c:v>
                </c:pt>
                <c:pt idx="6">
                  <c:v>1367</c:v>
                </c:pt>
                <c:pt idx="7">
                  <c:v>1543</c:v>
                </c:pt>
                <c:pt idx="8">
                  <c:v>1714</c:v>
                </c:pt>
                <c:pt idx="9">
                  <c:v>1690</c:v>
                </c:pt>
                <c:pt idx="10">
                  <c:v>1513</c:v>
                </c:pt>
                <c:pt idx="11">
                  <c:v>1215</c:v>
                </c:pt>
                <c:pt idx="12">
                  <c:v>685</c:v>
                </c:pt>
                <c:pt idx="13">
                  <c:v>379</c:v>
                </c:pt>
                <c:pt idx="14">
                  <c:v>131</c:v>
                </c:pt>
                <c:pt idx="15">
                  <c:v>59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F8-4E02-8302-7FA7118F7B8B}"/>
            </c:ext>
          </c:extLst>
        </c:ser>
        <c:ser>
          <c:idx val="1"/>
          <c:order val="1"/>
          <c:tx>
            <c:strRef>
              <c:f>'Table 9.62'!$S$62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9.62'!$Y$63:$Y$79</c:f>
              <c:numCache>
                <c:formatCode>#,##0</c:formatCode>
                <c:ptCount val="17"/>
                <c:pt idx="0">
                  <c:v>30</c:v>
                </c:pt>
                <c:pt idx="1">
                  <c:v>442</c:v>
                </c:pt>
                <c:pt idx="2">
                  <c:v>951</c:v>
                </c:pt>
                <c:pt idx="3">
                  <c:v>1051</c:v>
                </c:pt>
                <c:pt idx="4">
                  <c:v>1188</c:v>
                </c:pt>
                <c:pt idx="5">
                  <c:v>1122</c:v>
                </c:pt>
                <c:pt idx="6">
                  <c:v>1212</c:v>
                </c:pt>
                <c:pt idx="7">
                  <c:v>1478</c:v>
                </c:pt>
                <c:pt idx="8">
                  <c:v>1681</c:v>
                </c:pt>
                <c:pt idx="9">
                  <c:v>1598</c:v>
                </c:pt>
                <c:pt idx="10">
                  <c:v>1387</c:v>
                </c:pt>
                <c:pt idx="11">
                  <c:v>1007</c:v>
                </c:pt>
                <c:pt idx="12">
                  <c:v>532</c:v>
                </c:pt>
                <c:pt idx="13">
                  <c:v>233</c:v>
                </c:pt>
                <c:pt idx="14">
                  <c:v>97</c:v>
                </c:pt>
                <c:pt idx="15">
                  <c:v>52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F8-4E02-8302-7FA7118F7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9.62'!$Y$83:$Y$90</c:f>
              <c:numCache>
                <c:formatCode>#,##0</c:formatCode>
                <c:ptCount val="8"/>
                <c:pt idx="0">
                  <c:v>1136</c:v>
                </c:pt>
                <c:pt idx="1">
                  <c:v>920</c:v>
                </c:pt>
                <c:pt idx="2">
                  <c:v>1974</c:v>
                </c:pt>
                <c:pt idx="3">
                  <c:v>537</c:v>
                </c:pt>
                <c:pt idx="4">
                  <c:v>312</c:v>
                </c:pt>
                <c:pt idx="5">
                  <c:v>441</c:v>
                </c:pt>
                <c:pt idx="6">
                  <c:v>1149</c:v>
                </c:pt>
                <c:pt idx="7">
                  <c:v>1560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9-49B9-A63A-B7E9CA212CC3}"/>
            </c:ext>
          </c:extLst>
        </c:ser>
        <c:ser>
          <c:idx val="1"/>
          <c:order val="1"/>
          <c:tx>
            <c:strRef>
              <c:f>'Table 9.62'!$S$92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9.62'!$Y$93:$Y$100</c:f>
              <c:numCache>
                <c:formatCode>#,##0</c:formatCode>
                <c:ptCount val="8"/>
                <c:pt idx="0">
                  <c:v>742</c:v>
                </c:pt>
                <c:pt idx="1">
                  <c:v>1585</c:v>
                </c:pt>
                <c:pt idx="2">
                  <c:v>379</c:v>
                </c:pt>
                <c:pt idx="3">
                  <c:v>1441</c:v>
                </c:pt>
                <c:pt idx="4">
                  <c:v>1759</c:v>
                </c:pt>
                <c:pt idx="5">
                  <c:v>868</c:v>
                </c:pt>
                <c:pt idx="6">
                  <c:v>113</c:v>
                </c:pt>
                <c:pt idx="7">
                  <c:v>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9-49B9-A63A-B7E9CA212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9.62'!$U$8:$Y$8</c:f>
              <c:numCache>
                <c:formatCode>#,##0</c:formatCode>
                <c:ptCount val="5"/>
                <c:pt idx="0">
                  <c:v>36709</c:v>
                </c:pt>
                <c:pt idx="1">
                  <c:v>37714.5</c:v>
                </c:pt>
                <c:pt idx="2">
                  <c:v>38755</c:v>
                </c:pt>
                <c:pt idx="3">
                  <c:v>39376.239999999998</c:v>
                </c:pt>
                <c:pt idx="4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D8-4AEF-8ADF-C681A12AF4E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8-4AEF-8ADF-C681A12AF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9.62'!$T$4:$Z$4</c:f>
              <c:numCache>
                <c:formatCode>#,##0</c:formatCode>
                <c:ptCount val="7"/>
                <c:pt idx="0">
                  <c:v>27453</c:v>
                </c:pt>
                <c:pt idx="1">
                  <c:v>27665</c:v>
                </c:pt>
                <c:pt idx="2">
                  <c:v>27722</c:v>
                </c:pt>
                <c:pt idx="3">
                  <c:v>28206</c:v>
                </c:pt>
                <c:pt idx="4">
                  <c:v>28244</c:v>
                </c:pt>
                <c:pt idx="5">
                  <c:v>29548</c:v>
                </c:pt>
                <c:pt idx="6">
                  <c:v>31006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2-4D37-96D6-5504A2AA827A}"/>
            </c:ext>
          </c:extLst>
        </c:ser>
        <c:ser>
          <c:idx val="1"/>
          <c:order val="1"/>
          <c:tx>
            <c:strRef>
              <c:f>'Table 9.62'!$S$7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9.62'!$T$7:$Z$7</c:f>
              <c:numCache>
                <c:formatCode>#,##0</c:formatCode>
                <c:ptCount val="7"/>
                <c:pt idx="0">
                  <c:v>19598</c:v>
                </c:pt>
                <c:pt idx="1">
                  <c:v>19597</c:v>
                </c:pt>
                <c:pt idx="2">
                  <c:v>19891</c:v>
                </c:pt>
                <c:pt idx="3">
                  <c:v>20007</c:v>
                </c:pt>
                <c:pt idx="4">
                  <c:v>20228</c:v>
                </c:pt>
                <c:pt idx="5">
                  <c:v>21120</c:v>
                </c:pt>
                <c:pt idx="6">
                  <c:v>22191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2-4D37-96D6-5504A2AA827A}"/>
            </c:ext>
          </c:extLst>
        </c:ser>
        <c:ser>
          <c:idx val="2"/>
          <c:order val="2"/>
          <c:tx>
            <c:strRef>
              <c:f>'Table 9.62'!$S$11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9.62'!$T$11:$Z$11</c:f>
              <c:numCache>
                <c:formatCode>#,##0</c:formatCode>
                <c:ptCount val="7"/>
                <c:pt idx="0">
                  <c:v>22311</c:v>
                </c:pt>
                <c:pt idx="1">
                  <c:v>22707</c:v>
                </c:pt>
                <c:pt idx="2">
                  <c:v>22808</c:v>
                </c:pt>
                <c:pt idx="3">
                  <c:v>23414</c:v>
                </c:pt>
                <c:pt idx="4">
                  <c:v>23507</c:v>
                </c:pt>
                <c:pt idx="5">
                  <c:v>24719</c:v>
                </c:pt>
                <c:pt idx="6">
                  <c:v>25924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12-4D37-96D6-5504A2AA827A}"/>
            </c:ext>
          </c:extLst>
        </c:ser>
        <c:ser>
          <c:idx val="3"/>
          <c:order val="3"/>
          <c:tx>
            <c:strRef>
              <c:f>'Table 9.62'!$S$12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9.62'!$T$12:$Z$12</c:f>
              <c:numCache>
                <c:formatCode>#,##0</c:formatCode>
                <c:ptCount val="7"/>
                <c:pt idx="0">
                  <c:v>5141</c:v>
                </c:pt>
                <c:pt idx="1">
                  <c:v>4960</c:v>
                </c:pt>
                <c:pt idx="2">
                  <c:v>4916</c:v>
                </c:pt>
                <c:pt idx="3">
                  <c:v>4790</c:v>
                </c:pt>
                <c:pt idx="4">
                  <c:v>4740</c:v>
                </c:pt>
                <c:pt idx="5">
                  <c:v>4829</c:v>
                </c:pt>
                <c:pt idx="6">
                  <c:v>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12-4D37-96D6-5504A2AA8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9.62'!$AB$15:$AB$33</c:f>
              <c:numCache>
                <c:formatCode>0.0%</c:formatCode>
                <c:ptCount val="19"/>
                <c:pt idx="0">
                  <c:v>5.2763981164935816E-2</c:v>
                </c:pt>
                <c:pt idx="1">
                  <c:v>8.0952073792169253E-3</c:v>
                </c:pt>
                <c:pt idx="2">
                  <c:v>6.8664129523318074E-2</c:v>
                </c:pt>
                <c:pt idx="3">
                  <c:v>9.9335612462104102E-3</c:v>
                </c:pt>
                <c:pt idx="4">
                  <c:v>9.3240018061020447E-2</c:v>
                </c:pt>
                <c:pt idx="5">
                  <c:v>3.4670708895052568E-2</c:v>
                </c:pt>
                <c:pt idx="6">
                  <c:v>7.8694446236212343E-2</c:v>
                </c:pt>
                <c:pt idx="7">
                  <c:v>6.3149067922337612E-2</c:v>
                </c:pt>
                <c:pt idx="8">
                  <c:v>3.8960201251370702E-2</c:v>
                </c:pt>
                <c:pt idx="9">
                  <c:v>1.1288137779784558E-2</c:v>
                </c:pt>
                <c:pt idx="10">
                  <c:v>3.1026252983293555E-2</c:v>
                </c:pt>
                <c:pt idx="11">
                  <c:v>2.254402373734116E-2</c:v>
                </c:pt>
                <c:pt idx="12">
                  <c:v>4.9377539831000454E-2</c:v>
                </c:pt>
                <c:pt idx="13">
                  <c:v>6.569696187834613E-2</c:v>
                </c:pt>
                <c:pt idx="14">
                  <c:v>5.3796039476230406E-2</c:v>
                </c:pt>
                <c:pt idx="15">
                  <c:v>7.7049603302586603E-2</c:v>
                </c:pt>
                <c:pt idx="16">
                  <c:v>9.0143843127136677E-2</c:v>
                </c:pt>
                <c:pt idx="17">
                  <c:v>1.9544604270141264E-2</c:v>
                </c:pt>
                <c:pt idx="18">
                  <c:v>4.0250274140488936E-2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D-4CDE-8D39-B687BF9794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D-4CDE-8D39-B687BF979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9.62'!$Z$44:$Z$60</c:f>
              <c:numCache>
                <c:formatCode>#,##0</c:formatCode>
                <c:ptCount val="17"/>
                <c:pt idx="0">
                  <c:v>22</c:v>
                </c:pt>
                <c:pt idx="1">
                  <c:v>423</c:v>
                </c:pt>
                <c:pt idx="2">
                  <c:v>1011</c:v>
                </c:pt>
                <c:pt idx="3">
                  <c:v>1296</c:v>
                </c:pt>
                <c:pt idx="4">
                  <c:v>1411</c:v>
                </c:pt>
                <c:pt idx="5">
                  <c:v>1287</c:v>
                </c:pt>
                <c:pt idx="6">
                  <c:v>1481</c:v>
                </c:pt>
                <c:pt idx="7">
                  <c:v>1514</c:v>
                </c:pt>
                <c:pt idx="8">
                  <c:v>1841</c:v>
                </c:pt>
                <c:pt idx="9">
                  <c:v>1607</c:v>
                </c:pt>
                <c:pt idx="10">
                  <c:v>1619</c:v>
                </c:pt>
                <c:pt idx="11">
                  <c:v>1278</c:v>
                </c:pt>
                <c:pt idx="12">
                  <c:v>692</c:v>
                </c:pt>
                <c:pt idx="13">
                  <c:v>409</c:v>
                </c:pt>
                <c:pt idx="14">
                  <c:v>153</c:v>
                </c:pt>
                <c:pt idx="15">
                  <c:v>70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03-4FEB-81CD-4F63F6652777}"/>
            </c:ext>
          </c:extLst>
        </c:ser>
        <c:ser>
          <c:idx val="1"/>
          <c:order val="1"/>
          <c:tx>
            <c:strRef>
              <c:f>'Table 9.62'!$S$62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9.62'!$Z$63:$Z$79</c:f>
              <c:numCache>
                <c:formatCode>#,##0</c:formatCode>
                <c:ptCount val="17"/>
                <c:pt idx="0">
                  <c:v>38</c:v>
                </c:pt>
                <c:pt idx="1">
                  <c:v>424</c:v>
                </c:pt>
                <c:pt idx="2">
                  <c:v>986</c:v>
                </c:pt>
                <c:pt idx="3">
                  <c:v>1247</c:v>
                </c:pt>
                <c:pt idx="4">
                  <c:v>1235</c:v>
                </c:pt>
                <c:pt idx="5">
                  <c:v>1090</c:v>
                </c:pt>
                <c:pt idx="6">
                  <c:v>1298</c:v>
                </c:pt>
                <c:pt idx="7">
                  <c:v>1446</c:v>
                </c:pt>
                <c:pt idx="8">
                  <c:v>1836</c:v>
                </c:pt>
                <c:pt idx="9">
                  <c:v>1655</c:v>
                </c:pt>
                <c:pt idx="10">
                  <c:v>1493</c:v>
                </c:pt>
                <c:pt idx="11">
                  <c:v>1052</c:v>
                </c:pt>
                <c:pt idx="12">
                  <c:v>553</c:v>
                </c:pt>
                <c:pt idx="13">
                  <c:v>274</c:v>
                </c:pt>
                <c:pt idx="14">
                  <c:v>109</c:v>
                </c:pt>
                <c:pt idx="15">
                  <c:v>72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03-4FEB-81CD-4F63F6652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9.62'!$Z$83:$Z$90</c:f>
              <c:numCache>
                <c:formatCode>#,##0</c:formatCode>
                <c:ptCount val="8"/>
                <c:pt idx="0">
                  <c:v>1204</c:v>
                </c:pt>
                <c:pt idx="1">
                  <c:v>952</c:v>
                </c:pt>
                <c:pt idx="2">
                  <c:v>2102</c:v>
                </c:pt>
                <c:pt idx="3">
                  <c:v>548</c:v>
                </c:pt>
                <c:pt idx="4">
                  <c:v>337</c:v>
                </c:pt>
                <c:pt idx="5">
                  <c:v>482</c:v>
                </c:pt>
                <c:pt idx="6">
                  <c:v>1275</c:v>
                </c:pt>
                <c:pt idx="7">
                  <c:v>1630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D-4A00-AFDF-A88E20C77728}"/>
            </c:ext>
          </c:extLst>
        </c:ser>
        <c:ser>
          <c:idx val="1"/>
          <c:order val="1"/>
          <c:tx>
            <c:strRef>
              <c:f>'Table 9.62'!$S$92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9.62'!$Z$93:$Z$100</c:f>
              <c:numCache>
                <c:formatCode>#,##0</c:formatCode>
                <c:ptCount val="8"/>
                <c:pt idx="0">
                  <c:v>817</c:v>
                </c:pt>
                <c:pt idx="1">
                  <c:v>1658</c:v>
                </c:pt>
                <c:pt idx="2">
                  <c:v>396</c:v>
                </c:pt>
                <c:pt idx="3">
                  <c:v>1603</c:v>
                </c:pt>
                <c:pt idx="4">
                  <c:v>1803</c:v>
                </c:pt>
                <c:pt idx="5">
                  <c:v>931</c:v>
                </c:pt>
                <c:pt idx="6">
                  <c:v>123</c:v>
                </c:pt>
                <c:pt idx="7">
                  <c:v>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D-4A00-AFDF-A88E20C77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9.7'!$AB$15:$AB$33</c:f>
              <c:numCache>
                <c:formatCode>0.0%</c:formatCode>
                <c:ptCount val="19"/>
                <c:pt idx="0">
                  <c:v>0.22955974842767296</c:v>
                </c:pt>
                <c:pt idx="1">
                  <c:v>1.8867924528301886E-2</c:v>
                </c:pt>
                <c:pt idx="2">
                  <c:v>9.433962264150943E-3</c:v>
                </c:pt>
                <c:pt idx="3">
                  <c:v>0</c:v>
                </c:pt>
                <c:pt idx="4">
                  <c:v>6.2893081761006289E-2</c:v>
                </c:pt>
                <c:pt idx="5">
                  <c:v>0</c:v>
                </c:pt>
                <c:pt idx="6">
                  <c:v>1.8867924528301886E-2</c:v>
                </c:pt>
                <c:pt idx="7">
                  <c:v>4.40251572327044E-2</c:v>
                </c:pt>
                <c:pt idx="8">
                  <c:v>5.3459119496855348E-2</c:v>
                </c:pt>
                <c:pt idx="9">
                  <c:v>0</c:v>
                </c:pt>
                <c:pt idx="10">
                  <c:v>1.2578616352201259E-2</c:v>
                </c:pt>
                <c:pt idx="11">
                  <c:v>0</c:v>
                </c:pt>
                <c:pt idx="12">
                  <c:v>1.8867924528301886E-2</c:v>
                </c:pt>
                <c:pt idx="13">
                  <c:v>9.1194968553459113E-2</c:v>
                </c:pt>
                <c:pt idx="14">
                  <c:v>0.18867924528301888</c:v>
                </c:pt>
                <c:pt idx="15">
                  <c:v>4.716981132075472E-2</c:v>
                </c:pt>
                <c:pt idx="16">
                  <c:v>2.20125786163522E-2</c:v>
                </c:pt>
                <c:pt idx="17">
                  <c:v>1.2578616352201259E-2</c:v>
                </c:pt>
                <c:pt idx="18">
                  <c:v>2.5157232704402517E-2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7-4C90-9970-53B68D25A0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7-4C90-9970-53B68D25A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9.62'!$T$8:$Z$8</c:f>
              <c:numCache>
                <c:formatCode>#,##0</c:formatCode>
                <c:ptCount val="7"/>
                <c:pt idx="0">
                  <c:v>35924</c:v>
                </c:pt>
                <c:pt idx="1">
                  <c:v>36709</c:v>
                </c:pt>
                <c:pt idx="2">
                  <c:v>37714.5</c:v>
                </c:pt>
                <c:pt idx="3">
                  <c:v>38755</c:v>
                </c:pt>
                <c:pt idx="4">
                  <c:v>39376.239999999998</c:v>
                </c:pt>
                <c:pt idx="5">
                  <c:v>40000</c:v>
                </c:pt>
                <c:pt idx="6">
                  <c:v>41381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E-45F1-A3F3-CAF3E2D043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4E-45F1-A3F3-CAF3E2D04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9.63'!$U$4:$Y$4</c:f>
              <c:numCache>
                <c:formatCode>#,##0</c:formatCode>
                <c:ptCount val="5"/>
                <c:pt idx="0">
                  <c:v>15458</c:v>
                </c:pt>
                <c:pt idx="1">
                  <c:v>15325</c:v>
                </c:pt>
                <c:pt idx="2">
                  <c:v>15521</c:v>
                </c:pt>
                <c:pt idx="3">
                  <c:v>15422</c:v>
                </c:pt>
                <c:pt idx="4">
                  <c:v>16101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F6-47CC-8C6B-B780254E4623}"/>
            </c:ext>
          </c:extLst>
        </c:ser>
        <c:ser>
          <c:idx val="1"/>
          <c:order val="1"/>
          <c:tx>
            <c:strRef>
              <c:f>'Table 9.63'!$S$7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9.63'!$U$7:$Y$7</c:f>
              <c:numCache>
                <c:formatCode>#,##0</c:formatCode>
                <c:ptCount val="5"/>
                <c:pt idx="0">
                  <c:v>11030</c:v>
                </c:pt>
                <c:pt idx="1">
                  <c:v>11124</c:v>
                </c:pt>
                <c:pt idx="2">
                  <c:v>11136</c:v>
                </c:pt>
                <c:pt idx="3">
                  <c:v>11188</c:v>
                </c:pt>
                <c:pt idx="4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F6-47CC-8C6B-B780254E4623}"/>
            </c:ext>
          </c:extLst>
        </c:ser>
        <c:ser>
          <c:idx val="2"/>
          <c:order val="2"/>
          <c:tx>
            <c:strRef>
              <c:f>'Table 9.63'!$S$11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9.63'!$U$11:$Y$11</c:f>
              <c:numCache>
                <c:formatCode>#,##0</c:formatCode>
                <c:ptCount val="5"/>
                <c:pt idx="0">
                  <c:v>13011</c:v>
                </c:pt>
                <c:pt idx="1">
                  <c:v>12967</c:v>
                </c:pt>
                <c:pt idx="2">
                  <c:v>13232</c:v>
                </c:pt>
                <c:pt idx="3">
                  <c:v>13187</c:v>
                </c:pt>
                <c:pt idx="4">
                  <c:v>13815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F6-47CC-8C6B-B780254E4623}"/>
            </c:ext>
          </c:extLst>
        </c:ser>
        <c:ser>
          <c:idx val="3"/>
          <c:order val="3"/>
          <c:tx>
            <c:strRef>
              <c:f>'Table 9.63'!$S$12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9.63'!$U$12:$Y$12</c:f>
              <c:numCache>
                <c:formatCode>#,##0</c:formatCode>
                <c:ptCount val="5"/>
                <c:pt idx="0">
                  <c:v>2446</c:v>
                </c:pt>
                <c:pt idx="1">
                  <c:v>2355</c:v>
                </c:pt>
                <c:pt idx="2">
                  <c:v>2292</c:v>
                </c:pt>
                <c:pt idx="3">
                  <c:v>2238</c:v>
                </c:pt>
                <c:pt idx="4">
                  <c:v>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F6-47CC-8C6B-B780254E4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9.63'!$AB$15:$AB$33</c:f>
              <c:numCache>
                <c:formatCode>0.0%</c:formatCode>
                <c:ptCount val="19"/>
                <c:pt idx="0">
                  <c:v>5.2469135802469133E-2</c:v>
                </c:pt>
                <c:pt idx="1">
                  <c:v>1.3592117758784425E-2</c:v>
                </c:pt>
                <c:pt idx="2">
                  <c:v>0.12541547958214624</c:v>
                </c:pt>
                <c:pt idx="3">
                  <c:v>1.0505698005698005E-2</c:v>
                </c:pt>
                <c:pt idx="4">
                  <c:v>7.7991452991452992E-2</c:v>
                </c:pt>
                <c:pt idx="5">
                  <c:v>2.9736467236467237E-2</c:v>
                </c:pt>
                <c:pt idx="6">
                  <c:v>8.1433998100664762E-2</c:v>
                </c:pt>
                <c:pt idx="7">
                  <c:v>4.6296296296296294E-2</c:v>
                </c:pt>
                <c:pt idx="8">
                  <c:v>5.4962013295346626E-2</c:v>
                </c:pt>
                <c:pt idx="9">
                  <c:v>2.670940170940171E-3</c:v>
                </c:pt>
                <c:pt idx="10">
                  <c:v>2.5403608736942071E-2</c:v>
                </c:pt>
                <c:pt idx="11">
                  <c:v>2.2970085470085472E-2</c:v>
                </c:pt>
                <c:pt idx="12">
                  <c:v>3.840218423551757E-2</c:v>
                </c:pt>
                <c:pt idx="13">
                  <c:v>7.3361823361823356E-2</c:v>
                </c:pt>
                <c:pt idx="14">
                  <c:v>5.7751661918328583E-2</c:v>
                </c:pt>
                <c:pt idx="15">
                  <c:v>6.6298670465337134E-2</c:v>
                </c:pt>
                <c:pt idx="16">
                  <c:v>8.9268755935422606E-2</c:v>
                </c:pt>
                <c:pt idx="17">
                  <c:v>1.169278252611586E-2</c:v>
                </c:pt>
                <c:pt idx="18">
                  <c:v>3.3060303893637226E-2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0-4574-AC95-0F91B7E07C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0-4574-AC95-0F91B7E07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9.63'!$Y$44:$Y$60</c:f>
              <c:numCache>
                <c:formatCode>#,##0</c:formatCode>
                <c:ptCount val="17"/>
                <c:pt idx="0">
                  <c:v>15</c:v>
                </c:pt>
                <c:pt idx="1">
                  <c:v>248</c:v>
                </c:pt>
                <c:pt idx="2">
                  <c:v>521</c:v>
                </c:pt>
                <c:pt idx="3">
                  <c:v>736</c:v>
                </c:pt>
                <c:pt idx="4">
                  <c:v>863</c:v>
                </c:pt>
                <c:pt idx="5">
                  <c:v>972</c:v>
                </c:pt>
                <c:pt idx="6">
                  <c:v>879</c:v>
                </c:pt>
                <c:pt idx="7">
                  <c:v>854</c:v>
                </c:pt>
                <c:pt idx="8">
                  <c:v>924</c:v>
                </c:pt>
                <c:pt idx="9">
                  <c:v>902</c:v>
                </c:pt>
                <c:pt idx="10">
                  <c:v>856</c:v>
                </c:pt>
                <c:pt idx="11">
                  <c:v>656</c:v>
                </c:pt>
                <c:pt idx="12">
                  <c:v>342</c:v>
                </c:pt>
                <c:pt idx="13">
                  <c:v>164</c:v>
                </c:pt>
                <c:pt idx="14">
                  <c:v>59</c:v>
                </c:pt>
                <c:pt idx="15">
                  <c:v>25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D-4A0F-9F60-7EEC63CEB3DF}"/>
            </c:ext>
          </c:extLst>
        </c:ser>
        <c:ser>
          <c:idx val="1"/>
          <c:order val="1"/>
          <c:tx>
            <c:strRef>
              <c:f>'Table 9.63'!$S$62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9.63'!$Y$63:$Y$79</c:f>
              <c:numCache>
                <c:formatCode>#,##0</c:formatCode>
                <c:ptCount val="17"/>
                <c:pt idx="0">
                  <c:v>18</c:v>
                </c:pt>
                <c:pt idx="1">
                  <c:v>204</c:v>
                </c:pt>
                <c:pt idx="2">
                  <c:v>468</c:v>
                </c:pt>
                <c:pt idx="3">
                  <c:v>539</c:v>
                </c:pt>
                <c:pt idx="4">
                  <c:v>576</c:v>
                </c:pt>
                <c:pt idx="5">
                  <c:v>665</c:v>
                </c:pt>
                <c:pt idx="6">
                  <c:v>663</c:v>
                </c:pt>
                <c:pt idx="7">
                  <c:v>712</c:v>
                </c:pt>
                <c:pt idx="8">
                  <c:v>803</c:v>
                </c:pt>
                <c:pt idx="9">
                  <c:v>827</c:v>
                </c:pt>
                <c:pt idx="10">
                  <c:v>748</c:v>
                </c:pt>
                <c:pt idx="11">
                  <c:v>464</c:v>
                </c:pt>
                <c:pt idx="12">
                  <c:v>221</c:v>
                </c:pt>
                <c:pt idx="13">
                  <c:v>98</c:v>
                </c:pt>
                <c:pt idx="14">
                  <c:v>35</c:v>
                </c:pt>
                <c:pt idx="15">
                  <c:v>12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5D-4A0F-9F60-7EEC63CEB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9.63'!$Y$83:$Y$90</c:f>
              <c:numCache>
                <c:formatCode>#,##0</c:formatCode>
                <c:ptCount val="8"/>
                <c:pt idx="0">
                  <c:v>522</c:v>
                </c:pt>
                <c:pt idx="1">
                  <c:v>356</c:v>
                </c:pt>
                <c:pt idx="2">
                  <c:v>1067</c:v>
                </c:pt>
                <c:pt idx="3">
                  <c:v>310</c:v>
                </c:pt>
                <c:pt idx="4">
                  <c:v>199</c:v>
                </c:pt>
                <c:pt idx="5">
                  <c:v>241</c:v>
                </c:pt>
                <c:pt idx="6">
                  <c:v>928</c:v>
                </c:pt>
                <c:pt idx="7">
                  <c:v>1254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20-4EFD-9E80-4B9042B41B20}"/>
            </c:ext>
          </c:extLst>
        </c:ser>
        <c:ser>
          <c:idx val="1"/>
          <c:order val="1"/>
          <c:tx>
            <c:strRef>
              <c:f>'Table 9.63'!$S$92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9.63'!$Y$93:$Y$100</c:f>
              <c:numCache>
                <c:formatCode>#,##0</c:formatCode>
                <c:ptCount val="8"/>
                <c:pt idx="0">
                  <c:v>353</c:v>
                </c:pt>
                <c:pt idx="1">
                  <c:v>668</c:v>
                </c:pt>
                <c:pt idx="2">
                  <c:v>208</c:v>
                </c:pt>
                <c:pt idx="3">
                  <c:v>888</c:v>
                </c:pt>
                <c:pt idx="4">
                  <c:v>871</c:v>
                </c:pt>
                <c:pt idx="5">
                  <c:v>506</c:v>
                </c:pt>
                <c:pt idx="6">
                  <c:v>78</c:v>
                </c:pt>
                <c:pt idx="7">
                  <c:v>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20-4EFD-9E80-4B9042B41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9.63'!$U$8:$Y$8</c:f>
              <c:numCache>
                <c:formatCode>#,##0</c:formatCode>
                <c:ptCount val="5"/>
                <c:pt idx="0">
                  <c:v>39947.78</c:v>
                </c:pt>
                <c:pt idx="1">
                  <c:v>40361</c:v>
                </c:pt>
                <c:pt idx="2">
                  <c:v>40799.17</c:v>
                </c:pt>
                <c:pt idx="3">
                  <c:v>42535</c:v>
                </c:pt>
                <c:pt idx="4">
                  <c:v>43620.41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A1-4E2A-9DF7-62CE6A9E89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A1-4E2A-9DF7-62CE6A9E8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9.63'!$T$4:$Z$4</c:f>
              <c:numCache>
                <c:formatCode>#,##0</c:formatCode>
                <c:ptCount val="7"/>
                <c:pt idx="0">
                  <c:v>15188</c:v>
                </c:pt>
                <c:pt idx="1">
                  <c:v>15458</c:v>
                </c:pt>
                <c:pt idx="2">
                  <c:v>15325</c:v>
                </c:pt>
                <c:pt idx="3">
                  <c:v>15521</c:v>
                </c:pt>
                <c:pt idx="4">
                  <c:v>15422</c:v>
                </c:pt>
                <c:pt idx="5">
                  <c:v>16101</c:v>
                </c:pt>
                <c:pt idx="6">
                  <c:v>16848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4C-4A40-9192-4C171CEEE1A8}"/>
            </c:ext>
          </c:extLst>
        </c:ser>
        <c:ser>
          <c:idx val="1"/>
          <c:order val="1"/>
          <c:tx>
            <c:strRef>
              <c:f>'Table 9.63'!$S$7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9.63'!$T$7:$Z$7</c:f>
              <c:numCache>
                <c:formatCode>#,##0</c:formatCode>
                <c:ptCount val="7"/>
                <c:pt idx="0">
                  <c:v>10866</c:v>
                </c:pt>
                <c:pt idx="1">
                  <c:v>11030</c:v>
                </c:pt>
                <c:pt idx="2">
                  <c:v>11124</c:v>
                </c:pt>
                <c:pt idx="3">
                  <c:v>11136</c:v>
                </c:pt>
                <c:pt idx="4">
                  <c:v>11188</c:v>
                </c:pt>
                <c:pt idx="5">
                  <c:v>11634</c:v>
                </c:pt>
                <c:pt idx="6">
                  <c:v>12241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4C-4A40-9192-4C171CEEE1A8}"/>
            </c:ext>
          </c:extLst>
        </c:ser>
        <c:ser>
          <c:idx val="2"/>
          <c:order val="2"/>
          <c:tx>
            <c:strRef>
              <c:f>'Table 9.63'!$S$11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9.63'!$T$11:$Z$11</c:f>
              <c:numCache>
                <c:formatCode>#,##0</c:formatCode>
                <c:ptCount val="7"/>
                <c:pt idx="0">
                  <c:v>12704</c:v>
                </c:pt>
                <c:pt idx="1">
                  <c:v>13011</c:v>
                </c:pt>
                <c:pt idx="2">
                  <c:v>12967</c:v>
                </c:pt>
                <c:pt idx="3">
                  <c:v>13232</c:v>
                </c:pt>
                <c:pt idx="4">
                  <c:v>13187</c:v>
                </c:pt>
                <c:pt idx="5">
                  <c:v>13815</c:v>
                </c:pt>
                <c:pt idx="6">
                  <c:v>14368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4C-4A40-9192-4C171CEEE1A8}"/>
            </c:ext>
          </c:extLst>
        </c:ser>
        <c:ser>
          <c:idx val="3"/>
          <c:order val="3"/>
          <c:tx>
            <c:strRef>
              <c:f>'Table 9.63'!$S$12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9.63'!$T$12:$Z$12</c:f>
              <c:numCache>
                <c:formatCode>#,##0</c:formatCode>
                <c:ptCount val="7"/>
                <c:pt idx="0">
                  <c:v>2483</c:v>
                </c:pt>
                <c:pt idx="1">
                  <c:v>2446</c:v>
                </c:pt>
                <c:pt idx="2">
                  <c:v>2355</c:v>
                </c:pt>
                <c:pt idx="3">
                  <c:v>2292</c:v>
                </c:pt>
                <c:pt idx="4">
                  <c:v>2238</c:v>
                </c:pt>
                <c:pt idx="5">
                  <c:v>2286</c:v>
                </c:pt>
                <c:pt idx="6">
                  <c:v>2483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4C-4A40-9192-4C171CEEE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9.63'!$AB$15:$AB$33</c:f>
              <c:numCache>
                <c:formatCode>0.0%</c:formatCode>
                <c:ptCount val="19"/>
                <c:pt idx="0">
                  <c:v>5.2469135802469133E-2</c:v>
                </c:pt>
                <c:pt idx="1">
                  <c:v>1.3592117758784425E-2</c:v>
                </c:pt>
                <c:pt idx="2">
                  <c:v>0.12541547958214624</c:v>
                </c:pt>
                <c:pt idx="3">
                  <c:v>1.0505698005698005E-2</c:v>
                </c:pt>
                <c:pt idx="4">
                  <c:v>7.7991452991452992E-2</c:v>
                </c:pt>
                <c:pt idx="5">
                  <c:v>2.9736467236467237E-2</c:v>
                </c:pt>
                <c:pt idx="6">
                  <c:v>8.1433998100664762E-2</c:v>
                </c:pt>
                <c:pt idx="7">
                  <c:v>4.6296296296296294E-2</c:v>
                </c:pt>
                <c:pt idx="8">
                  <c:v>5.4962013295346626E-2</c:v>
                </c:pt>
                <c:pt idx="9">
                  <c:v>2.670940170940171E-3</c:v>
                </c:pt>
                <c:pt idx="10">
                  <c:v>2.5403608736942071E-2</c:v>
                </c:pt>
                <c:pt idx="11">
                  <c:v>2.2970085470085472E-2</c:v>
                </c:pt>
                <c:pt idx="12">
                  <c:v>3.840218423551757E-2</c:v>
                </c:pt>
                <c:pt idx="13">
                  <c:v>7.3361823361823356E-2</c:v>
                </c:pt>
                <c:pt idx="14">
                  <c:v>5.7751661918328583E-2</c:v>
                </c:pt>
                <c:pt idx="15">
                  <c:v>6.6298670465337134E-2</c:v>
                </c:pt>
                <c:pt idx="16">
                  <c:v>8.9268755935422606E-2</c:v>
                </c:pt>
                <c:pt idx="17">
                  <c:v>1.169278252611586E-2</c:v>
                </c:pt>
                <c:pt idx="18">
                  <c:v>3.3060303893637226E-2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8-4AA5-AA5E-1B67F5D4B42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8-4AA5-AA5E-1B67F5D4B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9.63'!$Z$44:$Z$60</c:f>
              <c:numCache>
                <c:formatCode>#,##0</c:formatCode>
                <c:ptCount val="17"/>
                <c:pt idx="0">
                  <c:v>12</c:v>
                </c:pt>
                <c:pt idx="1">
                  <c:v>237</c:v>
                </c:pt>
                <c:pt idx="2">
                  <c:v>561</c:v>
                </c:pt>
                <c:pt idx="3">
                  <c:v>740</c:v>
                </c:pt>
                <c:pt idx="4">
                  <c:v>885</c:v>
                </c:pt>
                <c:pt idx="5">
                  <c:v>945</c:v>
                </c:pt>
                <c:pt idx="6">
                  <c:v>907</c:v>
                </c:pt>
                <c:pt idx="7">
                  <c:v>857</c:v>
                </c:pt>
                <c:pt idx="8">
                  <c:v>934</c:v>
                </c:pt>
                <c:pt idx="9">
                  <c:v>909</c:v>
                </c:pt>
                <c:pt idx="10">
                  <c:v>896</c:v>
                </c:pt>
                <c:pt idx="11">
                  <c:v>712</c:v>
                </c:pt>
                <c:pt idx="12">
                  <c:v>364</c:v>
                </c:pt>
                <c:pt idx="13">
                  <c:v>170</c:v>
                </c:pt>
                <c:pt idx="14">
                  <c:v>79</c:v>
                </c:pt>
                <c:pt idx="15">
                  <c:v>28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F-4E8F-A946-E019EA8461E4}"/>
            </c:ext>
          </c:extLst>
        </c:ser>
        <c:ser>
          <c:idx val="1"/>
          <c:order val="1"/>
          <c:tx>
            <c:strRef>
              <c:f>'Table 9.63'!$S$62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9.63'!$Z$63:$Z$79</c:f>
              <c:numCache>
                <c:formatCode>#,##0</c:formatCode>
                <c:ptCount val="17"/>
                <c:pt idx="0">
                  <c:v>12</c:v>
                </c:pt>
                <c:pt idx="1">
                  <c:v>247</c:v>
                </c:pt>
                <c:pt idx="2">
                  <c:v>500</c:v>
                </c:pt>
                <c:pt idx="3">
                  <c:v>574</c:v>
                </c:pt>
                <c:pt idx="4">
                  <c:v>648</c:v>
                </c:pt>
                <c:pt idx="5">
                  <c:v>713</c:v>
                </c:pt>
                <c:pt idx="6">
                  <c:v>702</c:v>
                </c:pt>
                <c:pt idx="7">
                  <c:v>716</c:v>
                </c:pt>
                <c:pt idx="8">
                  <c:v>878</c:v>
                </c:pt>
                <c:pt idx="9">
                  <c:v>862</c:v>
                </c:pt>
                <c:pt idx="10">
                  <c:v>762</c:v>
                </c:pt>
                <c:pt idx="11">
                  <c:v>543</c:v>
                </c:pt>
                <c:pt idx="12">
                  <c:v>207</c:v>
                </c:pt>
                <c:pt idx="13">
                  <c:v>126</c:v>
                </c:pt>
                <c:pt idx="14">
                  <c:v>50</c:v>
                </c:pt>
                <c:pt idx="15">
                  <c:v>13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F-4E8F-A946-E019EA846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9.63'!$Z$83:$Z$90</c:f>
              <c:numCache>
                <c:formatCode>#,##0</c:formatCode>
                <c:ptCount val="8"/>
                <c:pt idx="0">
                  <c:v>519</c:v>
                </c:pt>
                <c:pt idx="1">
                  <c:v>367</c:v>
                </c:pt>
                <c:pt idx="2">
                  <c:v>1142</c:v>
                </c:pt>
                <c:pt idx="3">
                  <c:v>340</c:v>
                </c:pt>
                <c:pt idx="4">
                  <c:v>214</c:v>
                </c:pt>
                <c:pt idx="5">
                  <c:v>248</c:v>
                </c:pt>
                <c:pt idx="6">
                  <c:v>946</c:v>
                </c:pt>
                <c:pt idx="7">
                  <c:v>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97-418E-AF10-A3F8C4A3D9A0}"/>
            </c:ext>
          </c:extLst>
        </c:ser>
        <c:ser>
          <c:idx val="1"/>
          <c:order val="1"/>
          <c:tx>
            <c:strRef>
              <c:f>'Table 9.63'!$S$92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9.63'!$Z$93:$Z$100</c:f>
              <c:numCache>
                <c:formatCode>#,##0</c:formatCode>
                <c:ptCount val="8"/>
                <c:pt idx="0">
                  <c:v>355</c:v>
                </c:pt>
                <c:pt idx="1">
                  <c:v>739</c:v>
                </c:pt>
                <c:pt idx="2">
                  <c:v>203</c:v>
                </c:pt>
                <c:pt idx="3">
                  <c:v>939</c:v>
                </c:pt>
                <c:pt idx="4">
                  <c:v>924</c:v>
                </c:pt>
                <c:pt idx="5">
                  <c:v>554</c:v>
                </c:pt>
                <c:pt idx="6">
                  <c:v>84</c:v>
                </c:pt>
                <c:pt idx="7">
                  <c:v>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97-418E-AF10-A3F8C4A3D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12</c:v>
                </c:pt>
                <c:pt idx="5">
                  <c:v>9</c:v>
                </c:pt>
                <c:pt idx="6">
                  <c:v>10</c:v>
                </c:pt>
                <c:pt idx="7">
                  <c:v>18</c:v>
                </c:pt>
                <c:pt idx="8">
                  <c:v>9</c:v>
                </c:pt>
                <c:pt idx="9">
                  <c:v>6</c:v>
                </c:pt>
                <c:pt idx="10">
                  <c:v>6</c:v>
                </c:pt>
                <c:pt idx="11">
                  <c:v>0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6-47A0-A167-902DC0AAC28D}"/>
            </c:ext>
          </c:extLst>
        </c:ser>
        <c:ser>
          <c:idx val="1"/>
          <c:order val="1"/>
          <c:tx>
            <c:strRef>
              <c:f>'Table 9.7'!$S$62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23</c:v>
                </c:pt>
                <c:pt idx="5">
                  <c:v>19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3</c:v>
                </c:pt>
                <c:pt idx="10">
                  <c:v>7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26-47A0-A167-902DC0AAC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9.63'!$T$8:$Z$8</c:f>
              <c:numCache>
                <c:formatCode>#,##0</c:formatCode>
                <c:ptCount val="7"/>
                <c:pt idx="0">
                  <c:v>37937.120000000003</c:v>
                </c:pt>
                <c:pt idx="1">
                  <c:v>39947.78</c:v>
                </c:pt>
                <c:pt idx="2">
                  <c:v>40361</c:v>
                </c:pt>
                <c:pt idx="3">
                  <c:v>40799.17</c:v>
                </c:pt>
                <c:pt idx="4">
                  <c:v>42535</c:v>
                </c:pt>
                <c:pt idx="5">
                  <c:v>43620.41</c:v>
                </c:pt>
                <c:pt idx="6">
                  <c:v>45172.5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6D-44B9-A7A7-AB2C3CE158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6D-44B9-A7A7-AB2C3CE15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9.64'!$U$4:$Y$4</c:f>
              <c:numCache>
                <c:formatCode>#,##0</c:formatCode>
                <c:ptCount val="5"/>
                <c:pt idx="0">
                  <c:v>20695</c:v>
                </c:pt>
                <c:pt idx="1">
                  <c:v>20712</c:v>
                </c:pt>
                <c:pt idx="2">
                  <c:v>20071</c:v>
                </c:pt>
                <c:pt idx="3">
                  <c:v>19099</c:v>
                </c:pt>
                <c:pt idx="4">
                  <c:v>20193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5-4CEB-A0A3-5B441526A16E}"/>
            </c:ext>
          </c:extLst>
        </c:ser>
        <c:ser>
          <c:idx val="1"/>
          <c:order val="1"/>
          <c:tx>
            <c:strRef>
              <c:f>'Table 9.64'!$S$7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9.64'!$U$7:$Y$7</c:f>
              <c:numCache>
                <c:formatCode>#,##0</c:formatCode>
                <c:ptCount val="5"/>
                <c:pt idx="0">
                  <c:v>14387</c:v>
                </c:pt>
                <c:pt idx="1">
                  <c:v>14288</c:v>
                </c:pt>
                <c:pt idx="2">
                  <c:v>14111</c:v>
                </c:pt>
                <c:pt idx="3">
                  <c:v>13648</c:v>
                </c:pt>
                <c:pt idx="4">
                  <c:v>14326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5-4CEB-A0A3-5B441526A16E}"/>
            </c:ext>
          </c:extLst>
        </c:ser>
        <c:ser>
          <c:idx val="2"/>
          <c:order val="2"/>
          <c:tx>
            <c:strRef>
              <c:f>'Table 9.64'!$S$11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9.64'!$U$11:$Y$11</c:f>
              <c:numCache>
                <c:formatCode>#,##0</c:formatCode>
                <c:ptCount val="5"/>
                <c:pt idx="0">
                  <c:v>16938</c:v>
                </c:pt>
                <c:pt idx="1">
                  <c:v>17052</c:v>
                </c:pt>
                <c:pt idx="2">
                  <c:v>16560</c:v>
                </c:pt>
                <c:pt idx="3">
                  <c:v>15746</c:v>
                </c:pt>
                <c:pt idx="4">
                  <c:v>16641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5-4CEB-A0A3-5B441526A16E}"/>
            </c:ext>
          </c:extLst>
        </c:ser>
        <c:ser>
          <c:idx val="3"/>
          <c:order val="3"/>
          <c:tx>
            <c:strRef>
              <c:f>'Table 9.64'!$S$12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9.64'!$U$12:$Y$12</c:f>
              <c:numCache>
                <c:formatCode>#,##0</c:formatCode>
                <c:ptCount val="5"/>
                <c:pt idx="0">
                  <c:v>3755</c:v>
                </c:pt>
                <c:pt idx="1">
                  <c:v>3660</c:v>
                </c:pt>
                <c:pt idx="2">
                  <c:v>3511</c:v>
                </c:pt>
                <c:pt idx="3">
                  <c:v>3355</c:v>
                </c:pt>
                <c:pt idx="4">
                  <c:v>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F5-4CEB-A0A3-5B441526A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9.64'!$AB$15:$AB$33</c:f>
              <c:numCache>
                <c:formatCode>0.0%</c:formatCode>
                <c:ptCount val="19"/>
                <c:pt idx="0">
                  <c:v>7.8619724877593847E-2</c:v>
                </c:pt>
                <c:pt idx="1">
                  <c:v>1.529494054558172E-2</c:v>
                </c:pt>
                <c:pt idx="2">
                  <c:v>0.1119608300303101</c:v>
                </c:pt>
                <c:pt idx="3">
                  <c:v>1.3569596642574027E-2</c:v>
                </c:pt>
                <c:pt idx="4">
                  <c:v>8.09046397761716E-2</c:v>
                </c:pt>
                <c:pt idx="5">
                  <c:v>2.5087432968057821E-2</c:v>
                </c:pt>
                <c:pt idx="6">
                  <c:v>8.2956400093261828E-2</c:v>
                </c:pt>
                <c:pt idx="7">
                  <c:v>5.7169503380741435E-2</c:v>
                </c:pt>
                <c:pt idx="8">
                  <c:v>3.1848915831196083E-2</c:v>
                </c:pt>
                <c:pt idx="9">
                  <c:v>4.2900442993704822E-3</c:v>
                </c:pt>
                <c:pt idx="10">
                  <c:v>2.7139193285148053E-2</c:v>
                </c:pt>
                <c:pt idx="11">
                  <c:v>1.5994404290044298E-2</c:v>
                </c:pt>
                <c:pt idx="12">
                  <c:v>3.2035439496386105E-2</c:v>
                </c:pt>
                <c:pt idx="13">
                  <c:v>5.4511541151783631E-2</c:v>
                </c:pt>
                <c:pt idx="14">
                  <c:v>5.0408020517603173E-2</c:v>
                </c:pt>
                <c:pt idx="15">
                  <c:v>7.5635346234553508E-2</c:v>
                </c:pt>
                <c:pt idx="16">
                  <c:v>0.10296106318489158</c:v>
                </c:pt>
                <c:pt idx="17">
                  <c:v>7.5075775238983445E-3</c:v>
                </c:pt>
                <c:pt idx="18">
                  <c:v>2.7512240615528094E-2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43-4AFF-8E81-8A73D478C0F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43-4AFF-8E81-8A73D478C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9.64'!$Y$44:$Y$60</c:f>
              <c:numCache>
                <c:formatCode>#,##0</c:formatCode>
                <c:ptCount val="17"/>
                <c:pt idx="0">
                  <c:v>19</c:v>
                </c:pt>
                <c:pt idx="1">
                  <c:v>334</c:v>
                </c:pt>
                <c:pt idx="2">
                  <c:v>641</c:v>
                </c:pt>
                <c:pt idx="3">
                  <c:v>930</c:v>
                </c:pt>
                <c:pt idx="4">
                  <c:v>1078</c:v>
                </c:pt>
                <c:pt idx="5">
                  <c:v>965</c:v>
                </c:pt>
                <c:pt idx="6">
                  <c:v>909</c:v>
                </c:pt>
                <c:pt idx="7">
                  <c:v>960</c:v>
                </c:pt>
                <c:pt idx="8">
                  <c:v>1068</c:v>
                </c:pt>
                <c:pt idx="9">
                  <c:v>1103</c:v>
                </c:pt>
                <c:pt idx="10">
                  <c:v>1006</c:v>
                </c:pt>
                <c:pt idx="11">
                  <c:v>807</c:v>
                </c:pt>
                <c:pt idx="12">
                  <c:v>479</c:v>
                </c:pt>
                <c:pt idx="13">
                  <c:v>238</c:v>
                </c:pt>
                <c:pt idx="14">
                  <c:v>128</c:v>
                </c:pt>
                <c:pt idx="15">
                  <c:v>55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1-45BC-BD55-8872AB385019}"/>
            </c:ext>
          </c:extLst>
        </c:ser>
        <c:ser>
          <c:idx val="1"/>
          <c:order val="1"/>
          <c:tx>
            <c:strRef>
              <c:f>'Table 9.64'!$S$62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9.64'!$Y$63:$Y$79</c:f>
              <c:numCache>
                <c:formatCode>#,##0</c:formatCode>
                <c:ptCount val="17"/>
                <c:pt idx="0">
                  <c:v>34</c:v>
                </c:pt>
                <c:pt idx="1">
                  <c:v>325</c:v>
                </c:pt>
                <c:pt idx="2">
                  <c:v>656</c:v>
                </c:pt>
                <c:pt idx="3">
                  <c:v>698</c:v>
                </c:pt>
                <c:pt idx="4">
                  <c:v>767</c:v>
                </c:pt>
                <c:pt idx="5">
                  <c:v>719</c:v>
                </c:pt>
                <c:pt idx="6">
                  <c:v>827</c:v>
                </c:pt>
                <c:pt idx="7">
                  <c:v>969</c:v>
                </c:pt>
                <c:pt idx="8">
                  <c:v>1023</c:v>
                </c:pt>
                <c:pt idx="9">
                  <c:v>1048</c:v>
                </c:pt>
                <c:pt idx="10">
                  <c:v>1012</c:v>
                </c:pt>
                <c:pt idx="11">
                  <c:v>701</c:v>
                </c:pt>
                <c:pt idx="12">
                  <c:v>354</c:v>
                </c:pt>
                <c:pt idx="13">
                  <c:v>171</c:v>
                </c:pt>
                <c:pt idx="14">
                  <c:v>81</c:v>
                </c:pt>
                <c:pt idx="15">
                  <c:v>32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1-45BC-BD55-8872AB385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9.64'!$Y$83:$Y$90</c:f>
              <c:numCache>
                <c:formatCode>#,##0</c:formatCode>
                <c:ptCount val="8"/>
                <c:pt idx="0">
                  <c:v>548</c:v>
                </c:pt>
                <c:pt idx="1">
                  <c:v>480</c:v>
                </c:pt>
                <c:pt idx="2">
                  <c:v>1254</c:v>
                </c:pt>
                <c:pt idx="3">
                  <c:v>308</c:v>
                </c:pt>
                <c:pt idx="4">
                  <c:v>169</c:v>
                </c:pt>
                <c:pt idx="5">
                  <c:v>317</c:v>
                </c:pt>
                <c:pt idx="6">
                  <c:v>919</c:v>
                </c:pt>
                <c:pt idx="7">
                  <c:v>1511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7-4550-B7A9-1B826116CE1F}"/>
            </c:ext>
          </c:extLst>
        </c:ser>
        <c:ser>
          <c:idx val="1"/>
          <c:order val="1"/>
          <c:tx>
            <c:strRef>
              <c:f>'Table 9.64'!$S$92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9.64'!$Y$93:$Y$100</c:f>
              <c:numCache>
                <c:formatCode>#,##0</c:formatCode>
                <c:ptCount val="8"/>
                <c:pt idx="0">
                  <c:v>364</c:v>
                </c:pt>
                <c:pt idx="1">
                  <c:v>1043</c:v>
                </c:pt>
                <c:pt idx="2">
                  <c:v>214</c:v>
                </c:pt>
                <c:pt idx="3">
                  <c:v>1163</c:v>
                </c:pt>
                <c:pt idx="4">
                  <c:v>983</c:v>
                </c:pt>
                <c:pt idx="5">
                  <c:v>698</c:v>
                </c:pt>
                <c:pt idx="6">
                  <c:v>68</c:v>
                </c:pt>
                <c:pt idx="7">
                  <c:v>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07-4550-B7A9-1B826116C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9.64'!$U$8:$Y$8</c:f>
              <c:numCache>
                <c:formatCode>#,##0</c:formatCode>
                <c:ptCount val="5"/>
                <c:pt idx="0">
                  <c:v>34922.5</c:v>
                </c:pt>
                <c:pt idx="1">
                  <c:v>34260</c:v>
                </c:pt>
                <c:pt idx="2">
                  <c:v>37060</c:v>
                </c:pt>
                <c:pt idx="3">
                  <c:v>38384.5</c:v>
                </c:pt>
                <c:pt idx="4">
                  <c:v>38623.82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3-495A-9F53-AA438262A9D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03-495A-9F53-AA438262A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9.64'!$T$4:$Z$4</c:f>
              <c:numCache>
                <c:formatCode>#,##0</c:formatCode>
                <c:ptCount val="7"/>
                <c:pt idx="0">
                  <c:v>20580</c:v>
                </c:pt>
                <c:pt idx="1">
                  <c:v>20695</c:v>
                </c:pt>
                <c:pt idx="2">
                  <c:v>20712</c:v>
                </c:pt>
                <c:pt idx="3">
                  <c:v>20071</c:v>
                </c:pt>
                <c:pt idx="4">
                  <c:v>19099</c:v>
                </c:pt>
                <c:pt idx="5">
                  <c:v>20193</c:v>
                </c:pt>
                <c:pt idx="6">
                  <c:v>21445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F7-44DA-A847-1DBF7FFDE0B0}"/>
            </c:ext>
          </c:extLst>
        </c:ser>
        <c:ser>
          <c:idx val="1"/>
          <c:order val="1"/>
          <c:tx>
            <c:strRef>
              <c:f>'Table 9.64'!$S$7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9.64'!$T$7:$Z$7</c:f>
              <c:numCache>
                <c:formatCode>#,##0</c:formatCode>
                <c:ptCount val="7"/>
                <c:pt idx="0">
                  <c:v>14454</c:v>
                </c:pt>
                <c:pt idx="1">
                  <c:v>14387</c:v>
                </c:pt>
                <c:pt idx="2">
                  <c:v>14288</c:v>
                </c:pt>
                <c:pt idx="3">
                  <c:v>14111</c:v>
                </c:pt>
                <c:pt idx="4">
                  <c:v>13648</c:v>
                </c:pt>
                <c:pt idx="5">
                  <c:v>14326</c:v>
                </c:pt>
                <c:pt idx="6">
                  <c:v>15202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F7-44DA-A847-1DBF7FFDE0B0}"/>
            </c:ext>
          </c:extLst>
        </c:ser>
        <c:ser>
          <c:idx val="2"/>
          <c:order val="2"/>
          <c:tx>
            <c:strRef>
              <c:f>'Table 9.64'!$S$11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9.64'!$T$11:$Z$11</c:f>
              <c:numCache>
                <c:formatCode>#,##0</c:formatCode>
                <c:ptCount val="7"/>
                <c:pt idx="0">
                  <c:v>16790</c:v>
                </c:pt>
                <c:pt idx="1">
                  <c:v>16938</c:v>
                </c:pt>
                <c:pt idx="2">
                  <c:v>17052</c:v>
                </c:pt>
                <c:pt idx="3">
                  <c:v>16560</c:v>
                </c:pt>
                <c:pt idx="4">
                  <c:v>15746</c:v>
                </c:pt>
                <c:pt idx="5">
                  <c:v>16641</c:v>
                </c:pt>
                <c:pt idx="6">
                  <c:v>17595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F7-44DA-A847-1DBF7FFDE0B0}"/>
            </c:ext>
          </c:extLst>
        </c:ser>
        <c:ser>
          <c:idx val="3"/>
          <c:order val="3"/>
          <c:tx>
            <c:strRef>
              <c:f>'Table 9.64'!$S$12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9.64'!$T$12:$Z$12</c:f>
              <c:numCache>
                <c:formatCode>#,##0</c:formatCode>
                <c:ptCount val="7"/>
                <c:pt idx="0">
                  <c:v>3793</c:v>
                </c:pt>
                <c:pt idx="1">
                  <c:v>3755</c:v>
                </c:pt>
                <c:pt idx="2">
                  <c:v>3660</c:v>
                </c:pt>
                <c:pt idx="3">
                  <c:v>3511</c:v>
                </c:pt>
                <c:pt idx="4">
                  <c:v>3355</c:v>
                </c:pt>
                <c:pt idx="5">
                  <c:v>3552</c:v>
                </c:pt>
                <c:pt idx="6">
                  <c:v>3848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F7-44DA-A847-1DBF7FFDE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9.64'!$AB$15:$AB$33</c:f>
              <c:numCache>
                <c:formatCode>0.0%</c:formatCode>
                <c:ptCount val="19"/>
                <c:pt idx="0">
                  <c:v>7.8619724877593847E-2</c:v>
                </c:pt>
                <c:pt idx="1">
                  <c:v>1.529494054558172E-2</c:v>
                </c:pt>
                <c:pt idx="2">
                  <c:v>0.1119608300303101</c:v>
                </c:pt>
                <c:pt idx="3">
                  <c:v>1.3569596642574027E-2</c:v>
                </c:pt>
                <c:pt idx="4">
                  <c:v>8.09046397761716E-2</c:v>
                </c:pt>
                <c:pt idx="5">
                  <c:v>2.5087432968057821E-2</c:v>
                </c:pt>
                <c:pt idx="6">
                  <c:v>8.2956400093261828E-2</c:v>
                </c:pt>
                <c:pt idx="7">
                  <c:v>5.7169503380741435E-2</c:v>
                </c:pt>
                <c:pt idx="8">
                  <c:v>3.1848915831196083E-2</c:v>
                </c:pt>
                <c:pt idx="9">
                  <c:v>4.2900442993704822E-3</c:v>
                </c:pt>
                <c:pt idx="10">
                  <c:v>2.7139193285148053E-2</c:v>
                </c:pt>
                <c:pt idx="11">
                  <c:v>1.5994404290044298E-2</c:v>
                </c:pt>
                <c:pt idx="12">
                  <c:v>3.2035439496386105E-2</c:v>
                </c:pt>
                <c:pt idx="13">
                  <c:v>5.4511541151783631E-2</c:v>
                </c:pt>
                <c:pt idx="14">
                  <c:v>5.0408020517603173E-2</c:v>
                </c:pt>
                <c:pt idx="15">
                  <c:v>7.5635346234553508E-2</c:v>
                </c:pt>
                <c:pt idx="16">
                  <c:v>0.10296106318489158</c:v>
                </c:pt>
                <c:pt idx="17">
                  <c:v>7.5075775238983445E-3</c:v>
                </c:pt>
                <c:pt idx="18">
                  <c:v>2.7512240615528094E-2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B-450B-925D-7FDCF29A6B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1B-450B-925D-7FDCF29A6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9.64'!$Z$44:$Z$60</c:f>
              <c:numCache>
                <c:formatCode>#,##0</c:formatCode>
                <c:ptCount val="17"/>
                <c:pt idx="0">
                  <c:v>35</c:v>
                </c:pt>
                <c:pt idx="1">
                  <c:v>389</c:v>
                </c:pt>
                <c:pt idx="2">
                  <c:v>718</c:v>
                </c:pt>
                <c:pt idx="3">
                  <c:v>1003</c:v>
                </c:pt>
                <c:pt idx="4">
                  <c:v>1140</c:v>
                </c:pt>
                <c:pt idx="5">
                  <c:v>997</c:v>
                </c:pt>
                <c:pt idx="6">
                  <c:v>963</c:v>
                </c:pt>
                <c:pt idx="7">
                  <c:v>981</c:v>
                </c:pt>
                <c:pt idx="8">
                  <c:v>1135</c:v>
                </c:pt>
                <c:pt idx="9">
                  <c:v>1115</c:v>
                </c:pt>
                <c:pt idx="10">
                  <c:v>1074</c:v>
                </c:pt>
                <c:pt idx="11">
                  <c:v>861</c:v>
                </c:pt>
                <c:pt idx="12">
                  <c:v>521</c:v>
                </c:pt>
                <c:pt idx="13">
                  <c:v>260</c:v>
                </c:pt>
                <c:pt idx="14">
                  <c:v>143</c:v>
                </c:pt>
                <c:pt idx="15">
                  <c:v>77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6-4F04-BBD8-EF1F170F1A53}"/>
            </c:ext>
          </c:extLst>
        </c:ser>
        <c:ser>
          <c:idx val="1"/>
          <c:order val="1"/>
          <c:tx>
            <c:strRef>
              <c:f>'Table 9.64'!$S$62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9.64'!$Z$63:$Z$79</c:f>
              <c:numCache>
                <c:formatCode>#,##0</c:formatCode>
                <c:ptCount val="17"/>
                <c:pt idx="0">
                  <c:v>24</c:v>
                </c:pt>
                <c:pt idx="1">
                  <c:v>347</c:v>
                </c:pt>
                <c:pt idx="2">
                  <c:v>698</c:v>
                </c:pt>
                <c:pt idx="3">
                  <c:v>819</c:v>
                </c:pt>
                <c:pt idx="4">
                  <c:v>773</c:v>
                </c:pt>
                <c:pt idx="5">
                  <c:v>781</c:v>
                </c:pt>
                <c:pt idx="6">
                  <c:v>900</c:v>
                </c:pt>
                <c:pt idx="7">
                  <c:v>983</c:v>
                </c:pt>
                <c:pt idx="8">
                  <c:v>1071</c:v>
                </c:pt>
                <c:pt idx="9">
                  <c:v>1020</c:v>
                </c:pt>
                <c:pt idx="10">
                  <c:v>1082</c:v>
                </c:pt>
                <c:pt idx="11">
                  <c:v>762</c:v>
                </c:pt>
                <c:pt idx="12">
                  <c:v>365</c:v>
                </c:pt>
                <c:pt idx="13">
                  <c:v>189</c:v>
                </c:pt>
                <c:pt idx="14">
                  <c:v>109</c:v>
                </c:pt>
                <c:pt idx="15">
                  <c:v>47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6-4F04-BBD8-EF1F170F1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9.64'!$Z$83:$Z$90</c:f>
              <c:numCache>
                <c:formatCode>#,##0</c:formatCode>
                <c:ptCount val="8"/>
                <c:pt idx="0">
                  <c:v>600</c:v>
                </c:pt>
                <c:pt idx="1">
                  <c:v>486</c:v>
                </c:pt>
                <c:pt idx="2">
                  <c:v>1335</c:v>
                </c:pt>
                <c:pt idx="3">
                  <c:v>342</c:v>
                </c:pt>
                <c:pt idx="4">
                  <c:v>170</c:v>
                </c:pt>
                <c:pt idx="5">
                  <c:v>329</c:v>
                </c:pt>
                <c:pt idx="6">
                  <c:v>992</c:v>
                </c:pt>
                <c:pt idx="7">
                  <c:v>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CA-440A-84C3-807E2883A181}"/>
            </c:ext>
          </c:extLst>
        </c:ser>
        <c:ser>
          <c:idx val="1"/>
          <c:order val="1"/>
          <c:tx>
            <c:strRef>
              <c:f>'Table 9.64'!$S$92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9.64'!$Z$93:$Z$100</c:f>
              <c:numCache>
                <c:formatCode>#,##0</c:formatCode>
                <c:ptCount val="8"/>
                <c:pt idx="0">
                  <c:v>399</c:v>
                </c:pt>
                <c:pt idx="1">
                  <c:v>1105</c:v>
                </c:pt>
                <c:pt idx="2">
                  <c:v>218</c:v>
                </c:pt>
                <c:pt idx="3">
                  <c:v>1239</c:v>
                </c:pt>
                <c:pt idx="4">
                  <c:v>1009</c:v>
                </c:pt>
                <c:pt idx="5">
                  <c:v>715</c:v>
                </c:pt>
                <c:pt idx="6">
                  <c:v>79</c:v>
                </c:pt>
                <c:pt idx="7">
                  <c:v>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A-440A-84C3-807E2883A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9.7'!$Y$83:$Y$90</c:f>
              <c:numCache>
                <c:formatCode>#,##0</c:formatCode>
                <c:ptCount val="8"/>
                <c:pt idx="0">
                  <c:v>8</c:v>
                </c:pt>
                <c:pt idx="1">
                  <c:v>0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F3-4B5A-B2A5-162295BE2E9C}"/>
            </c:ext>
          </c:extLst>
        </c:ser>
        <c:ser>
          <c:idx val="1"/>
          <c:order val="1"/>
          <c:tx>
            <c:strRef>
              <c:f>'Table 9.7'!$S$92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9.7'!$Y$93:$Y$100</c:f>
              <c:numCache>
                <c:formatCode>#,##0</c:formatCode>
                <c:ptCount val="8"/>
                <c:pt idx="0">
                  <c:v>7</c:v>
                </c:pt>
                <c:pt idx="1">
                  <c:v>8</c:v>
                </c:pt>
                <c:pt idx="2">
                  <c:v>0</c:v>
                </c:pt>
                <c:pt idx="3">
                  <c:v>10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F3-4B5A-B2A5-162295BE2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9.64'!$T$8:$Z$8</c:f>
              <c:numCache>
                <c:formatCode>#,##0</c:formatCode>
                <c:ptCount val="7"/>
                <c:pt idx="0">
                  <c:v>32328</c:v>
                </c:pt>
                <c:pt idx="1">
                  <c:v>34922.5</c:v>
                </c:pt>
                <c:pt idx="2">
                  <c:v>34260</c:v>
                </c:pt>
                <c:pt idx="3">
                  <c:v>37060</c:v>
                </c:pt>
                <c:pt idx="4">
                  <c:v>38384.5</c:v>
                </c:pt>
                <c:pt idx="5">
                  <c:v>38623.82</c:v>
                </c:pt>
                <c:pt idx="6">
                  <c:v>39926.94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AA-4CC0-8C17-B0CDB6EE4A0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AA-4CC0-8C17-B0CDB6EE4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9.65'!$U$4:$Y$4</c:f>
              <c:numCache>
                <c:formatCode>#,##0</c:formatCode>
                <c:ptCount val="5"/>
                <c:pt idx="0">
                  <c:v>27483</c:v>
                </c:pt>
                <c:pt idx="1">
                  <c:v>27898</c:v>
                </c:pt>
                <c:pt idx="2">
                  <c:v>27951</c:v>
                </c:pt>
                <c:pt idx="3">
                  <c:v>27373</c:v>
                </c:pt>
                <c:pt idx="4">
                  <c:v>29127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E-4A1A-833E-A68A5D99A124}"/>
            </c:ext>
          </c:extLst>
        </c:ser>
        <c:ser>
          <c:idx val="1"/>
          <c:order val="1"/>
          <c:tx>
            <c:strRef>
              <c:f>'Table 9.65'!$S$7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9.65'!$U$7:$Y$7</c:f>
              <c:numCache>
                <c:formatCode>#,##0</c:formatCode>
                <c:ptCount val="5"/>
                <c:pt idx="0">
                  <c:v>18328</c:v>
                </c:pt>
                <c:pt idx="1">
                  <c:v>18545</c:v>
                </c:pt>
                <c:pt idx="2">
                  <c:v>18484</c:v>
                </c:pt>
                <c:pt idx="3">
                  <c:v>18240</c:v>
                </c:pt>
                <c:pt idx="4">
                  <c:v>19215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E-4A1A-833E-A68A5D99A124}"/>
            </c:ext>
          </c:extLst>
        </c:ser>
        <c:ser>
          <c:idx val="2"/>
          <c:order val="2"/>
          <c:tx>
            <c:strRef>
              <c:f>'Table 9.65'!$S$11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9.65'!$U$11:$Y$11</c:f>
              <c:numCache>
                <c:formatCode>#,##0</c:formatCode>
                <c:ptCount val="5"/>
                <c:pt idx="0">
                  <c:v>23106</c:v>
                </c:pt>
                <c:pt idx="1">
                  <c:v>23526</c:v>
                </c:pt>
                <c:pt idx="2">
                  <c:v>23663</c:v>
                </c:pt>
                <c:pt idx="3">
                  <c:v>23295</c:v>
                </c:pt>
                <c:pt idx="4">
                  <c:v>24694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E-4A1A-833E-A68A5D99A124}"/>
            </c:ext>
          </c:extLst>
        </c:ser>
        <c:ser>
          <c:idx val="3"/>
          <c:order val="3"/>
          <c:tx>
            <c:strRef>
              <c:f>'Table 9.65'!$S$12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9.65'!$U$12:$Y$12</c:f>
              <c:numCache>
                <c:formatCode>#,##0</c:formatCode>
                <c:ptCount val="5"/>
                <c:pt idx="0">
                  <c:v>4378</c:v>
                </c:pt>
                <c:pt idx="1">
                  <c:v>4371</c:v>
                </c:pt>
                <c:pt idx="2">
                  <c:v>4287</c:v>
                </c:pt>
                <c:pt idx="3">
                  <c:v>4079</c:v>
                </c:pt>
                <c:pt idx="4">
                  <c:v>4433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BE-4A1A-833E-A68A5D99A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9.65'!$AB$15:$AB$33</c:f>
              <c:numCache>
                <c:formatCode>0.0%</c:formatCode>
                <c:ptCount val="19"/>
                <c:pt idx="0">
                  <c:v>0.12905351964144476</c:v>
                </c:pt>
                <c:pt idx="1">
                  <c:v>8.5354600580015826E-3</c:v>
                </c:pt>
                <c:pt idx="2">
                  <c:v>4.8444503031900871E-2</c:v>
                </c:pt>
                <c:pt idx="3">
                  <c:v>4.3830740838386503E-3</c:v>
                </c:pt>
                <c:pt idx="4">
                  <c:v>5.6485631426311626E-2</c:v>
                </c:pt>
                <c:pt idx="5">
                  <c:v>2.4848404956498815E-2</c:v>
                </c:pt>
                <c:pt idx="6">
                  <c:v>8.8650145003954656E-2</c:v>
                </c:pt>
                <c:pt idx="7">
                  <c:v>6.5152913261270762E-2</c:v>
                </c:pt>
                <c:pt idx="8">
                  <c:v>4.4358027946216717E-2</c:v>
                </c:pt>
                <c:pt idx="9">
                  <c:v>5.2069601898233585E-3</c:v>
                </c:pt>
                <c:pt idx="10">
                  <c:v>2.534273662008964E-2</c:v>
                </c:pt>
                <c:pt idx="11">
                  <c:v>1.6214078565779066E-2</c:v>
                </c:pt>
                <c:pt idx="12">
                  <c:v>3.5427102557342473E-2</c:v>
                </c:pt>
                <c:pt idx="13">
                  <c:v>9.7086738729238065E-2</c:v>
                </c:pt>
                <c:pt idx="14">
                  <c:v>3.7832849986817824E-2</c:v>
                </c:pt>
                <c:pt idx="15">
                  <c:v>5.8397047192196148E-2</c:v>
                </c:pt>
                <c:pt idx="16">
                  <c:v>9.3692327972581077E-2</c:v>
                </c:pt>
                <c:pt idx="17">
                  <c:v>1.1501450039546533E-2</c:v>
                </c:pt>
                <c:pt idx="18">
                  <c:v>2.5935934616398627E-2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7-4EAC-A058-940051990FC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7-4EAC-A058-94005199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9.65'!$Y$44:$Y$60</c:f>
              <c:numCache>
                <c:formatCode>#,##0</c:formatCode>
                <c:ptCount val="17"/>
                <c:pt idx="0">
                  <c:v>47</c:v>
                </c:pt>
                <c:pt idx="1">
                  <c:v>518</c:v>
                </c:pt>
                <c:pt idx="2">
                  <c:v>1167</c:v>
                </c:pt>
                <c:pt idx="3">
                  <c:v>1825</c:v>
                </c:pt>
                <c:pt idx="4">
                  <c:v>2324</c:v>
                </c:pt>
                <c:pt idx="5">
                  <c:v>1375</c:v>
                </c:pt>
                <c:pt idx="6">
                  <c:v>1086</c:v>
                </c:pt>
                <c:pt idx="7">
                  <c:v>1161</c:v>
                </c:pt>
                <c:pt idx="8">
                  <c:v>1300</c:v>
                </c:pt>
                <c:pt idx="9">
                  <c:v>1261</c:v>
                </c:pt>
                <c:pt idx="10">
                  <c:v>1208</c:v>
                </c:pt>
                <c:pt idx="11">
                  <c:v>1033</c:v>
                </c:pt>
                <c:pt idx="12">
                  <c:v>669</c:v>
                </c:pt>
                <c:pt idx="13">
                  <c:v>313</c:v>
                </c:pt>
                <c:pt idx="14">
                  <c:v>113</c:v>
                </c:pt>
                <c:pt idx="15">
                  <c:v>73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57-48C3-9FEA-E1F1B0931DF6}"/>
            </c:ext>
          </c:extLst>
        </c:ser>
        <c:ser>
          <c:idx val="1"/>
          <c:order val="1"/>
          <c:tx>
            <c:strRef>
              <c:f>'Table 9.65'!$S$62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9.65'!$Y$63:$Y$79</c:f>
              <c:numCache>
                <c:formatCode>#,##0</c:formatCode>
                <c:ptCount val="17"/>
                <c:pt idx="0">
                  <c:v>47</c:v>
                </c:pt>
                <c:pt idx="1">
                  <c:v>501</c:v>
                </c:pt>
                <c:pt idx="2">
                  <c:v>1007</c:v>
                </c:pt>
                <c:pt idx="3">
                  <c:v>1487</c:v>
                </c:pt>
                <c:pt idx="4">
                  <c:v>1686</c:v>
                </c:pt>
                <c:pt idx="5">
                  <c:v>1077</c:v>
                </c:pt>
                <c:pt idx="6">
                  <c:v>920</c:v>
                </c:pt>
                <c:pt idx="7">
                  <c:v>1153</c:v>
                </c:pt>
                <c:pt idx="8">
                  <c:v>1337</c:v>
                </c:pt>
                <c:pt idx="9">
                  <c:v>1273</c:v>
                </c:pt>
                <c:pt idx="10">
                  <c:v>1312</c:v>
                </c:pt>
                <c:pt idx="11">
                  <c:v>984</c:v>
                </c:pt>
                <c:pt idx="12">
                  <c:v>466</c:v>
                </c:pt>
                <c:pt idx="13">
                  <c:v>190</c:v>
                </c:pt>
                <c:pt idx="14">
                  <c:v>85</c:v>
                </c:pt>
                <c:pt idx="15">
                  <c:v>59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57-48C3-9FEA-E1F1B0931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9.65'!$Y$83:$Y$90</c:f>
              <c:numCache>
                <c:formatCode>#,##0</c:formatCode>
                <c:ptCount val="8"/>
                <c:pt idx="0">
                  <c:v>811</c:v>
                </c:pt>
                <c:pt idx="1">
                  <c:v>606</c:v>
                </c:pt>
                <c:pt idx="2">
                  <c:v>1373</c:v>
                </c:pt>
                <c:pt idx="3">
                  <c:v>366</c:v>
                </c:pt>
                <c:pt idx="4">
                  <c:v>223</c:v>
                </c:pt>
                <c:pt idx="5">
                  <c:v>391</c:v>
                </c:pt>
                <c:pt idx="6">
                  <c:v>1239</c:v>
                </c:pt>
                <c:pt idx="7">
                  <c:v>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F-4BEE-BC05-972CC6C9B514}"/>
            </c:ext>
          </c:extLst>
        </c:ser>
        <c:ser>
          <c:idx val="1"/>
          <c:order val="1"/>
          <c:tx>
            <c:strRef>
              <c:f>'Table 9.65'!$S$92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9.65'!$Y$93:$Y$100</c:f>
              <c:numCache>
                <c:formatCode>#,##0</c:formatCode>
                <c:ptCount val="8"/>
                <c:pt idx="0">
                  <c:v>546</c:v>
                </c:pt>
                <c:pt idx="1">
                  <c:v>1266</c:v>
                </c:pt>
                <c:pt idx="2">
                  <c:v>275</c:v>
                </c:pt>
                <c:pt idx="3">
                  <c:v>1229</c:v>
                </c:pt>
                <c:pt idx="4">
                  <c:v>1275</c:v>
                </c:pt>
                <c:pt idx="5">
                  <c:v>800</c:v>
                </c:pt>
                <c:pt idx="6">
                  <c:v>113</c:v>
                </c:pt>
                <c:pt idx="7">
                  <c:v>1251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1F-4BEE-BC05-972CC6C9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9.65'!$U$8:$Y$8</c:f>
              <c:numCache>
                <c:formatCode>#,##0</c:formatCode>
                <c:ptCount val="5"/>
                <c:pt idx="0">
                  <c:v>30830.33</c:v>
                </c:pt>
                <c:pt idx="1">
                  <c:v>30136.18</c:v>
                </c:pt>
                <c:pt idx="2">
                  <c:v>30179.42</c:v>
                </c:pt>
                <c:pt idx="3">
                  <c:v>32949.97</c:v>
                </c:pt>
                <c:pt idx="4">
                  <c:v>32527.79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E0-4CF5-8A5A-8D072F5B1E7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E0-4CF5-8A5A-8D072F5B1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9.65'!$T$4:$Z$4</c:f>
              <c:numCache>
                <c:formatCode>#,##0</c:formatCode>
                <c:ptCount val="7"/>
                <c:pt idx="0">
                  <c:v>26589</c:v>
                </c:pt>
                <c:pt idx="1">
                  <c:v>27483</c:v>
                </c:pt>
                <c:pt idx="2">
                  <c:v>27898</c:v>
                </c:pt>
                <c:pt idx="3">
                  <c:v>27951</c:v>
                </c:pt>
                <c:pt idx="4">
                  <c:v>27373</c:v>
                </c:pt>
                <c:pt idx="5">
                  <c:v>29127</c:v>
                </c:pt>
                <c:pt idx="6">
                  <c:v>30344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A-4A7D-8D1D-F7262521B23E}"/>
            </c:ext>
          </c:extLst>
        </c:ser>
        <c:ser>
          <c:idx val="1"/>
          <c:order val="1"/>
          <c:tx>
            <c:strRef>
              <c:f>'Table 9.65'!$S$7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9.65'!$T$7:$Z$7</c:f>
              <c:numCache>
                <c:formatCode>#,##0</c:formatCode>
                <c:ptCount val="7"/>
                <c:pt idx="0">
                  <c:v>17812</c:v>
                </c:pt>
                <c:pt idx="1">
                  <c:v>18328</c:v>
                </c:pt>
                <c:pt idx="2">
                  <c:v>18545</c:v>
                </c:pt>
                <c:pt idx="3">
                  <c:v>18484</c:v>
                </c:pt>
                <c:pt idx="4">
                  <c:v>18240</c:v>
                </c:pt>
                <c:pt idx="5">
                  <c:v>19215</c:v>
                </c:pt>
                <c:pt idx="6">
                  <c:v>20194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4A-4A7D-8D1D-F7262521B23E}"/>
            </c:ext>
          </c:extLst>
        </c:ser>
        <c:ser>
          <c:idx val="2"/>
          <c:order val="2"/>
          <c:tx>
            <c:strRef>
              <c:f>'Table 9.65'!$S$11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9.65'!$T$11:$Z$11</c:f>
              <c:numCache>
                <c:formatCode>#,##0</c:formatCode>
                <c:ptCount val="7"/>
                <c:pt idx="0">
                  <c:v>22177</c:v>
                </c:pt>
                <c:pt idx="1">
                  <c:v>23106</c:v>
                </c:pt>
                <c:pt idx="2">
                  <c:v>23526</c:v>
                </c:pt>
                <c:pt idx="3">
                  <c:v>23663</c:v>
                </c:pt>
                <c:pt idx="4">
                  <c:v>23295</c:v>
                </c:pt>
                <c:pt idx="5">
                  <c:v>24694</c:v>
                </c:pt>
                <c:pt idx="6">
                  <c:v>25539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4A-4A7D-8D1D-F7262521B23E}"/>
            </c:ext>
          </c:extLst>
        </c:ser>
        <c:ser>
          <c:idx val="3"/>
          <c:order val="3"/>
          <c:tx>
            <c:strRef>
              <c:f>'Table 9.65'!$S$12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9.65'!$T$12:$Z$12</c:f>
              <c:numCache>
                <c:formatCode>#,##0</c:formatCode>
                <c:ptCount val="7"/>
                <c:pt idx="0">
                  <c:v>4410</c:v>
                </c:pt>
                <c:pt idx="1">
                  <c:v>4378</c:v>
                </c:pt>
                <c:pt idx="2">
                  <c:v>4371</c:v>
                </c:pt>
                <c:pt idx="3">
                  <c:v>4287</c:v>
                </c:pt>
                <c:pt idx="4">
                  <c:v>4079</c:v>
                </c:pt>
                <c:pt idx="5">
                  <c:v>4433</c:v>
                </c:pt>
                <c:pt idx="6">
                  <c:v>4804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4A-4A7D-8D1D-F7262521B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9.65'!$AB$15:$AB$33</c:f>
              <c:numCache>
                <c:formatCode>0.0%</c:formatCode>
                <c:ptCount val="19"/>
                <c:pt idx="0">
                  <c:v>0.12905351964144476</c:v>
                </c:pt>
                <c:pt idx="1">
                  <c:v>8.5354600580015826E-3</c:v>
                </c:pt>
                <c:pt idx="2">
                  <c:v>4.8444503031900871E-2</c:v>
                </c:pt>
                <c:pt idx="3">
                  <c:v>4.3830740838386503E-3</c:v>
                </c:pt>
                <c:pt idx="4">
                  <c:v>5.6485631426311626E-2</c:v>
                </c:pt>
                <c:pt idx="5">
                  <c:v>2.4848404956498815E-2</c:v>
                </c:pt>
                <c:pt idx="6">
                  <c:v>8.8650145003954656E-2</c:v>
                </c:pt>
                <c:pt idx="7">
                  <c:v>6.5152913261270762E-2</c:v>
                </c:pt>
                <c:pt idx="8">
                  <c:v>4.4358027946216717E-2</c:v>
                </c:pt>
                <c:pt idx="9">
                  <c:v>5.2069601898233585E-3</c:v>
                </c:pt>
                <c:pt idx="10">
                  <c:v>2.534273662008964E-2</c:v>
                </c:pt>
                <c:pt idx="11">
                  <c:v>1.6214078565779066E-2</c:v>
                </c:pt>
                <c:pt idx="12">
                  <c:v>3.5427102557342473E-2</c:v>
                </c:pt>
                <c:pt idx="13">
                  <c:v>9.7086738729238065E-2</c:v>
                </c:pt>
                <c:pt idx="14">
                  <c:v>3.7832849986817824E-2</c:v>
                </c:pt>
                <c:pt idx="15">
                  <c:v>5.8397047192196148E-2</c:v>
                </c:pt>
                <c:pt idx="16">
                  <c:v>9.3692327972581077E-2</c:v>
                </c:pt>
                <c:pt idx="17">
                  <c:v>1.1501450039546533E-2</c:v>
                </c:pt>
                <c:pt idx="18">
                  <c:v>2.5935934616398627E-2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3-4903-BBAB-FD8C378997A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13-4903-BBAB-FD8C37899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9.65'!$Z$44:$Z$60</c:f>
              <c:numCache>
                <c:formatCode>#,##0</c:formatCode>
                <c:ptCount val="17"/>
                <c:pt idx="0">
                  <c:v>40</c:v>
                </c:pt>
                <c:pt idx="1">
                  <c:v>571</c:v>
                </c:pt>
                <c:pt idx="2">
                  <c:v>1156</c:v>
                </c:pt>
                <c:pt idx="3">
                  <c:v>1871</c:v>
                </c:pt>
                <c:pt idx="4">
                  <c:v>2154</c:v>
                </c:pt>
                <c:pt idx="5">
                  <c:v>1332</c:v>
                </c:pt>
                <c:pt idx="6">
                  <c:v>1159</c:v>
                </c:pt>
                <c:pt idx="7">
                  <c:v>1175</c:v>
                </c:pt>
                <c:pt idx="8">
                  <c:v>1351</c:v>
                </c:pt>
                <c:pt idx="9">
                  <c:v>1353</c:v>
                </c:pt>
                <c:pt idx="10">
                  <c:v>1340</c:v>
                </c:pt>
                <c:pt idx="11">
                  <c:v>1101</c:v>
                </c:pt>
                <c:pt idx="12">
                  <c:v>701</c:v>
                </c:pt>
                <c:pt idx="13">
                  <c:v>365</c:v>
                </c:pt>
                <c:pt idx="14">
                  <c:v>145</c:v>
                </c:pt>
                <c:pt idx="15">
                  <c:v>81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8F-4FB6-BC8E-51D27790F488}"/>
            </c:ext>
          </c:extLst>
        </c:ser>
        <c:ser>
          <c:idx val="1"/>
          <c:order val="1"/>
          <c:tx>
            <c:strRef>
              <c:f>'Table 9.65'!$S$62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9.65'!$Z$63:$Z$79</c:f>
              <c:numCache>
                <c:formatCode>#,##0</c:formatCode>
                <c:ptCount val="17"/>
                <c:pt idx="0">
                  <c:v>55</c:v>
                </c:pt>
                <c:pt idx="1">
                  <c:v>477</c:v>
                </c:pt>
                <c:pt idx="2">
                  <c:v>1106</c:v>
                </c:pt>
                <c:pt idx="3">
                  <c:v>1536</c:v>
                </c:pt>
                <c:pt idx="4">
                  <c:v>1782</c:v>
                </c:pt>
                <c:pt idx="5">
                  <c:v>1202</c:v>
                </c:pt>
                <c:pt idx="6">
                  <c:v>1008</c:v>
                </c:pt>
                <c:pt idx="7">
                  <c:v>1122</c:v>
                </c:pt>
                <c:pt idx="8">
                  <c:v>1375</c:v>
                </c:pt>
                <c:pt idx="9">
                  <c:v>1324</c:v>
                </c:pt>
                <c:pt idx="10">
                  <c:v>1371</c:v>
                </c:pt>
                <c:pt idx="11">
                  <c:v>1017</c:v>
                </c:pt>
                <c:pt idx="12">
                  <c:v>562</c:v>
                </c:pt>
                <c:pt idx="13">
                  <c:v>204</c:v>
                </c:pt>
                <c:pt idx="14">
                  <c:v>113</c:v>
                </c:pt>
                <c:pt idx="15">
                  <c:v>74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8F-4FB6-BC8E-51D27790F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9.65'!$Z$83:$Z$90</c:f>
              <c:numCache>
                <c:formatCode>#,##0</c:formatCode>
                <c:ptCount val="8"/>
                <c:pt idx="0">
                  <c:v>873</c:v>
                </c:pt>
                <c:pt idx="1">
                  <c:v>635</c:v>
                </c:pt>
                <c:pt idx="2">
                  <c:v>1451</c:v>
                </c:pt>
                <c:pt idx="3">
                  <c:v>401</c:v>
                </c:pt>
                <c:pt idx="4">
                  <c:v>254</c:v>
                </c:pt>
                <c:pt idx="5">
                  <c:v>417</c:v>
                </c:pt>
                <c:pt idx="6">
                  <c:v>1296</c:v>
                </c:pt>
                <c:pt idx="7">
                  <c:v>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A-4FCF-988C-9BB5C78585C7}"/>
            </c:ext>
          </c:extLst>
        </c:ser>
        <c:ser>
          <c:idx val="1"/>
          <c:order val="1"/>
          <c:tx>
            <c:strRef>
              <c:f>'Table 9.65'!$S$92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9.65'!$Z$93:$Z$100</c:f>
              <c:numCache>
                <c:formatCode>#,##0</c:formatCode>
                <c:ptCount val="8"/>
                <c:pt idx="0">
                  <c:v>605</c:v>
                </c:pt>
                <c:pt idx="1">
                  <c:v>1312</c:v>
                </c:pt>
                <c:pt idx="2">
                  <c:v>303</c:v>
                </c:pt>
                <c:pt idx="3">
                  <c:v>1333</c:v>
                </c:pt>
                <c:pt idx="4">
                  <c:v>1322</c:v>
                </c:pt>
                <c:pt idx="5">
                  <c:v>877</c:v>
                </c:pt>
                <c:pt idx="6">
                  <c:v>113</c:v>
                </c:pt>
                <c:pt idx="7">
                  <c:v>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A-4FCF-988C-9BB5C7858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9.7'!$U$8:$Y$8</c:f>
              <c:numCache>
                <c:formatCode>#,##0</c:formatCode>
                <c:ptCount val="5"/>
                <c:pt idx="0">
                  <c:v>30771.09</c:v>
                </c:pt>
                <c:pt idx="1">
                  <c:v>44388.71</c:v>
                </c:pt>
                <c:pt idx="2">
                  <c:v>37485.68</c:v>
                </c:pt>
                <c:pt idx="3">
                  <c:v>45606</c:v>
                </c:pt>
                <c:pt idx="4">
                  <c:v>42815.13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93-40EE-9F3A-1073F68FA7C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93-40EE-9F3A-1073F68FA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9.65'!$T$8:$Z$8</c:f>
              <c:numCache>
                <c:formatCode>#,##0</c:formatCode>
                <c:ptCount val="7"/>
                <c:pt idx="0">
                  <c:v>30185.759999999998</c:v>
                </c:pt>
                <c:pt idx="1">
                  <c:v>30830.33</c:v>
                </c:pt>
                <c:pt idx="2">
                  <c:v>30136.18</c:v>
                </c:pt>
                <c:pt idx="3">
                  <c:v>30179.42</c:v>
                </c:pt>
                <c:pt idx="4">
                  <c:v>32949.97</c:v>
                </c:pt>
                <c:pt idx="5">
                  <c:v>32527.79</c:v>
                </c:pt>
                <c:pt idx="6">
                  <c:v>34860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BF-45B2-AEF0-4237287DA1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BF-45B2-AEF0-4237287DA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9.66'!$U$4:$Y$4</c:f>
              <c:numCache>
                <c:formatCode>#,##0</c:formatCode>
                <c:ptCount val="5"/>
                <c:pt idx="0">
                  <c:v>205180</c:v>
                </c:pt>
                <c:pt idx="1">
                  <c:v>211152</c:v>
                </c:pt>
                <c:pt idx="2">
                  <c:v>216569</c:v>
                </c:pt>
                <c:pt idx="3">
                  <c:v>220793</c:v>
                </c:pt>
                <c:pt idx="4">
                  <c:v>234284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85-46C1-A930-4B48E5BDB387}"/>
            </c:ext>
          </c:extLst>
        </c:ser>
        <c:ser>
          <c:idx val="1"/>
          <c:order val="1"/>
          <c:tx>
            <c:strRef>
              <c:f>'Table 9.66'!$S$7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9.66'!$U$7:$Y$7</c:f>
              <c:numCache>
                <c:formatCode>#,##0</c:formatCode>
                <c:ptCount val="5"/>
                <c:pt idx="0">
                  <c:v>146039</c:v>
                </c:pt>
                <c:pt idx="1">
                  <c:v>149544</c:v>
                </c:pt>
                <c:pt idx="2">
                  <c:v>152451</c:v>
                </c:pt>
                <c:pt idx="3">
                  <c:v>156943</c:v>
                </c:pt>
                <c:pt idx="4">
                  <c:v>164502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85-46C1-A930-4B48E5BDB387}"/>
            </c:ext>
          </c:extLst>
        </c:ser>
        <c:ser>
          <c:idx val="2"/>
          <c:order val="2"/>
          <c:tx>
            <c:strRef>
              <c:f>'Table 9.66'!$S$11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9.66'!$U$11:$Y$11</c:f>
              <c:numCache>
                <c:formatCode>#,##0</c:formatCode>
                <c:ptCount val="5"/>
                <c:pt idx="0">
                  <c:v>178046</c:v>
                </c:pt>
                <c:pt idx="1">
                  <c:v>184748</c:v>
                </c:pt>
                <c:pt idx="2">
                  <c:v>190464</c:v>
                </c:pt>
                <c:pt idx="3">
                  <c:v>193591</c:v>
                </c:pt>
                <c:pt idx="4">
                  <c:v>205735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85-46C1-A930-4B48E5BDB387}"/>
            </c:ext>
          </c:extLst>
        </c:ser>
        <c:ser>
          <c:idx val="3"/>
          <c:order val="3"/>
          <c:tx>
            <c:strRef>
              <c:f>'Table 9.66'!$S$12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9.66'!$U$12:$Y$12</c:f>
              <c:numCache>
                <c:formatCode>#,##0</c:formatCode>
                <c:ptCount val="5"/>
                <c:pt idx="0">
                  <c:v>27134</c:v>
                </c:pt>
                <c:pt idx="1">
                  <c:v>26404</c:v>
                </c:pt>
                <c:pt idx="2">
                  <c:v>26105</c:v>
                </c:pt>
                <c:pt idx="3">
                  <c:v>27202</c:v>
                </c:pt>
                <c:pt idx="4">
                  <c:v>28549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85-46C1-A930-4B48E5BDB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9.66'!$AB$15:$AB$33</c:f>
              <c:numCache>
                <c:formatCode>0.0%</c:formatCode>
                <c:ptCount val="19"/>
                <c:pt idx="0">
                  <c:v>1.602778039401968E-2</c:v>
                </c:pt>
                <c:pt idx="1">
                  <c:v>1.0753436718113357E-2</c:v>
                </c:pt>
                <c:pt idx="2">
                  <c:v>4.6289736733264808E-2</c:v>
                </c:pt>
                <c:pt idx="3">
                  <c:v>6.2039057989115524E-3</c:v>
                </c:pt>
                <c:pt idx="4">
                  <c:v>0.10531078906310785</c:v>
                </c:pt>
                <c:pt idx="5">
                  <c:v>2.5872129925757881E-2</c:v>
                </c:pt>
                <c:pt idx="6">
                  <c:v>9.6559801147415456E-2</c:v>
                </c:pt>
                <c:pt idx="7">
                  <c:v>8.4237984283438649E-2</c:v>
                </c:pt>
                <c:pt idx="8">
                  <c:v>2.9451148848694313E-2</c:v>
                </c:pt>
                <c:pt idx="9">
                  <c:v>9.0622069524694815E-3</c:v>
                </c:pt>
                <c:pt idx="10">
                  <c:v>3.7931867600869779E-2</c:v>
                </c:pt>
                <c:pt idx="11">
                  <c:v>2.6334863493597486E-2</c:v>
                </c:pt>
                <c:pt idx="12">
                  <c:v>6.2010393077833424E-2</c:v>
                </c:pt>
                <c:pt idx="13">
                  <c:v>8.0556590677351853E-2</c:v>
                </c:pt>
                <c:pt idx="14">
                  <c:v>3.6662421529805367E-2</c:v>
                </c:pt>
                <c:pt idx="15">
                  <c:v>8.0986564346583342E-2</c:v>
                </c:pt>
                <c:pt idx="16">
                  <c:v>0.13352525173934587</c:v>
                </c:pt>
                <c:pt idx="17">
                  <c:v>1.7317701401714163E-2</c:v>
                </c:pt>
                <c:pt idx="18">
                  <c:v>3.9410158025560908E-2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B-48D8-BC27-30DC0D715E8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EB-48D8-BC27-30DC0D715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9.66'!$Y$44:$Y$60</c:f>
              <c:numCache>
                <c:formatCode>#,##0</c:formatCode>
                <c:ptCount val="17"/>
                <c:pt idx="0">
                  <c:v>174</c:v>
                </c:pt>
                <c:pt idx="1">
                  <c:v>3316</c:v>
                </c:pt>
                <c:pt idx="2">
                  <c:v>7310</c:v>
                </c:pt>
                <c:pt idx="3">
                  <c:v>10611</c:v>
                </c:pt>
                <c:pt idx="4">
                  <c:v>12701</c:v>
                </c:pt>
                <c:pt idx="5">
                  <c:v>12466</c:v>
                </c:pt>
                <c:pt idx="6">
                  <c:v>11895</c:v>
                </c:pt>
                <c:pt idx="7">
                  <c:v>12209</c:v>
                </c:pt>
                <c:pt idx="8">
                  <c:v>12631</c:v>
                </c:pt>
                <c:pt idx="9">
                  <c:v>10827</c:v>
                </c:pt>
                <c:pt idx="10">
                  <c:v>10022</c:v>
                </c:pt>
                <c:pt idx="11">
                  <c:v>7287</c:v>
                </c:pt>
                <c:pt idx="12">
                  <c:v>3894</c:v>
                </c:pt>
                <c:pt idx="13">
                  <c:v>1588</c:v>
                </c:pt>
                <c:pt idx="14">
                  <c:v>638</c:v>
                </c:pt>
                <c:pt idx="15">
                  <c:v>347</c:v>
                </c:pt>
                <c:pt idx="16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05-4EBF-903C-10F4FA83F208}"/>
            </c:ext>
          </c:extLst>
        </c:ser>
        <c:ser>
          <c:idx val="1"/>
          <c:order val="1"/>
          <c:tx>
            <c:strRef>
              <c:f>'Table 9.66'!$S$62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9.66'!$Y$63:$Y$79</c:f>
              <c:numCache>
                <c:formatCode>#,##0</c:formatCode>
                <c:ptCount val="17"/>
                <c:pt idx="0">
                  <c:v>253</c:v>
                </c:pt>
                <c:pt idx="1">
                  <c:v>3928</c:v>
                </c:pt>
                <c:pt idx="2">
                  <c:v>8346</c:v>
                </c:pt>
                <c:pt idx="3">
                  <c:v>10265</c:v>
                </c:pt>
                <c:pt idx="4">
                  <c:v>11727</c:v>
                </c:pt>
                <c:pt idx="5">
                  <c:v>11006</c:v>
                </c:pt>
                <c:pt idx="6">
                  <c:v>10633</c:v>
                </c:pt>
                <c:pt idx="7">
                  <c:v>12091</c:v>
                </c:pt>
                <c:pt idx="8">
                  <c:v>13025</c:v>
                </c:pt>
                <c:pt idx="9">
                  <c:v>12191</c:v>
                </c:pt>
                <c:pt idx="10">
                  <c:v>10508</c:v>
                </c:pt>
                <c:pt idx="11">
                  <c:v>6840</c:v>
                </c:pt>
                <c:pt idx="12">
                  <c:v>3026</c:v>
                </c:pt>
                <c:pt idx="13">
                  <c:v>1128</c:v>
                </c:pt>
                <c:pt idx="14">
                  <c:v>553</c:v>
                </c:pt>
                <c:pt idx="15">
                  <c:v>330</c:v>
                </c:pt>
                <c:pt idx="16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05-4EBF-903C-10F4FA83F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9.66'!$Y$83:$Y$90</c:f>
              <c:numCache>
                <c:formatCode>#,##0</c:formatCode>
                <c:ptCount val="8"/>
                <c:pt idx="0">
                  <c:v>9689</c:v>
                </c:pt>
                <c:pt idx="1">
                  <c:v>10426</c:v>
                </c:pt>
                <c:pt idx="2">
                  <c:v>16342</c:v>
                </c:pt>
                <c:pt idx="3">
                  <c:v>4878</c:v>
                </c:pt>
                <c:pt idx="4">
                  <c:v>3016</c:v>
                </c:pt>
                <c:pt idx="5">
                  <c:v>4821</c:v>
                </c:pt>
                <c:pt idx="6">
                  <c:v>6048</c:v>
                </c:pt>
                <c:pt idx="7">
                  <c:v>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E-41D5-A986-3C16A9F05BEE}"/>
            </c:ext>
          </c:extLst>
        </c:ser>
        <c:ser>
          <c:idx val="1"/>
          <c:order val="1"/>
          <c:tx>
            <c:strRef>
              <c:f>'Table 9.66'!$S$92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9.66'!$Y$93:$Y$100</c:f>
              <c:numCache>
                <c:formatCode>#,##0</c:formatCode>
                <c:ptCount val="8"/>
                <c:pt idx="0">
                  <c:v>6994</c:v>
                </c:pt>
                <c:pt idx="1">
                  <c:v>15951</c:v>
                </c:pt>
                <c:pt idx="2">
                  <c:v>2663</c:v>
                </c:pt>
                <c:pt idx="3">
                  <c:v>12548</c:v>
                </c:pt>
                <c:pt idx="4">
                  <c:v>14677</c:v>
                </c:pt>
                <c:pt idx="5">
                  <c:v>8849</c:v>
                </c:pt>
                <c:pt idx="6">
                  <c:v>619</c:v>
                </c:pt>
                <c:pt idx="7">
                  <c:v>4054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E-41D5-A986-3C16A9F05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9.66'!$U$8:$Y$8</c:f>
              <c:numCache>
                <c:formatCode>#,##0</c:formatCode>
                <c:ptCount val="5"/>
                <c:pt idx="0">
                  <c:v>35480.14</c:v>
                </c:pt>
                <c:pt idx="1">
                  <c:v>36222.94</c:v>
                </c:pt>
                <c:pt idx="2">
                  <c:v>37000</c:v>
                </c:pt>
                <c:pt idx="3">
                  <c:v>38258.480000000003</c:v>
                </c:pt>
                <c:pt idx="4">
                  <c:v>38754.480000000003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4-49C5-A4FB-88B7225405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C4-49C5-A4FB-88B722540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9.66'!$T$4:$Z$4</c:f>
              <c:numCache>
                <c:formatCode>#,##0</c:formatCode>
                <c:ptCount val="7"/>
                <c:pt idx="0">
                  <c:v>201113</c:v>
                </c:pt>
                <c:pt idx="1">
                  <c:v>205180</c:v>
                </c:pt>
                <c:pt idx="2">
                  <c:v>211152</c:v>
                </c:pt>
                <c:pt idx="3">
                  <c:v>216569</c:v>
                </c:pt>
                <c:pt idx="4">
                  <c:v>220793</c:v>
                </c:pt>
                <c:pt idx="5">
                  <c:v>234284</c:v>
                </c:pt>
                <c:pt idx="6">
                  <c:v>244201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0F-423E-8048-68F0C6E12D43}"/>
            </c:ext>
          </c:extLst>
        </c:ser>
        <c:ser>
          <c:idx val="1"/>
          <c:order val="1"/>
          <c:tx>
            <c:strRef>
              <c:f>'Table 9.66'!$S$7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9.66'!$T$7:$Z$7</c:f>
              <c:numCache>
                <c:formatCode>#,##0</c:formatCode>
                <c:ptCount val="7"/>
                <c:pt idx="0">
                  <c:v>143338</c:v>
                </c:pt>
                <c:pt idx="1">
                  <c:v>146039</c:v>
                </c:pt>
                <c:pt idx="2">
                  <c:v>149544</c:v>
                </c:pt>
                <c:pt idx="3">
                  <c:v>152451</c:v>
                </c:pt>
                <c:pt idx="4">
                  <c:v>156943</c:v>
                </c:pt>
                <c:pt idx="5">
                  <c:v>164502</c:v>
                </c:pt>
                <c:pt idx="6">
                  <c:v>172072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0F-423E-8048-68F0C6E12D43}"/>
            </c:ext>
          </c:extLst>
        </c:ser>
        <c:ser>
          <c:idx val="2"/>
          <c:order val="2"/>
          <c:tx>
            <c:strRef>
              <c:f>'Table 9.66'!$S$11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9.66'!$T$11:$Z$11</c:f>
              <c:numCache>
                <c:formatCode>#,##0</c:formatCode>
                <c:ptCount val="7"/>
                <c:pt idx="0">
                  <c:v>173310</c:v>
                </c:pt>
                <c:pt idx="1">
                  <c:v>178046</c:v>
                </c:pt>
                <c:pt idx="2">
                  <c:v>184748</c:v>
                </c:pt>
                <c:pt idx="3">
                  <c:v>190464</c:v>
                </c:pt>
                <c:pt idx="4">
                  <c:v>193591</c:v>
                </c:pt>
                <c:pt idx="5">
                  <c:v>205735</c:v>
                </c:pt>
                <c:pt idx="6">
                  <c:v>214547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0F-423E-8048-68F0C6E12D43}"/>
            </c:ext>
          </c:extLst>
        </c:ser>
        <c:ser>
          <c:idx val="3"/>
          <c:order val="3"/>
          <c:tx>
            <c:strRef>
              <c:f>'Table 9.66'!$S$12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9.66'!$T$12:$Z$12</c:f>
              <c:numCache>
                <c:formatCode>#,##0</c:formatCode>
                <c:ptCount val="7"/>
                <c:pt idx="0">
                  <c:v>27803</c:v>
                </c:pt>
                <c:pt idx="1">
                  <c:v>27134</c:v>
                </c:pt>
                <c:pt idx="2">
                  <c:v>26404</c:v>
                </c:pt>
                <c:pt idx="3">
                  <c:v>26105</c:v>
                </c:pt>
                <c:pt idx="4">
                  <c:v>27202</c:v>
                </c:pt>
                <c:pt idx="5">
                  <c:v>28549</c:v>
                </c:pt>
                <c:pt idx="6">
                  <c:v>29654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0F-423E-8048-68F0C6E12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9.66'!$AB$15:$AB$33</c:f>
              <c:numCache>
                <c:formatCode>0.0%</c:formatCode>
                <c:ptCount val="19"/>
                <c:pt idx="0">
                  <c:v>1.602778039401968E-2</c:v>
                </c:pt>
                <c:pt idx="1">
                  <c:v>1.0753436718113357E-2</c:v>
                </c:pt>
                <c:pt idx="2">
                  <c:v>4.6289736733264808E-2</c:v>
                </c:pt>
                <c:pt idx="3">
                  <c:v>6.2039057989115524E-3</c:v>
                </c:pt>
                <c:pt idx="4">
                  <c:v>0.10531078906310785</c:v>
                </c:pt>
                <c:pt idx="5">
                  <c:v>2.5872129925757881E-2</c:v>
                </c:pt>
                <c:pt idx="6">
                  <c:v>9.6559801147415456E-2</c:v>
                </c:pt>
                <c:pt idx="7">
                  <c:v>8.4237984283438649E-2</c:v>
                </c:pt>
                <c:pt idx="8">
                  <c:v>2.9451148848694313E-2</c:v>
                </c:pt>
                <c:pt idx="9">
                  <c:v>9.0622069524694815E-3</c:v>
                </c:pt>
                <c:pt idx="10">
                  <c:v>3.7931867600869779E-2</c:v>
                </c:pt>
                <c:pt idx="11">
                  <c:v>2.6334863493597486E-2</c:v>
                </c:pt>
                <c:pt idx="12">
                  <c:v>6.2010393077833424E-2</c:v>
                </c:pt>
                <c:pt idx="13">
                  <c:v>8.0556590677351853E-2</c:v>
                </c:pt>
                <c:pt idx="14">
                  <c:v>3.6662421529805367E-2</c:v>
                </c:pt>
                <c:pt idx="15">
                  <c:v>8.0986564346583342E-2</c:v>
                </c:pt>
                <c:pt idx="16">
                  <c:v>0.13352525173934587</c:v>
                </c:pt>
                <c:pt idx="17">
                  <c:v>1.7317701401714163E-2</c:v>
                </c:pt>
                <c:pt idx="18">
                  <c:v>3.9410158025560908E-2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6-4667-B527-0908B5EA68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46-4667-B527-0908B5EA6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9.66'!$Z$44:$Z$60</c:f>
              <c:numCache>
                <c:formatCode>#,##0</c:formatCode>
                <c:ptCount val="17"/>
                <c:pt idx="0">
                  <c:v>192</c:v>
                </c:pt>
                <c:pt idx="1">
                  <c:v>3260</c:v>
                </c:pt>
                <c:pt idx="2">
                  <c:v>7909</c:v>
                </c:pt>
                <c:pt idx="3">
                  <c:v>10667</c:v>
                </c:pt>
                <c:pt idx="4">
                  <c:v>13358</c:v>
                </c:pt>
                <c:pt idx="5">
                  <c:v>12871</c:v>
                </c:pt>
                <c:pt idx="6">
                  <c:v>12536</c:v>
                </c:pt>
                <c:pt idx="7">
                  <c:v>12160</c:v>
                </c:pt>
                <c:pt idx="8">
                  <c:v>13451</c:v>
                </c:pt>
                <c:pt idx="9">
                  <c:v>11157</c:v>
                </c:pt>
                <c:pt idx="10">
                  <c:v>10638</c:v>
                </c:pt>
                <c:pt idx="11">
                  <c:v>7534</c:v>
                </c:pt>
                <c:pt idx="12">
                  <c:v>4186</c:v>
                </c:pt>
                <c:pt idx="13">
                  <c:v>1777</c:v>
                </c:pt>
                <c:pt idx="14">
                  <c:v>616</c:v>
                </c:pt>
                <c:pt idx="15">
                  <c:v>355</c:v>
                </c:pt>
                <c:pt idx="16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5-4709-B362-F9CCEB5B9F24}"/>
            </c:ext>
          </c:extLst>
        </c:ser>
        <c:ser>
          <c:idx val="1"/>
          <c:order val="1"/>
          <c:tx>
            <c:strRef>
              <c:f>'Table 9.66'!$S$62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9.66'!$Z$63:$Z$79</c:f>
              <c:numCache>
                <c:formatCode>#,##0</c:formatCode>
                <c:ptCount val="17"/>
                <c:pt idx="0">
                  <c:v>264</c:v>
                </c:pt>
                <c:pt idx="1">
                  <c:v>3985</c:v>
                </c:pt>
                <c:pt idx="2">
                  <c:v>8615</c:v>
                </c:pt>
                <c:pt idx="3">
                  <c:v>11058</c:v>
                </c:pt>
                <c:pt idx="4">
                  <c:v>12292</c:v>
                </c:pt>
                <c:pt idx="5">
                  <c:v>11395</c:v>
                </c:pt>
                <c:pt idx="6">
                  <c:v>11372</c:v>
                </c:pt>
                <c:pt idx="7">
                  <c:v>12067</c:v>
                </c:pt>
                <c:pt idx="8">
                  <c:v>13685</c:v>
                </c:pt>
                <c:pt idx="9">
                  <c:v>12240</c:v>
                </c:pt>
                <c:pt idx="10">
                  <c:v>11107</c:v>
                </c:pt>
                <c:pt idx="11">
                  <c:v>7488</c:v>
                </c:pt>
                <c:pt idx="12">
                  <c:v>3183</c:v>
                </c:pt>
                <c:pt idx="13">
                  <c:v>1222</c:v>
                </c:pt>
                <c:pt idx="14">
                  <c:v>546</c:v>
                </c:pt>
                <c:pt idx="15">
                  <c:v>337</c:v>
                </c:pt>
                <c:pt idx="16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5-4709-B362-F9CCEB5B9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9.66'!$Z$83:$Z$90</c:f>
              <c:numCache>
                <c:formatCode>#,##0</c:formatCode>
                <c:ptCount val="8"/>
                <c:pt idx="0">
                  <c:v>10267</c:v>
                </c:pt>
                <c:pt idx="1">
                  <c:v>10924</c:v>
                </c:pt>
                <c:pt idx="2">
                  <c:v>17204</c:v>
                </c:pt>
                <c:pt idx="3">
                  <c:v>5332</c:v>
                </c:pt>
                <c:pt idx="4">
                  <c:v>3107</c:v>
                </c:pt>
                <c:pt idx="5">
                  <c:v>5187</c:v>
                </c:pt>
                <c:pt idx="6">
                  <c:v>6421</c:v>
                </c:pt>
                <c:pt idx="7">
                  <c:v>9533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A-479A-BD61-DE4BDAE5424D}"/>
            </c:ext>
          </c:extLst>
        </c:ser>
        <c:ser>
          <c:idx val="1"/>
          <c:order val="1"/>
          <c:tx>
            <c:strRef>
              <c:f>'Table 9.66'!$S$92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9.66'!$Z$93:$Z$100</c:f>
              <c:numCache>
                <c:formatCode>#,##0</c:formatCode>
                <c:ptCount val="8"/>
                <c:pt idx="0">
                  <c:v>7517</c:v>
                </c:pt>
                <c:pt idx="1">
                  <c:v>16913</c:v>
                </c:pt>
                <c:pt idx="2">
                  <c:v>2885</c:v>
                </c:pt>
                <c:pt idx="3">
                  <c:v>13812</c:v>
                </c:pt>
                <c:pt idx="4">
                  <c:v>15110</c:v>
                </c:pt>
                <c:pt idx="5">
                  <c:v>9233</c:v>
                </c:pt>
                <c:pt idx="6">
                  <c:v>710</c:v>
                </c:pt>
                <c:pt idx="7">
                  <c:v>4320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3A-479A-BD61-DE4BDAE54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9.7'!$T$4:$Z$4</c:f>
              <c:numCache>
                <c:formatCode>#,##0</c:formatCode>
                <c:ptCount val="7"/>
                <c:pt idx="0">
                  <c:v>185</c:v>
                </c:pt>
                <c:pt idx="1">
                  <c:v>154</c:v>
                </c:pt>
                <c:pt idx="2">
                  <c:v>164</c:v>
                </c:pt>
                <c:pt idx="3">
                  <c:v>165</c:v>
                </c:pt>
                <c:pt idx="4">
                  <c:v>136</c:v>
                </c:pt>
                <c:pt idx="5">
                  <c:v>166</c:v>
                </c:pt>
                <c:pt idx="6">
                  <c:v>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18-4649-A330-C38E5B86380D}"/>
            </c:ext>
          </c:extLst>
        </c:ser>
        <c:ser>
          <c:idx val="1"/>
          <c:order val="1"/>
          <c:tx>
            <c:strRef>
              <c:f>'Table 9.7'!$S$7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9.7'!$T$7:$Z$7</c:f>
              <c:numCache>
                <c:formatCode>#,##0</c:formatCode>
                <c:ptCount val="7"/>
                <c:pt idx="0">
                  <c:v>111</c:v>
                </c:pt>
                <c:pt idx="1">
                  <c:v>97</c:v>
                </c:pt>
                <c:pt idx="2">
                  <c:v>108</c:v>
                </c:pt>
                <c:pt idx="3">
                  <c:v>109</c:v>
                </c:pt>
                <c:pt idx="4">
                  <c:v>97</c:v>
                </c:pt>
                <c:pt idx="5">
                  <c:v>111</c:v>
                </c:pt>
                <c:pt idx="6">
                  <c:v>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18-4649-A330-C38E5B86380D}"/>
            </c:ext>
          </c:extLst>
        </c:ser>
        <c:ser>
          <c:idx val="2"/>
          <c:order val="2"/>
          <c:tx>
            <c:strRef>
              <c:f>'Table 9.7'!$S$11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9.7'!$T$11:$Z$11</c:f>
              <c:numCache>
                <c:formatCode>#,##0</c:formatCode>
                <c:ptCount val="7"/>
                <c:pt idx="0">
                  <c:v>166</c:v>
                </c:pt>
                <c:pt idx="1">
                  <c:v>143</c:v>
                </c:pt>
                <c:pt idx="2">
                  <c:v>150</c:v>
                </c:pt>
                <c:pt idx="3">
                  <c:v>149</c:v>
                </c:pt>
                <c:pt idx="4">
                  <c:v>118</c:v>
                </c:pt>
                <c:pt idx="5">
                  <c:v>143</c:v>
                </c:pt>
                <c:pt idx="6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18-4649-A330-C38E5B86380D}"/>
            </c:ext>
          </c:extLst>
        </c:ser>
        <c:ser>
          <c:idx val="3"/>
          <c:order val="3"/>
          <c:tx>
            <c:strRef>
              <c:f>'Table 9.7'!$S$12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9.7'!$T$12:$Z$12</c:f>
              <c:numCache>
                <c:formatCode>#,##0</c:formatCode>
                <c:ptCount val="7"/>
                <c:pt idx="0">
                  <c:v>20</c:v>
                </c:pt>
                <c:pt idx="1">
                  <c:v>15</c:v>
                </c:pt>
                <c:pt idx="2">
                  <c:v>16</c:v>
                </c:pt>
                <c:pt idx="3">
                  <c:v>19</c:v>
                </c:pt>
                <c:pt idx="4">
                  <c:v>16</c:v>
                </c:pt>
                <c:pt idx="5">
                  <c:v>23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18-4649-A330-C38E5B86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9.66'!$T$8:$Z$8</c:f>
              <c:numCache>
                <c:formatCode>#,##0</c:formatCode>
                <c:ptCount val="7"/>
                <c:pt idx="0">
                  <c:v>34185.17</c:v>
                </c:pt>
                <c:pt idx="1">
                  <c:v>35480.14</c:v>
                </c:pt>
                <c:pt idx="2">
                  <c:v>36222.94</c:v>
                </c:pt>
                <c:pt idx="3">
                  <c:v>37000</c:v>
                </c:pt>
                <c:pt idx="4">
                  <c:v>38258.480000000003</c:v>
                </c:pt>
                <c:pt idx="5">
                  <c:v>38754.480000000003</c:v>
                </c:pt>
                <c:pt idx="6">
                  <c:v>40286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A-4C96-95DF-38922D896B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A-4C96-95DF-38922D896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9.67'!$U$4:$Y$4</c:f>
              <c:numCache>
                <c:formatCode>#,##0</c:formatCode>
                <c:ptCount val="5"/>
                <c:pt idx="0">
                  <c:v>16750</c:v>
                </c:pt>
                <c:pt idx="1">
                  <c:v>17586</c:v>
                </c:pt>
                <c:pt idx="2">
                  <c:v>18044</c:v>
                </c:pt>
                <c:pt idx="3">
                  <c:v>18269</c:v>
                </c:pt>
                <c:pt idx="4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66-4A9B-9749-ACAFFCF7D5C8}"/>
            </c:ext>
          </c:extLst>
        </c:ser>
        <c:ser>
          <c:idx val="1"/>
          <c:order val="1"/>
          <c:tx>
            <c:strRef>
              <c:f>'Table 9.67'!$S$7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9.67'!$U$7:$Y$7</c:f>
              <c:numCache>
                <c:formatCode>#,##0</c:formatCode>
                <c:ptCount val="5"/>
                <c:pt idx="0">
                  <c:v>11503</c:v>
                </c:pt>
                <c:pt idx="1">
                  <c:v>11689</c:v>
                </c:pt>
                <c:pt idx="2">
                  <c:v>11803</c:v>
                </c:pt>
                <c:pt idx="3">
                  <c:v>11877</c:v>
                </c:pt>
                <c:pt idx="4">
                  <c:v>12652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66-4A9B-9749-ACAFFCF7D5C8}"/>
            </c:ext>
          </c:extLst>
        </c:ser>
        <c:ser>
          <c:idx val="2"/>
          <c:order val="2"/>
          <c:tx>
            <c:strRef>
              <c:f>'Table 9.67'!$S$11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9.67'!$U$11:$Y$11</c:f>
              <c:numCache>
                <c:formatCode>#,##0</c:formatCode>
                <c:ptCount val="5"/>
                <c:pt idx="0">
                  <c:v>13843</c:v>
                </c:pt>
                <c:pt idx="1">
                  <c:v>14750</c:v>
                </c:pt>
                <c:pt idx="2">
                  <c:v>15230</c:v>
                </c:pt>
                <c:pt idx="3">
                  <c:v>15558</c:v>
                </c:pt>
                <c:pt idx="4">
                  <c:v>16334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66-4A9B-9749-ACAFFCF7D5C8}"/>
            </c:ext>
          </c:extLst>
        </c:ser>
        <c:ser>
          <c:idx val="3"/>
          <c:order val="3"/>
          <c:tx>
            <c:strRef>
              <c:f>'Table 9.67'!$S$12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9.67'!$U$12:$Y$12</c:f>
              <c:numCache>
                <c:formatCode>#,##0</c:formatCode>
                <c:ptCount val="5"/>
                <c:pt idx="0">
                  <c:v>2906</c:v>
                </c:pt>
                <c:pt idx="1">
                  <c:v>2834</c:v>
                </c:pt>
                <c:pt idx="2">
                  <c:v>2813</c:v>
                </c:pt>
                <c:pt idx="3">
                  <c:v>2711</c:v>
                </c:pt>
                <c:pt idx="4">
                  <c:v>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66-4A9B-9749-ACAFFCF7D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9.67'!$AB$15:$AB$33</c:f>
              <c:numCache>
                <c:formatCode>0.0%</c:formatCode>
                <c:ptCount val="19"/>
                <c:pt idx="0">
                  <c:v>0.17352968764656224</c:v>
                </c:pt>
                <c:pt idx="1">
                  <c:v>2.1433261420129444E-2</c:v>
                </c:pt>
                <c:pt idx="2">
                  <c:v>4.5680517775068007E-2</c:v>
                </c:pt>
                <c:pt idx="3">
                  <c:v>1.0036581934152519E-2</c:v>
                </c:pt>
                <c:pt idx="4">
                  <c:v>7.1944470499953103E-2</c:v>
                </c:pt>
                <c:pt idx="5">
                  <c:v>2.0448363192946253E-2</c:v>
                </c:pt>
                <c:pt idx="6">
                  <c:v>7.9260857330456805E-2</c:v>
                </c:pt>
                <c:pt idx="7">
                  <c:v>5.9281493293312074E-2</c:v>
                </c:pt>
                <c:pt idx="8">
                  <c:v>2.9546946815495731E-2</c:v>
                </c:pt>
                <c:pt idx="9">
                  <c:v>2.5794953569083577E-3</c:v>
                </c:pt>
                <c:pt idx="10">
                  <c:v>1.7868867836037895E-2</c:v>
                </c:pt>
                <c:pt idx="11">
                  <c:v>2.1949160491511115E-2</c:v>
                </c:pt>
                <c:pt idx="12">
                  <c:v>3.7613732295281865E-2</c:v>
                </c:pt>
                <c:pt idx="13">
                  <c:v>6.47218835006097E-2</c:v>
                </c:pt>
                <c:pt idx="14">
                  <c:v>4.5211518619266484E-2</c:v>
                </c:pt>
                <c:pt idx="15">
                  <c:v>7.3257668136197357E-2</c:v>
                </c:pt>
                <c:pt idx="16">
                  <c:v>9.9521620861082447E-2</c:v>
                </c:pt>
                <c:pt idx="17">
                  <c:v>1.0599380921114341E-2</c:v>
                </c:pt>
                <c:pt idx="18">
                  <c:v>3.0813244536159835E-2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B-4DA0-A7F5-EDF579EF656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3B-4DA0-A7F5-EDF579EF6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9.67'!$Y$44:$Y$60</c:f>
              <c:numCache>
                <c:formatCode>#,##0</c:formatCode>
                <c:ptCount val="17"/>
                <c:pt idx="0">
                  <c:v>19</c:v>
                </c:pt>
                <c:pt idx="1">
                  <c:v>240</c:v>
                </c:pt>
                <c:pt idx="2">
                  <c:v>882</c:v>
                </c:pt>
                <c:pt idx="3">
                  <c:v>1293</c:v>
                </c:pt>
                <c:pt idx="4">
                  <c:v>1274</c:v>
                </c:pt>
                <c:pt idx="5">
                  <c:v>843</c:v>
                </c:pt>
                <c:pt idx="6">
                  <c:v>713</c:v>
                </c:pt>
                <c:pt idx="7">
                  <c:v>785</c:v>
                </c:pt>
                <c:pt idx="8">
                  <c:v>969</c:v>
                </c:pt>
                <c:pt idx="9">
                  <c:v>902</c:v>
                </c:pt>
                <c:pt idx="10">
                  <c:v>897</c:v>
                </c:pt>
                <c:pt idx="11">
                  <c:v>746</c:v>
                </c:pt>
                <c:pt idx="12">
                  <c:v>448</c:v>
                </c:pt>
                <c:pt idx="13">
                  <c:v>197</c:v>
                </c:pt>
                <c:pt idx="14">
                  <c:v>94</c:v>
                </c:pt>
                <c:pt idx="15">
                  <c:v>25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27-4B7A-8139-D2E26B661A54}"/>
            </c:ext>
          </c:extLst>
        </c:ser>
        <c:ser>
          <c:idx val="1"/>
          <c:order val="1"/>
          <c:tx>
            <c:strRef>
              <c:f>'Table 9.67'!$S$62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9.67'!$Y$63:$Y$79</c:f>
              <c:numCache>
                <c:formatCode>#,##0</c:formatCode>
                <c:ptCount val="17"/>
                <c:pt idx="0">
                  <c:v>30</c:v>
                </c:pt>
                <c:pt idx="1">
                  <c:v>288</c:v>
                </c:pt>
                <c:pt idx="2">
                  <c:v>666</c:v>
                </c:pt>
                <c:pt idx="3">
                  <c:v>835</c:v>
                </c:pt>
                <c:pt idx="4">
                  <c:v>854</c:v>
                </c:pt>
                <c:pt idx="5">
                  <c:v>718</c:v>
                </c:pt>
                <c:pt idx="6">
                  <c:v>646</c:v>
                </c:pt>
                <c:pt idx="7">
                  <c:v>783</c:v>
                </c:pt>
                <c:pt idx="8">
                  <c:v>952</c:v>
                </c:pt>
                <c:pt idx="9">
                  <c:v>970</c:v>
                </c:pt>
                <c:pt idx="10">
                  <c:v>912</c:v>
                </c:pt>
                <c:pt idx="11">
                  <c:v>724</c:v>
                </c:pt>
                <c:pt idx="12">
                  <c:v>334</c:v>
                </c:pt>
                <c:pt idx="13">
                  <c:v>128</c:v>
                </c:pt>
                <c:pt idx="14">
                  <c:v>48</c:v>
                </c:pt>
                <c:pt idx="15">
                  <c:v>22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27-4B7A-8139-D2E26B661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9.67'!$Y$83:$Y$90</c:f>
              <c:numCache>
                <c:formatCode>#,##0</c:formatCode>
                <c:ptCount val="8"/>
                <c:pt idx="0">
                  <c:v>512</c:v>
                </c:pt>
                <c:pt idx="1">
                  <c:v>532</c:v>
                </c:pt>
                <c:pt idx="2">
                  <c:v>1010</c:v>
                </c:pt>
                <c:pt idx="3">
                  <c:v>388</c:v>
                </c:pt>
                <c:pt idx="4">
                  <c:v>159</c:v>
                </c:pt>
                <c:pt idx="5">
                  <c:v>215</c:v>
                </c:pt>
                <c:pt idx="6">
                  <c:v>711</c:v>
                </c:pt>
                <c:pt idx="7">
                  <c:v>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4-4C3C-893F-B15A4297D23C}"/>
            </c:ext>
          </c:extLst>
        </c:ser>
        <c:ser>
          <c:idx val="1"/>
          <c:order val="1"/>
          <c:tx>
            <c:strRef>
              <c:f>'Table 9.67'!$S$92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9.67'!$Y$93:$Y$100</c:f>
              <c:numCache>
                <c:formatCode>#,##0</c:formatCode>
                <c:ptCount val="8"/>
                <c:pt idx="0">
                  <c:v>389</c:v>
                </c:pt>
                <c:pt idx="1">
                  <c:v>1007</c:v>
                </c:pt>
                <c:pt idx="2">
                  <c:v>188</c:v>
                </c:pt>
                <c:pt idx="3">
                  <c:v>910</c:v>
                </c:pt>
                <c:pt idx="4">
                  <c:v>898</c:v>
                </c:pt>
                <c:pt idx="5">
                  <c:v>584</c:v>
                </c:pt>
                <c:pt idx="6">
                  <c:v>62</c:v>
                </c:pt>
                <c:pt idx="7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24-4C3C-893F-B15A4297D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9.67'!$U$8:$Y$8</c:f>
              <c:numCache>
                <c:formatCode>#,##0</c:formatCode>
                <c:ptCount val="5"/>
                <c:pt idx="0">
                  <c:v>31584</c:v>
                </c:pt>
                <c:pt idx="1">
                  <c:v>29973.72</c:v>
                </c:pt>
                <c:pt idx="2">
                  <c:v>31037.93</c:v>
                </c:pt>
                <c:pt idx="3">
                  <c:v>31412.35</c:v>
                </c:pt>
                <c:pt idx="4">
                  <c:v>33552.25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F-4CF1-802D-09B0B95E7C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EF-4CF1-802D-09B0B95E7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9.67'!$T$4:$Z$4</c:f>
              <c:numCache>
                <c:formatCode>#,##0</c:formatCode>
                <c:ptCount val="7"/>
                <c:pt idx="0">
                  <c:v>16975</c:v>
                </c:pt>
                <c:pt idx="1">
                  <c:v>16750</c:v>
                </c:pt>
                <c:pt idx="2">
                  <c:v>17586</c:v>
                </c:pt>
                <c:pt idx="3">
                  <c:v>18044</c:v>
                </c:pt>
                <c:pt idx="4">
                  <c:v>18269</c:v>
                </c:pt>
                <c:pt idx="5">
                  <c:v>19273</c:v>
                </c:pt>
                <c:pt idx="6">
                  <c:v>21322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6E-4764-A6B6-93AF3BC80B28}"/>
            </c:ext>
          </c:extLst>
        </c:ser>
        <c:ser>
          <c:idx val="1"/>
          <c:order val="1"/>
          <c:tx>
            <c:strRef>
              <c:f>'Table 9.67'!$S$7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9.67'!$T$7:$Z$7</c:f>
              <c:numCache>
                <c:formatCode>#,##0</c:formatCode>
                <c:ptCount val="7"/>
                <c:pt idx="0">
                  <c:v>11411</c:v>
                </c:pt>
                <c:pt idx="1">
                  <c:v>11503</c:v>
                </c:pt>
                <c:pt idx="2">
                  <c:v>11689</c:v>
                </c:pt>
                <c:pt idx="3">
                  <c:v>11803</c:v>
                </c:pt>
                <c:pt idx="4">
                  <c:v>11877</c:v>
                </c:pt>
                <c:pt idx="5">
                  <c:v>12652</c:v>
                </c:pt>
                <c:pt idx="6">
                  <c:v>14072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6E-4764-A6B6-93AF3BC80B28}"/>
            </c:ext>
          </c:extLst>
        </c:ser>
        <c:ser>
          <c:idx val="2"/>
          <c:order val="2"/>
          <c:tx>
            <c:strRef>
              <c:f>'Table 9.67'!$S$11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9.67'!$T$11:$Z$11</c:f>
              <c:numCache>
                <c:formatCode>#,##0</c:formatCode>
                <c:ptCount val="7"/>
                <c:pt idx="0">
                  <c:v>13963</c:v>
                </c:pt>
                <c:pt idx="1">
                  <c:v>13843</c:v>
                </c:pt>
                <c:pt idx="2">
                  <c:v>14750</c:v>
                </c:pt>
                <c:pt idx="3">
                  <c:v>15230</c:v>
                </c:pt>
                <c:pt idx="4">
                  <c:v>15558</c:v>
                </c:pt>
                <c:pt idx="5">
                  <c:v>16334</c:v>
                </c:pt>
                <c:pt idx="6">
                  <c:v>17927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6E-4764-A6B6-93AF3BC80B28}"/>
            </c:ext>
          </c:extLst>
        </c:ser>
        <c:ser>
          <c:idx val="3"/>
          <c:order val="3"/>
          <c:tx>
            <c:strRef>
              <c:f>'Table 9.67'!$S$12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9.67'!$T$12:$Z$12</c:f>
              <c:numCache>
                <c:formatCode>#,##0</c:formatCode>
                <c:ptCount val="7"/>
                <c:pt idx="0">
                  <c:v>3012</c:v>
                </c:pt>
                <c:pt idx="1">
                  <c:v>2906</c:v>
                </c:pt>
                <c:pt idx="2">
                  <c:v>2834</c:v>
                </c:pt>
                <c:pt idx="3">
                  <c:v>2813</c:v>
                </c:pt>
                <c:pt idx="4">
                  <c:v>2711</c:v>
                </c:pt>
                <c:pt idx="5">
                  <c:v>2939</c:v>
                </c:pt>
                <c:pt idx="6">
                  <c:v>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6E-4764-A6B6-93AF3BC80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9.67'!$AB$15:$AB$33</c:f>
              <c:numCache>
                <c:formatCode>0.0%</c:formatCode>
                <c:ptCount val="19"/>
                <c:pt idx="0">
                  <c:v>0.17352968764656224</c:v>
                </c:pt>
                <c:pt idx="1">
                  <c:v>2.1433261420129444E-2</c:v>
                </c:pt>
                <c:pt idx="2">
                  <c:v>4.5680517775068007E-2</c:v>
                </c:pt>
                <c:pt idx="3">
                  <c:v>1.0036581934152519E-2</c:v>
                </c:pt>
                <c:pt idx="4">
                  <c:v>7.1944470499953103E-2</c:v>
                </c:pt>
                <c:pt idx="5">
                  <c:v>2.0448363192946253E-2</c:v>
                </c:pt>
                <c:pt idx="6">
                  <c:v>7.9260857330456805E-2</c:v>
                </c:pt>
                <c:pt idx="7">
                  <c:v>5.9281493293312074E-2</c:v>
                </c:pt>
                <c:pt idx="8">
                  <c:v>2.9546946815495731E-2</c:v>
                </c:pt>
                <c:pt idx="9">
                  <c:v>2.5794953569083577E-3</c:v>
                </c:pt>
                <c:pt idx="10">
                  <c:v>1.7868867836037895E-2</c:v>
                </c:pt>
                <c:pt idx="11">
                  <c:v>2.1949160491511115E-2</c:v>
                </c:pt>
                <c:pt idx="12">
                  <c:v>3.7613732295281865E-2</c:v>
                </c:pt>
                <c:pt idx="13">
                  <c:v>6.47218835006097E-2</c:v>
                </c:pt>
                <c:pt idx="14">
                  <c:v>4.5211518619266484E-2</c:v>
                </c:pt>
                <c:pt idx="15">
                  <c:v>7.3257668136197357E-2</c:v>
                </c:pt>
                <c:pt idx="16">
                  <c:v>9.9521620861082447E-2</c:v>
                </c:pt>
                <c:pt idx="17">
                  <c:v>1.0599380921114341E-2</c:v>
                </c:pt>
                <c:pt idx="18">
                  <c:v>3.0813244536159835E-2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11-43F2-A075-7323C962EB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11-43F2-A075-7323C962E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9.67'!$Z$44:$Z$60</c:f>
              <c:numCache>
                <c:formatCode>#,##0</c:formatCode>
                <c:ptCount val="17"/>
                <c:pt idx="0">
                  <c:v>17</c:v>
                </c:pt>
                <c:pt idx="1">
                  <c:v>274</c:v>
                </c:pt>
                <c:pt idx="2">
                  <c:v>885</c:v>
                </c:pt>
                <c:pt idx="3">
                  <c:v>1424</c:v>
                </c:pt>
                <c:pt idx="4">
                  <c:v>1475</c:v>
                </c:pt>
                <c:pt idx="5">
                  <c:v>906</c:v>
                </c:pt>
                <c:pt idx="6">
                  <c:v>819</c:v>
                </c:pt>
                <c:pt idx="7">
                  <c:v>858</c:v>
                </c:pt>
                <c:pt idx="8">
                  <c:v>1021</c:v>
                </c:pt>
                <c:pt idx="9">
                  <c:v>998</c:v>
                </c:pt>
                <c:pt idx="10">
                  <c:v>979</c:v>
                </c:pt>
                <c:pt idx="11">
                  <c:v>816</c:v>
                </c:pt>
                <c:pt idx="12">
                  <c:v>545</c:v>
                </c:pt>
                <c:pt idx="13">
                  <c:v>241</c:v>
                </c:pt>
                <c:pt idx="14">
                  <c:v>105</c:v>
                </c:pt>
                <c:pt idx="15">
                  <c:v>46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9-49BA-BCBA-1D0E4D65A516}"/>
            </c:ext>
          </c:extLst>
        </c:ser>
        <c:ser>
          <c:idx val="1"/>
          <c:order val="1"/>
          <c:tx>
            <c:strRef>
              <c:f>'Table 9.67'!$S$62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9.67'!$Z$63:$Z$79</c:f>
              <c:numCache>
                <c:formatCode>#,##0</c:formatCode>
                <c:ptCount val="17"/>
                <c:pt idx="0">
                  <c:v>22</c:v>
                </c:pt>
                <c:pt idx="1">
                  <c:v>299</c:v>
                </c:pt>
                <c:pt idx="2">
                  <c:v>740</c:v>
                </c:pt>
                <c:pt idx="3">
                  <c:v>938</c:v>
                </c:pt>
                <c:pt idx="4">
                  <c:v>1004</c:v>
                </c:pt>
                <c:pt idx="5">
                  <c:v>745</c:v>
                </c:pt>
                <c:pt idx="6">
                  <c:v>756</c:v>
                </c:pt>
                <c:pt idx="7">
                  <c:v>809</c:v>
                </c:pt>
                <c:pt idx="8">
                  <c:v>1076</c:v>
                </c:pt>
                <c:pt idx="9">
                  <c:v>1009</c:v>
                </c:pt>
                <c:pt idx="10">
                  <c:v>984</c:v>
                </c:pt>
                <c:pt idx="11">
                  <c:v>781</c:v>
                </c:pt>
                <c:pt idx="12">
                  <c:v>383</c:v>
                </c:pt>
                <c:pt idx="13">
                  <c:v>171</c:v>
                </c:pt>
                <c:pt idx="14">
                  <c:v>60</c:v>
                </c:pt>
                <c:pt idx="15">
                  <c:v>36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A9-49BA-BCBA-1D0E4D65A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9.67'!$Z$83:$Z$90</c:f>
              <c:numCache>
                <c:formatCode>#,##0</c:formatCode>
                <c:ptCount val="8"/>
                <c:pt idx="0">
                  <c:v>564</c:v>
                </c:pt>
                <c:pt idx="1">
                  <c:v>567</c:v>
                </c:pt>
                <c:pt idx="2">
                  <c:v>1143</c:v>
                </c:pt>
                <c:pt idx="3">
                  <c:v>406</c:v>
                </c:pt>
                <c:pt idx="4">
                  <c:v>163</c:v>
                </c:pt>
                <c:pt idx="5">
                  <c:v>229</c:v>
                </c:pt>
                <c:pt idx="6">
                  <c:v>795</c:v>
                </c:pt>
                <c:pt idx="7">
                  <c:v>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4-46E3-9C1F-C6C85C5643AA}"/>
            </c:ext>
          </c:extLst>
        </c:ser>
        <c:ser>
          <c:idx val="1"/>
          <c:order val="1"/>
          <c:tx>
            <c:strRef>
              <c:f>'Table 9.67'!$S$92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9.67'!$Z$93:$Z$100</c:f>
              <c:numCache>
                <c:formatCode>#,##0</c:formatCode>
                <c:ptCount val="8"/>
                <c:pt idx="0">
                  <c:v>406</c:v>
                </c:pt>
                <c:pt idx="1">
                  <c:v>1110</c:v>
                </c:pt>
                <c:pt idx="2">
                  <c:v>206</c:v>
                </c:pt>
                <c:pt idx="3">
                  <c:v>984</c:v>
                </c:pt>
                <c:pt idx="4">
                  <c:v>964</c:v>
                </c:pt>
                <c:pt idx="5">
                  <c:v>621</c:v>
                </c:pt>
                <c:pt idx="6">
                  <c:v>56</c:v>
                </c:pt>
                <c:pt idx="7">
                  <c:v>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4-46E3-9C1F-C6C85C564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9.7'!$AB$15:$AB$33</c:f>
              <c:numCache>
                <c:formatCode>0.0%</c:formatCode>
                <c:ptCount val="19"/>
                <c:pt idx="0">
                  <c:v>0.22955974842767296</c:v>
                </c:pt>
                <c:pt idx="1">
                  <c:v>1.8867924528301886E-2</c:v>
                </c:pt>
                <c:pt idx="2">
                  <c:v>9.433962264150943E-3</c:v>
                </c:pt>
                <c:pt idx="3">
                  <c:v>0</c:v>
                </c:pt>
                <c:pt idx="4">
                  <c:v>6.2893081761006289E-2</c:v>
                </c:pt>
                <c:pt idx="5">
                  <c:v>0</c:v>
                </c:pt>
                <c:pt idx="6">
                  <c:v>1.8867924528301886E-2</c:v>
                </c:pt>
                <c:pt idx="7">
                  <c:v>4.40251572327044E-2</c:v>
                </c:pt>
                <c:pt idx="8">
                  <c:v>5.3459119496855348E-2</c:v>
                </c:pt>
                <c:pt idx="9">
                  <c:v>0</c:v>
                </c:pt>
                <c:pt idx="10">
                  <c:v>1.2578616352201259E-2</c:v>
                </c:pt>
                <c:pt idx="11">
                  <c:v>0</c:v>
                </c:pt>
                <c:pt idx="12">
                  <c:v>1.8867924528301886E-2</c:v>
                </c:pt>
                <c:pt idx="13">
                  <c:v>9.1194968553459113E-2</c:v>
                </c:pt>
                <c:pt idx="14">
                  <c:v>0.18867924528301888</c:v>
                </c:pt>
                <c:pt idx="15">
                  <c:v>4.716981132075472E-2</c:v>
                </c:pt>
                <c:pt idx="16">
                  <c:v>2.20125786163522E-2</c:v>
                </c:pt>
                <c:pt idx="17">
                  <c:v>1.2578616352201259E-2</c:v>
                </c:pt>
                <c:pt idx="18">
                  <c:v>2.5157232704402517E-2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3-402B-AFD6-A6B087B6BB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3-402B-AFD6-A6B087B6B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9.67'!$T$8:$Z$8</c:f>
              <c:numCache>
                <c:formatCode>#,##0</c:formatCode>
                <c:ptCount val="7"/>
                <c:pt idx="0">
                  <c:v>30147</c:v>
                </c:pt>
                <c:pt idx="1">
                  <c:v>31584</c:v>
                </c:pt>
                <c:pt idx="2">
                  <c:v>29973.72</c:v>
                </c:pt>
                <c:pt idx="3">
                  <c:v>31037.93</c:v>
                </c:pt>
                <c:pt idx="4">
                  <c:v>31412.35</c:v>
                </c:pt>
                <c:pt idx="5">
                  <c:v>33552.25</c:v>
                </c:pt>
                <c:pt idx="6">
                  <c:v>34840.910000000003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4-44D6-A43D-4D706147C9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4-44D6-A43D-4D706147C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9.68'!$U$4:$Y$4</c:f>
              <c:numCache>
                <c:formatCode>#,##0</c:formatCode>
                <c:ptCount val="5"/>
                <c:pt idx="0">
                  <c:v>121111</c:v>
                </c:pt>
                <c:pt idx="1">
                  <c:v>121397</c:v>
                </c:pt>
                <c:pt idx="2">
                  <c:v>119661</c:v>
                </c:pt>
                <c:pt idx="3">
                  <c:v>116897</c:v>
                </c:pt>
                <c:pt idx="4">
                  <c:v>124930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91-4607-884F-B5F821AD9162}"/>
            </c:ext>
          </c:extLst>
        </c:ser>
        <c:ser>
          <c:idx val="1"/>
          <c:order val="1"/>
          <c:tx>
            <c:strRef>
              <c:f>'Table 9.68'!$S$7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9.68'!$U$7:$Y$7</c:f>
              <c:numCache>
                <c:formatCode>#,##0</c:formatCode>
                <c:ptCount val="5"/>
                <c:pt idx="0">
                  <c:v>83421</c:v>
                </c:pt>
                <c:pt idx="1">
                  <c:v>84457</c:v>
                </c:pt>
                <c:pt idx="2">
                  <c:v>84069</c:v>
                </c:pt>
                <c:pt idx="3">
                  <c:v>83074</c:v>
                </c:pt>
                <c:pt idx="4">
                  <c:v>86416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91-4607-884F-B5F821AD9162}"/>
            </c:ext>
          </c:extLst>
        </c:ser>
        <c:ser>
          <c:idx val="2"/>
          <c:order val="2"/>
          <c:tx>
            <c:strRef>
              <c:f>'Table 9.68'!$S$11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9.68'!$U$11:$Y$11</c:f>
              <c:numCache>
                <c:formatCode>#,##0</c:formatCode>
                <c:ptCount val="5"/>
                <c:pt idx="0">
                  <c:v>107572</c:v>
                </c:pt>
                <c:pt idx="1">
                  <c:v>107923</c:v>
                </c:pt>
                <c:pt idx="2">
                  <c:v>106381</c:v>
                </c:pt>
                <c:pt idx="3">
                  <c:v>103825</c:v>
                </c:pt>
                <c:pt idx="4">
                  <c:v>111241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91-4607-884F-B5F821AD9162}"/>
            </c:ext>
          </c:extLst>
        </c:ser>
        <c:ser>
          <c:idx val="3"/>
          <c:order val="3"/>
          <c:tx>
            <c:strRef>
              <c:f>'Table 9.68'!$S$12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9.68'!$U$12:$Y$12</c:f>
              <c:numCache>
                <c:formatCode>#,##0</c:formatCode>
                <c:ptCount val="5"/>
                <c:pt idx="0">
                  <c:v>13539</c:v>
                </c:pt>
                <c:pt idx="1">
                  <c:v>13474</c:v>
                </c:pt>
                <c:pt idx="2">
                  <c:v>13280</c:v>
                </c:pt>
                <c:pt idx="3">
                  <c:v>13072</c:v>
                </c:pt>
                <c:pt idx="4">
                  <c:v>13689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91-4607-884F-B5F821AD9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9.68'!$AB$15:$AB$33</c:f>
              <c:numCache>
                <c:formatCode>0.0%</c:formatCode>
                <c:ptCount val="19"/>
                <c:pt idx="0">
                  <c:v>3.9261341441931358E-2</c:v>
                </c:pt>
                <c:pt idx="1">
                  <c:v>1.1021668032567152E-2</c:v>
                </c:pt>
                <c:pt idx="2">
                  <c:v>6.7585266656964946E-2</c:v>
                </c:pt>
                <c:pt idx="3">
                  <c:v>7.4754329393923145E-3</c:v>
                </c:pt>
                <c:pt idx="4">
                  <c:v>7.6255543385850291E-2</c:v>
                </c:pt>
                <c:pt idx="5">
                  <c:v>3.0307672275794457E-2</c:v>
                </c:pt>
                <c:pt idx="6">
                  <c:v>9.1566394252495006E-2</c:v>
                </c:pt>
                <c:pt idx="7">
                  <c:v>6.4130942624520335E-2</c:v>
                </c:pt>
                <c:pt idx="8">
                  <c:v>3.7852038510734445E-2</c:v>
                </c:pt>
                <c:pt idx="9">
                  <c:v>5.0014935547368659E-3</c:v>
                </c:pt>
                <c:pt idx="10">
                  <c:v>3.1686338186747959E-2</c:v>
                </c:pt>
                <c:pt idx="11">
                  <c:v>1.8910700745245517E-2</c:v>
                </c:pt>
                <c:pt idx="12">
                  <c:v>4.8605632616171748E-2</c:v>
                </c:pt>
                <c:pt idx="13">
                  <c:v>7.4317751855454542E-2</c:v>
                </c:pt>
                <c:pt idx="14">
                  <c:v>4.9241350786222535E-2</c:v>
                </c:pt>
                <c:pt idx="15">
                  <c:v>9.4178200228245801E-2</c:v>
                </c:pt>
                <c:pt idx="16">
                  <c:v>0.13513989629368647</c:v>
                </c:pt>
                <c:pt idx="17">
                  <c:v>1.2048008210721425E-2</c:v>
                </c:pt>
                <c:pt idx="18">
                  <c:v>3.8342230834629024E-2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6-42D2-911D-CC818A475DB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36-42D2-911D-CC818A475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9.68'!$Y$44:$Y$60</c:f>
              <c:numCache>
                <c:formatCode>#,##0</c:formatCode>
                <c:ptCount val="17"/>
                <c:pt idx="0">
                  <c:v>158</c:v>
                </c:pt>
                <c:pt idx="1">
                  <c:v>2035</c:v>
                </c:pt>
                <c:pt idx="2">
                  <c:v>4398</c:v>
                </c:pt>
                <c:pt idx="3">
                  <c:v>6456</c:v>
                </c:pt>
                <c:pt idx="4">
                  <c:v>7756</c:v>
                </c:pt>
                <c:pt idx="5">
                  <c:v>7202</c:v>
                </c:pt>
                <c:pt idx="6">
                  <c:v>6104</c:v>
                </c:pt>
                <c:pt idx="7">
                  <c:v>6006</c:v>
                </c:pt>
                <c:pt idx="8">
                  <c:v>6169</c:v>
                </c:pt>
                <c:pt idx="9">
                  <c:v>5358</c:v>
                </c:pt>
                <c:pt idx="10">
                  <c:v>5212</c:v>
                </c:pt>
                <c:pt idx="11">
                  <c:v>3952</c:v>
                </c:pt>
                <c:pt idx="12">
                  <c:v>2203</c:v>
                </c:pt>
                <c:pt idx="13">
                  <c:v>943</c:v>
                </c:pt>
                <c:pt idx="14">
                  <c:v>418</c:v>
                </c:pt>
                <c:pt idx="15">
                  <c:v>203</c:v>
                </c:pt>
                <c:pt idx="16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F-4D6C-816C-1B97B9CF55AD}"/>
            </c:ext>
          </c:extLst>
        </c:ser>
        <c:ser>
          <c:idx val="1"/>
          <c:order val="1"/>
          <c:tx>
            <c:strRef>
              <c:f>'Table 9.68'!$S$62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9.68'!$Y$63:$Y$79</c:f>
              <c:numCache>
                <c:formatCode>#,##0</c:formatCode>
                <c:ptCount val="17"/>
                <c:pt idx="0">
                  <c:v>195</c:v>
                </c:pt>
                <c:pt idx="1">
                  <c:v>2279</c:v>
                </c:pt>
                <c:pt idx="2">
                  <c:v>4520</c:v>
                </c:pt>
                <c:pt idx="3">
                  <c:v>5717</c:v>
                </c:pt>
                <c:pt idx="4">
                  <c:v>6539</c:v>
                </c:pt>
                <c:pt idx="5">
                  <c:v>5941</c:v>
                </c:pt>
                <c:pt idx="6">
                  <c:v>5442</c:v>
                </c:pt>
                <c:pt idx="7">
                  <c:v>5790</c:v>
                </c:pt>
                <c:pt idx="8">
                  <c:v>6270</c:v>
                </c:pt>
                <c:pt idx="9">
                  <c:v>5729</c:v>
                </c:pt>
                <c:pt idx="10">
                  <c:v>5236</c:v>
                </c:pt>
                <c:pt idx="11">
                  <c:v>3523</c:v>
                </c:pt>
                <c:pt idx="12">
                  <c:v>1672</c:v>
                </c:pt>
                <c:pt idx="13">
                  <c:v>678</c:v>
                </c:pt>
                <c:pt idx="14">
                  <c:v>336</c:v>
                </c:pt>
                <c:pt idx="15">
                  <c:v>191</c:v>
                </c:pt>
                <c:pt idx="16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F-4D6C-816C-1B97B9CF5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9.68'!$Y$83:$Y$90</c:f>
              <c:numCache>
                <c:formatCode>#,##0</c:formatCode>
                <c:ptCount val="8"/>
                <c:pt idx="0">
                  <c:v>4491</c:v>
                </c:pt>
                <c:pt idx="1">
                  <c:v>5261</c:v>
                </c:pt>
                <c:pt idx="2">
                  <c:v>8568</c:v>
                </c:pt>
                <c:pt idx="3">
                  <c:v>2277</c:v>
                </c:pt>
                <c:pt idx="4">
                  <c:v>1904</c:v>
                </c:pt>
                <c:pt idx="5">
                  <c:v>2323</c:v>
                </c:pt>
                <c:pt idx="6">
                  <c:v>4523</c:v>
                </c:pt>
                <c:pt idx="7">
                  <c:v>6414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E4-4DDA-B408-6437684D14AD}"/>
            </c:ext>
          </c:extLst>
        </c:ser>
        <c:ser>
          <c:idx val="1"/>
          <c:order val="1"/>
          <c:tx>
            <c:strRef>
              <c:f>'Table 9.68'!$S$92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9.68'!$Y$93:$Y$100</c:f>
              <c:numCache>
                <c:formatCode>#,##0</c:formatCode>
                <c:ptCount val="8"/>
                <c:pt idx="0">
                  <c:v>2907</c:v>
                </c:pt>
                <c:pt idx="1">
                  <c:v>8449</c:v>
                </c:pt>
                <c:pt idx="2">
                  <c:v>1299</c:v>
                </c:pt>
                <c:pt idx="3">
                  <c:v>6037</c:v>
                </c:pt>
                <c:pt idx="4">
                  <c:v>7922</c:v>
                </c:pt>
                <c:pt idx="5">
                  <c:v>4237</c:v>
                </c:pt>
                <c:pt idx="6">
                  <c:v>312</c:v>
                </c:pt>
                <c:pt idx="7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E4-4DDA-B408-6437684D1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9.68'!$U$8:$Y$8</c:f>
              <c:numCache>
                <c:formatCode>#,##0</c:formatCode>
                <c:ptCount val="5"/>
                <c:pt idx="0">
                  <c:v>38045</c:v>
                </c:pt>
                <c:pt idx="1">
                  <c:v>39329</c:v>
                </c:pt>
                <c:pt idx="2">
                  <c:v>39886.86</c:v>
                </c:pt>
                <c:pt idx="3">
                  <c:v>41764</c:v>
                </c:pt>
                <c:pt idx="4">
                  <c:v>41589.300000000003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D-4FB9-95BC-7BE77775BF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6D-4FB9-95BC-7BE77775B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9.68'!$T$4:$Z$4</c:f>
              <c:numCache>
                <c:formatCode>#,##0</c:formatCode>
                <c:ptCount val="7"/>
                <c:pt idx="0">
                  <c:v>119394</c:v>
                </c:pt>
                <c:pt idx="1">
                  <c:v>121111</c:v>
                </c:pt>
                <c:pt idx="2">
                  <c:v>121397</c:v>
                </c:pt>
                <c:pt idx="3">
                  <c:v>119661</c:v>
                </c:pt>
                <c:pt idx="4">
                  <c:v>116897</c:v>
                </c:pt>
                <c:pt idx="5">
                  <c:v>124930</c:v>
                </c:pt>
                <c:pt idx="6">
                  <c:v>130561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61-47CF-A6A9-8EDBCA0C8425}"/>
            </c:ext>
          </c:extLst>
        </c:ser>
        <c:ser>
          <c:idx val="1"/>
          <c:order val="1"/>
          <c:tx>
            <c:strRef>
              <c:f>'Table 9.68'!$S$7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9.68'!$T$7:$Z$7</c:f>
              <c:numCache>
                <c:formatCode>#,##0</c:formatCode>
                <c:ptCount val="7"/>
                <c:pt idx="0">
                  <c:v>82215</c:v>
                </c:pt>
                <c:pt idx="1">
                  <c:v>83421</c:v>
                </c:pt>
                <c:pt idx="2">
                  <c:v>84457</c:v>
                </c:pt>
                <c:pt idx="3">
                  <c:v>84069</c:v>
                </c:pt>
                <c:pt idx="4">
                  <c:v>83074</c:v>
                </c:pt>
                <c:pt idx="5">
                  <c:v>86416</c:v>
                </c:pt>
                <c:pt idx="6">
                  <c:v>90644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61-47CF-A6A9-8EDBCA0C8425}"/>
            </c:ext>
          </c:extLst>
        </c:ser>
        <c:ser>
          <c:idx val="2"/>
          <c:order val="2"/>
          <c:tx>
            <c:strRef>
              <c:f>'Table 9.68'!$S$11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9.68'!$T$11:$Z$11</c:f>
              <c:numCache>
                <c:formatCode>#,##0</c:formatCode>
                <c:ptCount val="7"/>
                <c:pt idx="0">
                  <c:v>105713</c:v>
                </c:pt>
                <c:pt idx="1">
                  <c:v>107572</c:v>
                </c:pt>
                <c:pt idx="2">
                  <c:v>107923</c:v>
                </c:pt>
                <c:pt idx="3">
                  <c:v>106381</c:v>
                </c:pt>
                <c:pt idx="4">
                  <c:v>103825</c:v>
                </c:pt>
                <c:pt idx="5">
                  <c:v>111241</c:v>
                </c:pt>
                <c:pt idx="6">
                  <c:v>115732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61-47CF-A6A9-8EDBCA0C8425}"/>
            </c:ext>
          </c:extLst>
        </c:ser>
        <c:ser>
          <c:idx val="3"/>
          <c:order val="3"/>
          <c:tx>
            <c:strRef>
              <c:f>'Table 9.68'!$S$12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9.68'!$T$12:$Z$12</c:f>
              <c:numCache>
                <c:formatCode>#,##0</c:formatCode>
                <c:ptCount val="7"/>
                <c:pt idx="0">
                  <c:v>13681</c:v>
                </c:pt>
                <c:pt idx="1">
                  <c:v>13539</c:v>
                </c:pt>
                <c:pt idx="2">
                  <c:v>13474</c:v>
                </c:pt>
                <c:pt idx="3">
                  <c:v>13280</c:v>
                </c:pt>
                <c:pt idx="4">
                  <c:v>13072</c:v>
                </c:pt>
                <c:pt idx="5">
                  <c:v>13689</c:v>
                </c:pt>
                <c:pt idx="6">
                  <c:v>14829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61-47CF-A6A9-8EDBCA0C8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9.68'!$AB$15:$AB$33</c:f>
              <c:numCache>
                <c:formatCode>0.0%</c:formatCode>
                <c:ptCount val="19"/>
                <c:pt idx="0">
                  <c:v>3.9261341441931358E-2</c:v>
                </c:pt>
                <c:pt idx="1">
                  <c:v>1.1021668032567152E-2</c:v>
                </c:pt>
                <c:pt idx="2">
                  <c:v>6.7585266656964946E-2</c:v>
                </c:pt>
                <c:pt idx="3">
                  <c:v>7.4754329393923145E-3</c:v>
                </c:pt>
                <c:pt idx="4">
                  <c:v>7.6255543385850291E-2</c:v>
                </c:pt>
                <c:pt idx="5">
                  <c:v>3.0307672275794457E-2</c:v>
                </c:pt>
                <c:pt idx="6">
                  <c:v>9.1566394252495006E-2</c:v>
                </c:pt>
                <c:pt idx="7">
                  <c:v>6.4130942624520335E-2</c:v>
                </c:pt>
                <c:pt idx="8">
                  <c:v>3.7852038510734445E-2</c:v>
                </c:pt>
                <c:pt idx="9">
                  <c:v>5.0014935547368659E-3</c:v>
                </c:pt>
                <c:pt idx="10">
                  <c:v>3.1686338186747959E-2</c:v>
                </c:pt>
                <c:pt idx="11">
                  <c:v>1.8910700745245517E-2</c:v>
                </c:pt>
                <c:pt idx="12">
                  <c:v>4.8605632616171748E-2</c:v>
                </c:pt>
                <c:pt idx="13">
                  <c:v>7.4317751855454542E-2</c:v>
                </c:pt>
                <c:pt idx="14">
                  <c:v>4.9241350786222535E-2</c:v>
                </c:pt>
                <c:pt idx="15">
                  <c:v>9.4178200228245801E-2</c:v>
                </c:pt>
                <c:pt idx="16">
                  <c:v>0.13513989629368647</c:v>
                </c:pt>
                <c:pt idx="17">
                  <c:v>1.2048008210721425E-2</c:v>
                </c:pt>
                <c:pt idx="18">
                  <c:v>3.8342230834629024E-2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7-444F-B76C-4BD585C027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A7-444F-B76C-4BD585C02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9.68'!$Z$44:$Z$60</c:f>
              <c:numCache>
                <c:formatCode>#,##0</c:formatCode>
                <c:ptCount val="17"/>
                <c:pt idx="0">
                  <c:v>139</c:v>
                </c:pt>
                <c:pt idx="1">
                  <c:v>2124</c:v>
                </c:pt>
                <c:pt idx="2">
                  <c:v>4908</c:v>
                </c:pt>
                <c:pt idx="3">
                  <c:v>6723</c:v>
                </c:pt>
                <c:pt idx="4">
                  <c:v>8254</c:v>
                </c:pt>
                <c:pt idx="5">
                  <c:v>7548</c:v>
                </c:pt>
                <c:pt idx="6">
                  <c:v>6333</c:v>
                </c:pt>
                <c:pt idx="7">
                  <c:v>6048</c:v>
                </c:pt>
                <c:pt idx="8">
                  <c:v>6403</c:v>
                </c:pt>
                <c:pt idx="9">
                  <c:v>5484</c:v>
                </c:pt>
                <c:pt idx="10">
                  <c:v>5555</c:v>
                </c:pt>
                <c:pt idx="11">
                  <c:v>4054</c:v>
                </c:pt>
                <c:pt idx="12">
                  <c:v>2322</c:v>
                </c:pt>
                <c:pt idx="13">
                  <c:v>1124</c:v>
                </c:pt>
                <c:pt idx="14">
                  <c:v>492</c:v>
                </c:pt>
                <c:pt idx="15">
                  <c:v>259</c:v>
                </c:pt>
                <c:pt idx="16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E-4E38-825C-79E86FD465D5}"/>
            </c:ext>
          </c:extLst>
        </c:ser>
        <c:ser>
          <c:idx val="1"/>
          <c:order val="1"/>
          <c:tx>
            <c:strRef>
              <c:f>'Table 9.68'!$S$62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9.68'!$Z$63:$Z$79</c:f>
              <c:numCache>
                <c:formatCode>#,##0</c:formatCode>
                <c:ptCount val="17"/>
                <c:pt idx="0">
                  <c:v>203</c:v>
                </c:pt>
                <c:pt idx="1">
                  <c:v>2298</c:v>
                </c:pt>
                <c:pt idx="2">
                  <c:v>4726</c:v>
                </c:pt>
                <c:pt idx="3">
                  <c:v>5991</c:v>
                </c:pt>
                <c:pt idx="4">
                  <c:v>6990</c:v>
                </c:pt>
                <c:pt idx="5">
                  <c:v>6182</c:v>
                </c:pt>
                <c:pt idx="6">
                  <c:v>5729</c:v>
                </c:pt>
                <c:pt idx="7">
                  <c:v>5823</c:v>
                </c:pt>
                <c:pt idx="8">
                  <c:v>6419</c:v>
                </c:pt>
                <c:pt idx="9">
                  <c:v>5715</c:v>
                </c:pt>
                <c:pt idx="10">
                  <c:v>5453</c:v>
                </c:pt>
                <c:pt idx="11">
                  <c:v>3682</c:v>
                </c:pt>
                <c:pt idx="12">
                  <c:v>1765</c:v>
                </c:pt>
                <c:pt idx="13">
                  <c:v>778</c:v>
                </c:pt>
                <c:pt idx="14">
                  <c:v>383</c:v>
                </c:pt>
                <c:pt idx="15">
                  <c:v>226</c:v>
                </c:pt>
                <c:pt idx="16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3E-4E38-825C-79E86FD46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9.68'!$Z$83:$Z$90</c:f>
              <c:numCache>
                <c:formatCode>#,##0</c:formatCode>
                <c:ptCount val="8"/>
                <c:pt idx="0">
                  <c:v>4714</c:v>
                </c:pt>
                <c:pt idx="1">
                  <c:v>5474</c:v>
                </c:pt>
                <c:pt idx="2">
                  <c:v>9010</c:v>
                </c:pt>
                <c:pt idx="3">
                  <c:v>2526</c:v>
                </c:pt>
                <c:pt idx="4">
                  <c:v>1923</c:v>
                </c:pt>
                <c:pt idx="5">
                  <c:v>2457</c:v>
                </c:pt>
                <c:pt idx="6">
                  <c:v>4793</c:v>
                </c:pt>
                <c:pt idx="7">
                  <c:v>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F-4D2B-9354-A6722414B4E1}"/>
            </c:ext>
          </c:extLst>
        </c:ser>
        <c:ser>
          <c:idx val="1"/>
          <c:order val="1"/>
          <c:tx>
            <c:strRef>
              <c:f>'Table 9.68'!$S$92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9.68'!$Z$93:$Z$100</c:f>
              <c:numCache>
                <c:formatCode>#,##0</c:formatCode>
                <c:ptCount val="8"/>
                <c:pt idx="0">
                  <c:v>3121</c:v>
                </c:pt>
                <c:pt idx="1">
                  <c:v>8871</c:v>
                </c:pt>
                <c:pt idx="2">
                  <c:v>1343</c:v>
                </c:pt>
                <c:pt idx="3">
                  <c:v>6610</c:v>
                </c:pt>
                <c:pt idx="4">
                  <c:v>8124</c:v>
                </c:pt>
                <c:pt idx="5">
                  <c:v>4421</c:v>
                </c:pt>
                <c:pt idx="6">
                  <c:v>377</c:v>
                </c:pt>
                <c:pt idx="7">
                  <c:v>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6F-4D2B-9354-A6722414B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9.7'!$Z$44:$Z$60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20</c:v>
                </c:pt>
                <c:pt idx="4">
                  <c:v>29</c:v>
                </c:pt>
                <c:pt idx="5">
                  <c:v>14</c:v>
                </c:pt>
                <c:pt idx="6">
                  <c:v>14</c:v>
                </c:pt>
                <c:pt idx="7">
                  <c:v>23</c:v>
                </c:pt>
                <c:pt idx="8">
                  <c:v>11</c:v>
                </c:pt>
                <c:pt idx="9">
                  <c:v>8</c:v>
                </c:pt>
                <c:pt idx="10">
                  <c:v>25</c:v>
                </c:pt>
                <c:pt idx="11">
                  <c:v>14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1-42D3-80B3-DFAFEF0F6391}"/>
            </c:ext>
          </c:extLst>
        </c:ser>
        <c:ser>
          <c:idx val="1"/>
          <c:order val="1"/>
          <c:tx>
            <c:strRef>
              <c:f>'Table 9.7'!$S$62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16</c:v>
                </c:pt>
                <c:pt idx="4">
                  <c:v>24</c:v>
                </c:pt>
                <c:pt idx="5">
                  <c:v>22</c:v>
                </c:pt>
                <c:pt idx="6">
                  <c:v>11</c:v>
                </c:pt>
                <c:pt idx="7">
                  <c:v>7</c:v>
                </c:pt>
                <c:pt idx="8">
                  <c:v>13</c:v>
                </c:pt>
                <c:pt idx="9">
                  <c:v>14</c:v>
                </c:pt>
                <c:pt idx="10">
                  <c:v>13</c:v>
                </c:pt>
                <c:pt idx="11">
                  <c:v>13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1-42D3-80B3-DFAFEF0F6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9.68'!$T$8:$Z$8</c:f>
              <c:numCache>
                <c:formatCode>#,##0</c:formatCode>
                <c:ptCount val="7"/>
                <c:pt idx="0">
                  <c:v>36366.879999999997</c:v>
                </c:pt>
                <c:pt idx="1">
                  <c:v>38045</c:v>
                </c:pt>
                <c:pt idx="2">
                  <c:v>39329</c:v>
                </c:pt>
                <c:pt idx="3">
                  <c:v>39886.86</c:v>
                </c:pt>
                <c:pt idx="4">
                  <c:v>41764</c:v>
                </c:pt>
                <c:pt idx="5">
                  <c:v>41589.300000000003</c:v>
                </c:pt>
                <c:pt idx="6">
                  <c:v>43301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98-4ABB-9D40-3687E69DC0D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98-4ABB-9D40-3687E69DC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9.69'!$U$4:$Y$4</c:f>
              <c:numCache>
                <c:formatCode>#,##0</c:formatCode>
                <c:ptCount val="5"/>
                <c:pt idx="0">
                  <c:v>2022</c:v>
                </c:pt>
                <c:pt idx="1">
                  <c:v>1965</c:v>
                </c:pt>
                <c:pt idx="2">
                  <c:v>1946</c:v>
                </c:pt>
                <c:pt idx="3">
                  <c:v>2078</c:v>
                </c:pt>
                <c:pt idx="4">
                  <c:v>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31-4F48-8733-EF0FF3EB83AB}"/>
            </c:ext>
          </c:extLst>
        </c:ser>
        <c:ser>
          <c:idx val="1"/>
          <c:order val="1"/>
          <c:tx>
            <c:strRef>
              <c:f>'Table 9.69'!$S$7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9.69'!$U$7:$Y$7</c:f>
              <c:numCache>
                <c:formatCode>#,##0</c:formatCode>
                <c:ptCount val="5"/>
                <c:pt idx="0">
                  <c:v>1475</c:v>
                </c:pt>
                <c:pt idx="1">
                  <c:v>1433</c:v>
                </c:pt>
                <c:pt idx="2">
                  <c:v>1460</c:v>
                </c:pt>
                <c:pt idx="3">
                  <c:v>1475</c:v>
                </c:pt>
                <c:pt idx="4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31-4F48-8733-EF0FF3EB83AB}"/>
            </c:ext>
          </c:extLst>
        </c:ser>
        <c:ser>
          <c:idx val="2"/>
          <c:order val="2"/>
          <c:tx>
            <c:strRef>
              <c:f>'Table 9.69'!$S$11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9.69'!$U$11:$Y$11</c:f>
              <c:numCache>
                <c:formatCode>#,##0</c:formatCode>
                <c:ptCount val="5"/>
                <c:pt idx="0">
                  <c:v>1860</c:v>
                </c:pt>
                <c:pt idx="1">
                  <c:v>1799</c:v>
                </c:pt>
                <c:pt idx="2">
                  <c:v>1784</c:v>
                </c:pt>
                <c:pt idx="3">
                  <c:v>1928</c:v>
                </c:pt>
                <c:pt idx="4">
                  <c:v>2075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31-4F48-8733-EF0FF3EB83AB}"/>
            </c:ext>
          </c:extLst>
        </c:ser>
        <c:ser>
          <c:idx val="3"/>
          <c:order val="3"/>
          <c:tx>
            <c:strRef>
              <c:f>'Table 9.69'!$S$12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9.69'!$U$12:$Y$12</c:f>
              <c:numCache>
                <c:formatCode>#,##0</c:formatCode>
                <c:ptCount val="5"/>
                <c:pt idx="0">
                  <c:v>162</c:v>
                </c:pt>
                <c:pt idx="1">
                  <c:v>161</c:v>
                </c:pt>
                <c:pt idx="2">
                  <c:v>167</c:v>
                </c:pt>
                <c:pt idx="3">
                  <c:v>152</c:v>
                </c:pt>
                <c:pt idx="4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31-4F48-8733-EF0FF3EB8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9.69'!$AB$15:$AB$33</c:f>
              <c:numCache>
                <c:formatCode>0.0%</c:formatCode>
                <c:ptCount val="19"/>
                <c:pt idx="0">
                  <c:v>3.6704412338930105E-2</c:v>
                </c:pt>
                <c:pt idx="1">
                  <c:v>5.076142131979695E-3</c:v>
                </c:pt>
                <c:pt idx="2">
                  <c:v>8.1999219055056624E-3</c:v>
                </c:pt>
                <c:pt idx="3">
                  <c:v>6.6380320187426787E-3</c:v>
                </c:pt>
                <c:pt idx="4">
                  <c:v>6.0132760640374851E-2</c:v>
                </c:pt>
                <c:pt idx="5">
                  <c:v>1.1714174150722375E-2</c:v>
                </c:pt>
                <c:pt idx="6">
                  <c:v>9.9960952752830928E-2</c:v>
                </c:pt>
                <c:pt idx="7">
                  <c:v>7.8875439281530652E-2</c:v>
                </c:pt>
                <c:pt idx="8">
                  <c:v>4.4123389301054278E-2</c:v>
                </c:pt>
                <c:pt idx="9">
                  <c:v>5.4666146036704416E-3</c:v>
                </c:pt>
                <c:pt idx="10">
                  <c:v>1.0542756735650137E-2</c:v>
                </c:pt>
                <c:pt idx="11">
                  <c:v>2.1866458414681766E-2</c:v>
                </c:pt>
                <c:pt idx="12">
                  <c:v>3.2409215150331905E-2</c:v>
                </c:pt>
                <c:pt idx="13">
                  <c:v>3.3190160093713394E-2</c:v>
                </c:pt>
                <c:pt idx="14">
                  <c:v>0.12807497071456461</c:v>
                </c:pt>
                <c:pt idx="15">
                  <c:v>0.11323701679031628</c:v>
                </c:pt>
                <c:pt idx="16">
                  <c:v>0.20421710269426005</c:v>
                </c:pt>
                <c:pt idx="17">
                  <c:v>4.2951971885982036E-3</c:v>
                </c:pt>
                <c:pt idx="18">
                  <c:v>2.6552128074970715E-2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6-4129-BA49-04A90F81BA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6-4129-BA49-04A90F81B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9.69'!$Y$44:$Y$60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75</c:v>
                </c:pt>
                <c:pt idx="3">
                  <c:v>98</c:v>
                </c:pt>
                <c:pt idx="4">
                  <c:v>161</c:v>
                </c:pt>
                <c:pt idx="5">
                  <c:v>161</c:v>
                </c:pt>
                <c:pt idx="6">
                  <c:v>91</c:v>
                </c:pt>
                <c:pt idx="7">
                  <c:v>108</c:v>
                </c:pt>
                <c:pt idx="8">
                  <c:v>103</c:v>
                </c:pt>
                <c:pt idx="9">
                  <c:v>90</c:v>
                </c:pt>
                <c:pt idx="10">
                  <c:v>98</c:v>
                </c:pt>
                <c:pt idx="11">
                  <c:v>47</c:v>
                </c:pt>
                <c:pt idx="12">
                  <c:v>22</c:v>
                </c:pt>
                <c:pt idx="13">
                  <c:v>8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22-497E-9655-CA405CF7A271}"/>
            </c:ext>
          </c:extLst>
        </c:ser>
        <c:ser>
          <c:idx val="1"/>
          <c:order val="1"/>
          <c:tx>
            <c:strRef>
              <c:f>'Table 9.69'!$S$62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9.69'!$Y$63:$Y$79</c:f>
              <c:numCache>
                <c:formatCode>#,##0</c:formatCode>
                <c:ptCount val="17"/>
                <c:pt idx="0">
                  <c:v>5</c:v>
                </c:pt>
                <c:pt idx="1">
                  <c:v>15</c:v>
                </c:pt>
                <c:pt idx="2">
                  <c:v>80</c:v>
                </c:pt>
                <c:pt idx="3">
                  <c:v>97</c:v>
                </c:pt>
                <c:pt idx="4">
                  <c:v>181</c:v>
                </c:pt>
                <c:pt idx="5">
                  <c:v>130</c:v>
                </c:pt>
                <c:pt idx="6">
                  <c:v>147</c:v>
                </c:pt>
                <c:pt idx="7">
                  <c:v>130</c:v>
                </c:pt>
                <c:pt idx="8">
                  <c:v>108</c:v>
                </c:pt>
                <c:pt idx="9">
                  <c:v>76</c:v>
                </c:pt>
                <c:pt idx="10">
                  <c:v>96</c:v>
                </c:pt>
                <c:pt idx="11">
                  <c:v>51</c:v>
                </c:pt>
                <c:pt idx="12">
                  <c:v>24</c:v>
                </c:pt>
                <c:pt idx="13">
                  <c:v>3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22-497E-9655-CA405CF7A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9.69'!$Y$83:$Y$90</c:f>
              <c:numCache>
                <c:formatCode>#,##0</c:formatCode>
                <c:ptCount val="8"/>
                <c:pt idx="0">
                  <c:v>62</c:v>
                </c:pt>
                <c:pt idx="1">
                  <c:v>107</c:v>
                </c:pt>
                <c:pt idx="2">
                  <c:v>139</c:v>
                </c:pt>
                <c:pt idx="3">
                  <c:v>90</c:v>
                </c:pt>
                <c:pt idx="4">
                  <c:v>49</c:v>
                </c:pt>
                <c:pt idx="5">
                  <c:v>24</c:v>
                </c:pt>
                <c:pt idx="6">
                  <c:v>38</c:v>
                </c:pt>
                <c:pt idx="7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56-4EF8-9A21-91849C169FA3}"/>
            </c:ext>
          </c:extLst>
        </c:ser>
        <c:ser>
          <c:idx val="1"/>
          <c:order val="1"/>
          <c:tx>
            <c:strRef>
              <c:f>'Table 9.69'!$S$92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9.69'!$Y$93:$Y$100</c:f>
              <c:numCache>
                <c:formatCode>#,##0</c:formatCode>
                <c:ptCount val="8"/>
                <c:pt idx="0">
                  <c:v>76</c:v>
                </c:pt>
                <c:pt idx="1">
                  <c:v>172</c:v>
                </c:pt>
                <c:pt idx="2">
                  <c:v>17</c:v>
                </c:pt>
                <c:pt idx="3">
                  <c:v>162</c:v>
                </c:pt>
                <c:pt idx="4">
                  <c:v>184</c:v>
                </c:pt>
                <c:pt idx="5">
                  <c:v>65</c:v>
                </c:pt>
                <c:pt idx="6">
                  <c:v>7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56-4EF8-9A21-91849C169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9.69'!$U$8:$Y$8</c:f>
              <c:numCache>
                <c:formatCode>#,##0</c:formatCode>
                <c:ptCount val="5"/>
                <c:pt idx="0">
                  <c:v>42021</c:v>
                </c:pt>
                <c:pt idx="1">
                  <c:v>45100.5</c:v>
                </c:pt>
                <c:pt idx="2">
                  <c:v>45941.5</c:v>
                </c:pt>
                <c:pt idx="3">
                  <c:v>45851.83</c:v>
                </c:pt>
                <c:pt idx="4">
                  <c:v>45965.08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5-4FEA-B3B6-3AE9DFD391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D5-4FEA-B3B6-3AE9DFD39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9.69'!$T$4:$Z$4</c:f>
              <c:numCache>
                <c:formatCode>#,##0</c:formatCode>
                <c:ptCount val="7"/>
                <c:pt idx="0">
                  <c:v>2143</c:v>
                </c:pt>
                <c:pt idx="1">
                  <c:v>2022</c:v>
                </c:pt>
                <c:pt idx="2">
                  <c:v>1965</c:v>
                </c:pt>
                <c:pt idx="3">
                  <c:v>1946</c:v>
                </c:pt>
                <c:pt idx="4">
                  <c:v>2078</c:v>
                </c:pt>
                <c:pt idx="5">
                  <c:v>2226</c:v>
                </c:pt>
                <c:pt idx="6">
                  <c:v>2565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6-44BB-80CD-53B496AA4E83}"/>
            </c:ext>
          </c:extLst>
        </c:ser>
        <c:ser>
          <c:idx val="1"/>
          <c:order val="1"/>
          <c:tx>
            <c:strRef>
              <c:f>'Table 9.69'!$S$7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9.69'!$T$7:$Z$7</c:f>
              <c:numCache>
                <c:formatCode>#,##0</c:formatCode>
                <c:ptCount val="7"/>
                <c:pt idx="0">
                  <c:v>1502</c:v>
                </c:pt>
                <c:pt idx="1">
                  <c:v>1475</c:v>
                </c:pt>
                <c:pt idx="2">
                  <c:v>1433</c:v>
                </c:pt>
                <c:pt idx="3">
                  <c:v>1460</c:v>
                </c:pt>
                <c:pt idx="4">
                  <c:v>1475</c:v>
                </c:pt>
                <c:pt idx="5">
                  <c:v>1627</c:v>
                </c:pt>
                <c:pt idx="6">
                  <c:v>1974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66-44BB-80CD-53B496AA4E83}"/>
            </c:ext>
          </c:extLst>
        </c:ser>
        <c:ser>
          <c:idx val="2"/>
          <c:order val="2"/>
          <c:tx>
            <c:strRef>
              <c:f>'Table 9.69'!$S$11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9.69'!$T$11:$Z$11</c:f>
              <c:numCache>
                <c:formatCode>#,##0</c:formatCode>
                <c:ptCount val="7"/>
                <c:pt idx="0">
                  <c:v>1959</c:v>
                </c:pt>
                <c:pt idx="1">
                  <c:v>1860</c:v>
                </c:pt>
                <c:pt idx="2">
                  <c:v>1799</c:v>
                </c:pt>
                <c:pt idx="3">
                  <c:v>1784</c:v>
                </c:pt>
                <c:pt idx="4">
                  <c:v>1928</c:v>
                </c:pt>
                <c:pt idx="5">
                  <c:v>2075</c:v>
                </c:pt>
                <c:pt idx="6">
                  <c:v>2380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66-44BB-80CD-53B496AA4E83}"/>
            </c:ext>
          </c:extLst>
        </c:ser>
        <c:ser>
          <c:idx val="3"/>
          <c:order val="3"/>
          <c:tx>
            <c:strRef>
              <c:f>'Table 9.69'!$S$12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9.69'!$T$12:$Z$12</c:f>
              <c:numCache>
                <c:formatCode>#,##0</c:formatCode>
                <c:ptCount val="7"/>
                <c:pt idx="0">
                  <c:v>185</c:v>
                </c:pt>
                <c:pt idx="1">
                  <c:v>162</c:v>
                </c:pt>
                <c:pt idx="2">
                  <c:v>161</c:v>
                </c:pt>
                <c:pt idx="3">
                  <c:v>167</c:v>
                </c:pt>
                <c:pt idx="4">
                  <c:v>152</c:v>
                </c:pt>
                <c:pt idx="5">
                  <c:v>151</c:v>
                </c:pt>
                <c:pt idx="6">
                  <c:v>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66-44BB-80CD-53B496AA4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9.69'!$AB$15:$AB$33</c:f>
              <c:numCache>
                <c:formatCode>0.0%</c:formatCode>
                <c:ptCount val="19"/>
                <c:pt idx="0">
                  <c:v>3.6704412338930105E-2</c:v>
                </c:pt>
                <c:pt idx="1">
                  <c:v>5.076142131979695E-3</c:v>
                </c:pt>
                <c:pt idx="2">
                  <c:v>8.1999219055056624E-3</c:v>
                </c:pt>
                <c:pt idx="3">
                  <c:v>6.6380320187426787E-3</c:v>
                </c:pt>
                <c:pt idx="4">
                  <c:v>6.0132760640374851E-2</c:v>
                </c:pt>
                <c:pt idx="5">
                  <c:v>1.1714174150722375E-2</c:v>
                </c:pt>
                <c:pt idx="6">
                  <c:v>9.9960952752830928E-2</c:v>
                </c:pt>
                <c:pt idx="7">
                  <c:v>7.8875439281530652E-2</c:v>
                </c:pt>
                <c:pt idx="8">
                  <c:v>4.4123389301054278E-2</c:v>
                </c:pt>
                <c:pt idx="9">
                  <c:v>5.4666146036704416E-3</c:v>
                </c:pt>
                <c:pt idx="10">
                  <c:v>1.0542756735650137E-2</c:v>
                </c:pt>
                <c:pt idx="11">
                  <c:v>2.1866458414681766E-2</c:v>
                </c:pt>
                <c:pt idx="12">
                  <c:v>3.2409215150331905E-2</c:v>
                </c:pt>
                <c:pt idx="13">
                  <c:v>3.3190160093713394E-2</c:v>
                </c:pt>
                <c:pt idx="14">
                  <c:v>0.12807497071456461</c:v>
                </c:pt>
                <c:pt idx="15">
                  <c:v>0.11323701679031628</c:v>
                </c:pt>
                <c:pt idx="16">
                  <c:v>0.20421710269426005</c:v>
                </c:pt>
                <c:pt idx="17">
                  <c:v>4.2951971885982036E-3</c:v>
                </c:pt>
                <c:pt idx="18">
                  <c:v>2.6552128074970715E-2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5-4057-B233-061F4B4A8B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45-4057-B233-061F4B4A8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9.69'!$Z$44:$Z$60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77</c:v>
                </c:pt>
                <c:pt idx="3">
                  <c:v>120</c:v>
                </c:pt>
                <c:pt idx="4">
                  <c:v>169</c:v>
                </c:pt>
                <c:pt idx="5">
                  <c:v>181</c:v>
                </c:pt>
                <c:pt idx="6">
                  <c:v>109</c:v>
                </c:pt>
                <c:pt idx="7">
                  <c:v>114</c:v>
                </c:pt>
                <c:pt idx="8">
                  <c:v>115</c:v>
                </c:pt>
                <c:pt idx="9">
                  <c:v>107</c:v>
                </c:pt>
                <c:pt idx="10">
                  <c:v>126</c:v>
                </c:pt>
                <c:pt idx="11">
                  <c:v>67</c:v>
                </c:pt>
                <c:pt idx="12">
                  <c:v>21</c:v>
                </c:pt>
                <c:pt idx="13">
                  <c:v>11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A5-48A9-A575-0CC7337ADEF3}"/>
            </c:ext>
          </c:extLst>
        </c:ser>
        <c:ser>
          <c:idx val="1"/>
          <c:order val="1"/>
          <c:tx>
            <c:strRef>
              <c:f>'Table 9.69'!$S$62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9.69'!$Z$63:$Z$79</c:f>
              <c:numCache>
                <c:formatCode>#,##0</c:formatCode>
                <c:ptCount val="17"/>
                <c:pt idx="0">
                  <c:v>0</c:v>
                </c:pt>
                <c:pt idx="1">
                  <c:v>27</c:v>
                </c:pt>
                <c:pt idx="2">
                  <c:v>67</c:v>
                </c:pt>
                <c:pt idx="3">
                  <c:v>105</c:v>
                </c:pt>
                <c:pt idx="4">
                  <c:v>207</c:v>
                </c:pt>
                <c:pt idx="5">
                  <c:v>152</c:v>
                </c:pt>
                <c:pt idx="6">
                  <c:v>160</c:v>
                </c:pt>
                <c:pt idx="7">
                  <c:v>136</c:v>
                </c:pt>
                <c:pt idx="8">
                  <c:v>137</c:v>
                </c:pt>
                <c:pt idx="9">
                  <c:v>94</c:v>
                </c:pt>
                <c:pt idx="10">
                  <c:v>132</c:v>
                </c:pt>
                <c:pt idx="11">
                  <c:v>74</c:v>
                </c:pt>
                <c:pt idx="12">
                  <c:v>23</c:v>
                </c:pt>
                <c:pt idx="13">
                  <c:v>7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A5-48A9-A575-0CC7337AD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9.69'!$Z$83:$Z$90</c:f>
              <c:numCache>
                <c:formatCode>#,##0</c:formatCode>
                <c:ptCount val="8"/>
                <c:pt idx="0">
                  <c:v>75</c:v>
                </c:pt>
                <c:pt idx="1">
                  <c:v>117</c:v>
                </c:pt>
                <c:pt idx="2">
                  <c:v>162</c:v>
                </c:pt>
                <c:pt idx="3">
                  <c:v>112</c:v>
                </c:pt>
                <c:pt idx="4">
                  <c:v>58</c:v>
                </c:pt>
                <c:pt idx="5">
                  <c:v>23</c:v>
                </c:pt>
                <c:pt idx="6">
                  <c:v>47</c:v>
                </c:pt>
                <c:pt idx="7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FD-4313-A45C-699CAB5BE0FF}"/>
            </c:ext>
          </c:extLst>
        </c:ser>
        <c:ser>
          <c:idx val="1"/>
          <c:order val="1"/>
          <c:tx>
            <c:strRef>
              <c:f>'Table 9.69'!$S$92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9.69'!$Z$93:$Z$100</c:f>
              <c:numCache>
                <c:formatCode>#,##0</c:formatCode>
                <c:ptCount val="8"/>
                <c:pt idx="0">
                  <c:v>87</c:v>
                </c:pt>
                <c:pt idx="1">
                  <c:v>199</c:v>
                </c:pt>
                <c:pt idx="2">
                  <c:v>24</c:v>
                </c:pt>
                <c:pt idx="3">
                  <c:v>203</c:v>
                </c:pt>
                <c:pt idx="4">
                  <c:v>222</c:v>
                </c:pt>
                <c:pt idx="5">
                  <c:v>81</c:v>
                </c:pt>
                <c:pt idx="6">
                  <c:v>7</c:v>
                </c:pt>
                <c:pt idx="7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FD-4313-A45C-699CAB5BE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9.7'!$Z$83:$Z$90</c:f>
              <c:numCache>
                <c:formatCode>#,##0</c:formatCode>
                <c:ptCount val="8"/>
                <c:pt idx="0">
                  <c:v>17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4-470E-A1D4-9A31417458AE}"/>
            </c:ext>
          </c:extLst>
        </c:ser>
        <c:ser>
          <c:idx val="1"/>
          <c:order val="1"/>
          <c:tx>
            <c:strRef>
              <c:f>'Table 9.7'!$S$92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9.7'!$Z$93:$Z$100</c:f>
              <c:numCache>
                <c:formatCode>#,##0</c:formatCode>
                <c:ptCount val="8"/>
                <c:pt idx="0">
                  <c:v>15</c:v>
                </c:pt>
                <c:pt idx="1">
                  <c:v>14</c:v>
                </c:pt>
                <c:pt idx="2">
                  <c:v>3</c:v>
                </c:pt>
                <c:pt idx="3">
                  <c:v>14</c:v>
                </c:pt>
                <c:pt idx="4">
                  <c:v>22</c:v>
                </c:pt>
                <c:pt idx="5">
                  <c:v>0</c:v>
                </c:pt>
                <c:pt idx="6">
                  <c:v>0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4-470E-A1D4-9A3141745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9.69'!$T$8:$Z$8</c:f>
              <c:numCache>
                <c:formatCode>#,##0</c:formatCode>
                <c:ptCount val="7"/>
                <c:pt idx="0">
                  <c:v>40104.03</c:v>
                </c:pt>
                <c:pt idx="1">
                  <c:v>42021</c:v>
                </c:pt>
                <c:pt idx="2">
                  <c:v>45100.5</c:v>
                </c:pt>
                <c:pt idx="3">
                  <c:v>45941.5</c:v>
                </c:pt>
                <c:pt idx="4">
                  <c:v>45851.83</c:v>
                </c:pt>
                <c:pt idx="5">
                  <c:v>45965.08</c:v>
                </c:pt>
                <c:pt idx="6">
                  <c:v>45909.26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67-4C98-91B0-6C49612159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67-4C98-91B0-6C4961215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9.70'!$U$4:$Y$4</c:f>
              <c:numCache>
                <c:formatCode>#,##0</c:formatCode>
                <c:ptCount val="5"/>
                <c:pt idx="0">
                  <c:v>869</c:v>
                </c:pt>
                <c:pt idx="1">
                  <c:v>826</c:v>
                </c:pt>
                <c:pt idx="2">
                  <c:v>743</c:v>
                </c:pt>
                <c:pt idx="3">
                  <c:v>495</c:v>
                </c:pt>
                <c:pt idx="4">
                  <c:v>1269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69-4B89-AEA6-AE4A63ABDEC6}"/>
            </c:ext>
          </c:extLst>
        </c:ser>
        <c:ser>
          <c:idx val="1"/>
          <c:order val="1"/>
          <c:tx>
            <c:strRef>
              <c:f>'Table 9.70'!$S$7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9.70'!$U$7:$Y$7</c:f>
              <c:numCache>
                <c:formatCode>#,##0</c:formatCode>
                <c:ptCount val="5"/>
                <c:pt idx="0">
                  <c:v>709</c:v>
                </c:pt>
                <c:pt idx="1">
                  <c:v>644</c:v>
                </c:pt>
                <c:pt idx="2">
                  <c:v>634</c:v>
                </c:pt>
                <c:pt idx="3">
                  <c:v>404</c:v>
                </c:pt>
                <c:pt idx="4">
                  <c:v>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69-4B89-AEA6-AE4A63ABDEC6}"/>
            </c:ext>
          </c:extLst>
        </c:ser>
        <c:ser>
          <c:idx val="2"/>
          <c:order val="2"/>
          <c:tx>
            <c:strRef>
              <c:f>'Table 9.70'!$S$11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9.70'!$U$11:$Y$11</c:f>
              <c:numCache>
                <c:formatCode>#,##0</c:formatCode>
                <c:ptCount val="5"/>
                <c:pt idx="0">
                  <c:v>813</c:v>
                </c:pt>
                <c:pt idx="1">
                  <c:v>774</c:v>
                </c:pt>
                <c:pt idx="2">
                  <c:v>702</c:v>
                </c:pt>
                <c:pt idx="3">
                  <c:v>468</c:v>
                </c:pt>
                <c:pt idx="4">
                  <c:v>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69-4B89-AEA6-AE4A63ABDEC6}"/>
            </c:ext>
          </c:extLst>
        </c:ser>
        <c:ser>
          <c:idx val="3"/>
          <c:order val="3"/>
          <c:tx>
            <c:strRef>
              <c:f>'Table 9.70'!$S$12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9.70'!$U$12:$Y$12</c:f>
              <c:numCache>
                <c:formatCode>#,##0</c:formatCode>
                <c:ptCount val="5"/>
                <c:pt idx="0">
                  <c:v>59</c:v>
                </c:pt>
                <c:pt idx="1">
                  <c:v>51</c:v>
                </c:pt>
                <c:pt idx="2">
                  <c:v>45</c:v>
                </c:pt>
                <c:pt idx="3">
                  <c:v>26</c:v>
                </c:pt>
                <c:pt idx="4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69-4B89-AEA6-AE4A63ABD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9.70'!$AB$15:$AB$33</c:f>
              <c:numCache>
                <c:formatCode>0.0%</c:formatCode>
                <c:ptCount val="19"/>
                <c:pt idx="0">
                  <c:v>2.5697503671071951E-2</c:v>
                </c:pt>
                <c:pt idx="1">
                  <c:v>1.4684287812041115E-3</c:v>
                </c:pt>
                <c:pt idx="2">
                  <c:v>2.2026431718061676E-3</c:v>
                </c:pt>
                <c:pt idx="3">
                  <c:v>1.9823788546255508E-2</c:v>
                </c:pt>
                <c:pt idx="4">
                  <c:v>5.0660792951541848E-2</c:v>
                </c:pt>
                <c:pt idx="5">
                  <c:v>7.3421439060205578E-3</c:v>
                </c:pt>
                <c:pt idx="6">
                  <c:v>0.12922173274596183</c:v>
                </c:pt>
                <c:pt idx="7">
                  <c:v>1.908957415565345E-2</c:v>
                </c:pt>
                <c:pt idx="8">
                  <c:v>1.7621145374449341E-2</c:v>
                </c:pt>
                <c:pt idx="9">
                  <c:v>0</c:v>
                </c:pt>
                <c:pt idx="10">
                  <c:v>1.4684287812041115E-3</c:v>
                </c:pt>
                <c:pt idx="11">
                  <c:v>1.6886930983847283E-2</c:v>
                </c:pt>
                <c:pt idx="12">
                  <c:v>5.5800293685756244E-2</c:v>
                </c:pt>
                <c:pt idx="13">
                  <c:v>1.7621145374449341E-2</c:v>
                </c:pt>
                <c:pt idx="14">
                  <c:v>0.24889867841409691</c:v>
                </c:pt>
                <c:pt idx="15">
                  <c:v>0.2011747430249633</c:v>
                </c:pt>
                <c:pt idx="16">
                  <c:v>0.10058737151248165</c:v>
                </c:pt>
                <c:pt idx="17">
                  <c:v>7.3421439060205578E-3</c:v>
                </c:pt>
                <c:pt idx="18">
                  <c:v>1.5418502202643172E-2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8-4DFE-9FCC-0AC9E31D8FA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48-4DFE-9FCC-0AC9E31D8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9.70'!$Y$44:$Y$60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25</c:v>
                </c:pt>
                <c:pt idx="3">
                  <c:v>76</c:v>
                </c:pt>
                <c:pt idx="4">
                  <c:v>80</c:v>
                </c:pt>
                <c:pt idx="5">
                  <c:v>95</c:v>
                </c:pt>
                <c:pt idx="6">
                  <c:v>84</c:v>
                </c:pt>
                <c:pt idx="7">
                  <c:v>81</c:v>
                </c:pt>
                <c:pt idx="8">
                  <c:v>74</c:v>
                </c:pt>
                <c:pt idx="9">
                  <c:v>63</c:v>
                </c:pt>
                <c:pt idx="10">
                  <c:v>46</c:v>
                </c:pt>
                <c:pt idx="11">
                  <c:v>23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5-458E-9C33-33B83EB6B8B4}"/>
            </c:ext>
          </c:extLst>
        </c:ser>
        <c:ser>
          <c:idx val="1"/>
          <c:order val="1"/>
          <c:tx>
            <c:strRef>
              <c:f>'Table 9.70'!$S$62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44</c:v>
                </c:pt>
                <c:pt idx="3">
                  <c:v>73</c:v>
                </c:pt>
                <c:pt idx="4">
                  <c:v>78</c:v>
                </c:pt>
                <c:pt idx="5">
                  <c:v>89</c:v>
                </c:pt>
                <c:pt idx="6">
                  <c:v>71</c:v>
                </c:pt>
                <c:pt idx="7">
                  <c:v>78</c:v>
                </c:pt>
                <c:pt idx="8">
                  <c:v>59</c:v>
                </c:pt>
                <c:pt idx="9">
                  <c:v>40</c:v>
                </c:pt>
                <c:pt idx="10">
                  <c:v>38</c:v>
                </c:pt>
                <c:pt idx="11">
                  <c:v>24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C5-458E-9C33-33B83EB6B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9.70'!$Y$83:$Y$90</c:f>
              <c:numCache>
                <c:formatCode>#,##0</c:formatCode>
                <c:ptCount val="8"/>
                <c:pt idx="0">
                  <c:v>51</c:v>
                </c:pt>
                <c:pt idx="1">
                  <c:v>68</c:v>
                </c:pt>
                <c:pt idx="2">
                  <c:v>66</c:v>
                </c:pt>
                <c:pt idx="3">
                  <c:v>47</c:v>
                </c:pt>
                <c:pt idx="4">
                  <c:v>33</c:v>
                </c:pt>
                <c:pt idx="5">
                  <c:v>22</c:v>
                </c:pt>
                <c:pt idx="6">
                  <c:v>28</c:v>
                </c:pt>
                <c:pt idx="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0-4A96-A781-B84E7F341EA8}"/>
            </c:ext>
          </c:extLst>
        </c:ser>
        <c:ser>
          <c:idx val="1"/>
          <c:order val="1"/>
          <c:tx>
            <c:strRef>
              <c:f>'Table 9.70'!$S$92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9.70'!$Y$93:$Y$100</c:f>
              <c:numCache>
                <c:formatCode>#,##0</c:formatCode>
                <c:ptCount val="8"/>
                <c:pt idx="0">
                  <c:v>39</c:v>
                </c:pt>
                <c:pt idx="1">
                  <c:v>86</c:v>
                </c:pt>
                <c:pt idx="2">
                  <c:v>6</c:v>
                </c:pt>
                <c:pt idx="3">
                  <c:v>115</c:v>
                </c:pt>
                <c:pt idx="4">
                  <c:v>91</c:v>
                </c:pt>
                <c:pt idx="5">
                  <c:v>37</c:v>
                </c:pt>
                <c:pt idx="6">
                  <c:v>0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10-4A96-A781-B84E7F341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9.70'!$U$8:$Y$8</c:f>
              <c:numCache>
                <c:formatCode>#,##0</c:formatCode>
                <c:ptCount val="5"/>
                <c:pt idx="0">
                  <c:v>30415.91</c:v>
                </c:pt>
                <c:pt idx="1">
                  <c:v>33489.4</c:v>
                </c:pt>
                <c:pt idx="2">
                  <c:v>34358</c:v>
                </c:pt>
                <c:pt idx="3">
                  <c:v>32774</c:v>
                </c:pt>
                <c:pt idx="4">
                  <c:v>33100.589999999997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4B-472D-968C-1B38313F4E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4B-472D-968C-1B38313F4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9.70'!$T$4:$Z$4</c:f>
              <c:numCache>
                <c:formatCode>#,##0</c:formatCode>
                <c:ptCount val="7"/>
                <c:pt idx="0">
                  <c:v>1055</c:v>
                </c:pt>
                <c:pt idx="1">
                  <c:v>869</c:v>
                </c:pt>
                <c:pt idx="2">
                  <c:v>826</c:v>
                </c:pt>
                <c:pt idx="3">
                  <c:v>743</c:v>
                </c:pt>
                <c:pt idx="4">
                  <c:v>495</c:v>
                </c:pt>
                <c:pt idx="5">
                  <c:v>1269</c:v>
                </c:pt>
                <c:pt idx="6">
                  <c:v>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4D-4BA2-A26D-12247D9C6E49}"/>
            </c:ext>
          </c:extLst>
        </c:ser>
        <c:ser>
          <c:idx val="1"/>
          <c:order val="1"/>
          <c:tx>
            <c:strRef>
              <c:f>'Table 9.70'!$S$7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9.70'!$T$7:$Z$7</c:f>
              <c:numCache>
                <c:formatCode>#,##0</c:formatCode>
                <c:ptCount val="7"/>
                <c:pt idx="0">
                  <c:v>761</c:v>
                </c:pt>
                <c:pt idx="1">
                  <c:v>709</c:v>
                </c:pt>
                <c:pt idx="2">
                  <c:v>644</c:v>
                </c:pt>
                <c:pt idx="3">
                  <c:v>634</c:v>
                </c:pt>
                <c:pt idx="4">
                  <c:v>404</c:v>
                </c:pt>
                <c:pt idx="5">
                  <c:v>1042</c:v>
                </c:pt>
                <c:pt idx="6">
                  <c:v>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4D-4BA2-A26D-12247D9C6E49}"/>
            </c:ext>
          </c:extLst>
        </c:ser>
        <c:ser>
          <c:idx val="2"/>
          <c:order val="2"/>
          <c:tx>
            <c:strRef>
              <c:f>'Table 9.70'!$S$11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9.70'!$T$11:$Z$11</c:f>
              <c:numCache>
                <c:formatCode>#,##0</c:formatCode>
                <c:ptCount val="7"/>
                <c:pt idx="0">
                  <c:v>984</c:v>
                </c:pt>
                <c:pt idx="1">
                  <c:v>813</c:v>
                </c:pt>
                <c:pt idx="2">
                  <c:v>774</c:v>
                </c:pt>
                <c:pt idx="3">
                  <c:v>702</c:v>
                </c:pt>
                <c:pt idx="4">
                  <c:v>468</c:v>
                </c:pt>
                <c:pt idx="5">
                  <c:v>1211</c:v>
                </c:pt>
                <c:pt idx="6">
                  <c:v>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4D-4BA2-A26D-12247D9C6E49}"/>
            </c:ext>
          </c:extLst>
        </c:ser>
        <c:ser>
          <c:idx val="3"/>
          <c:order val="3"/>
          <c:tx>
            <c:strRef>
              <c:f>'Table 9.70'!$S$12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9.70'!$T$12:$Z$12</c:f>
              <c:numCache>
                <c:formatCode>#,##0</c:formatCode>
                <c:ptCount val="7"/>
                <c:pt idx="0">
                  <c:v>69</c:v>
                </c:pt>
                <c:pt idx="1">
                  <c:v>59</c:v>
                </c:pt>
                <c:pt idx="2">
                  <c:v>51</c:v>
                </c:pt>
                <c:pt idx="3">
                  <c:v>45</c:v>
                </c:pt>
                <c:pt idx="4">
                  <c:v>26</c:v>
                </c:pt>
                <c:pt idx="5">
                  <c:v>58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4D-4BA2-A26D-12247D9C6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9.70'!$AB$15:$AB$33</c:f>
              <c:numCache>
                <c:formatCode>0.0%</c:formatCode>
                <c:ptCount val="19"/>
                <c:pt idx="0">
                  <c:v>2.5697503671071951E-2</c:v>
                </c:pt>
                <c:pt idx="1">
                  <c:v>1.4684287812041115E-3</c:v>
                </c:pt>
                <c:pt idx="2">
                  <c:v>2.2026431718061676E-3</c:v>
                </c:pt>
                <c:pt idx="3">
                  <c:v>1.9823788546255508E-2</c:v>
                </c:pt>
                <c:pt idx="4">
                  <c:v>5.0660792951541848E-2</c:v>
                </c:pt>
                <c:pt idx="5">
                  <c:v>7.3421439060205578E-3</c:v>
                </c:pt>
                <c:pt idx="6">
                  <c:v>0.12922173274596183</c:v>
                </c:pt>
                <c:pt idx="7">
                  <c:v>1.908957415565345E-2</c:v>
                </c:pt>
                <c:pt idx="8">
                  <c:v>1.7621145374449341E-2</c:v>
                </c:pt>
                <c:pt idx="9">
                  <c:v>0</c:v>
                </c:pt>
                <c:pt idx="10">
                  <c:v>1.4684287812041115E-3</c:v>
                </c:pt>
                <c:pt idx="11">
                  <c:v>1.6886930983847283E-2</c:v>
                </c:pt>
                <c:pt idx="12">
                  <c:v>5.5800293685756244E-2</c:v>
                </c:pt>
                <c:pt idx="13">
                  <c:v>1.7621145374449341E-2</c:v>
                </c:pt>
                <c:pt idx="14">
                  <c:v>0.24889867841409691</c:v>
                </c:pt>
                <c:pt idx="15">
                  <c:v>0.2011747430249633</c:v>
                </c:pt>
                <c:pt idx="16">
                  <c:v>0.10058737151248165</c:v>
                </c:pt>
                <c:pt idx="17">
                  <c:v>7.3421439060205578E-3</c:v>
                </c:pt>
                <c:pt idx="18">
                  <c:v>1.5418502202643172E-2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0C-4556-8D7C-811D274C1B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0C-4556-8D7C-811D274C1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27</c:v>
                </c:pt>
                <c:pt idx="3">
                  <c:v>76</c:v>
                </c:pt>
                <c:pt idx="4">
                  <c:v>110</c:v>
                </c:pt>
                <c:pt idx="5">
                  <c:v>83</c:v>
                </c:pt>
                <c:pt idx="6">
                  <c:v>90</c:v>
                </c:pt>
                <c:pt idx="7">
                  <c:v>78</c:v>
                </c:pt>
                <c:pt idx="8">
                  <c:v>84</c:v>
                </c:pt>
                <c:pt idx="9">
                  <c:v>64</c:v>
                </c:pt>
                <c:pt idx="10">
                  <c:v>45</c:v>
                </c:pt>
                <c:pt idx="11">
                  <c:v>33</c:v>
                </c:pt>
                <c:pt idx="12">
                  <c:v>19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0-4E5E-AB0F-A5193A655999}"/>
            </c:ext>
          </c:extLst>
        </c:ser>
        <c:ser>
          <c:idx val="1"/>
          <c:order val="1"/>
          <c:tx>
            <c:strRef>
              <c:f>'Table 9.70'!$S$62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9.70'!$Z$63:$Z$79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28</c:v>
                </c:pt>
                <c:pt idx="3">
                  <c:v>62</c:v>
                </c:pt>
                <c:pt idx="4">
                  <c:v>99</c:v>
                </c:pt>
                <c:pt idx="5">
                  <c:v>95</c:v>
                </c:pt>
                <c:pt idx="6">
                  <c:v>77</c:v>
                </c:pt>
                <c:pt idx="7">
                  <c:v>79</c:v>
                </c:pt>
                <c:pt idx="8">
                  <c:v>59</c:v>
                </c:pt>
                <c:pt idx="9">
                  <c:v>56</c:v>
                </c:pt>
                <c:pt idx="10">
                  <c:v>37</c:v>
                </c:pt>
                <c:pt idx="11">
                  <c:v>32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E0-4E5E-AB0F-A5193A655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9.70'!$Z$83:$Z$90</c:f>
              <c:numCache>
                <c:formatCode>#,##0</c:formatCode>
                <c:ptCount val="8"/>
                <c:pt idx="0">
                  <c:v>60</c:v>
                </c:pt>
                <c:pt idx="1">
                  <c:v>82</c:v>
                </c:pt>
                <c:pt idx="2">
                  <c:v>69</c:v>
                </c:pt>
                <c:pt idx="3">
                  <c:v>61</c:v>
                </c:pt>
                <c:pt idx="4">
                  <c:v>26</c:v>
                </c:pt>
                <c:pt idx="5">
                  <c:v>31</c:v>
                </c:pt>
                <c:pt idx="6">
                  <c:v>29</c:v>
                </c:pt>
                <c:pt idx="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A2-4129-97F9-CD61E7A6BB32}"/>
            </c:ext>
          </c:extLst>
        </c:ser>
        <c:ser>
          <c:idx val="1"/>
          <c:order val="1"/>
          <c:tx>
            <c:strRef>
              <c:f>'Table 9.70'!$S$92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9.70'!$Z$93:$Z$100</c:f>
              <c:numCache>
                <c:formatCode>#,##0</c:formatCode>
                <c:ptCount val="8"/>
                <c:pt idx="0">
                  <c:v>47</c:v>
                </c:pt>
                <c:pt idx="1">
                  <c:v>89</c:v>
                </c:pt>
                <c:pt idx="2">
                  <c:v>9</c:v>
                </c:pt>
                <c:pt idx="3">
                  <c:v>141</c:v>
                </c:pt>
                <c:pt idx="4">
                  <c:v>100</c:v>
                </c:pt>
                <c:pt idx="5">
                  <c:v>44</c:v>
                </c:pt>
                <c:pt idx="6">
                  <c:v>0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A2-4129-97F9-CD61E7A6B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9.1'!$AB$15:$AB$33</c:f>
              <c:numCache>
                <c:formatCode>0.0%</c:formatCode>
                <c:ptCount val="19"/>
                <c:pt idx="0">
                  <c:v>3.3599999999999998E-2</c:v>
                </c:pt>
                <c:pt idx="1">
                  <c:v>0</c:v>
                </c:pt>
                <c:pt idx="2">
                  <c:v>1.12E-2</c:v>
                </c:pt>
                <c:pt idx="3">
                  <c:v>0</c:v>
                </c:pt>
                <c:pt idx="4">
                  <c:v>0.1072</c:v>
                </c:pt>
                <c:pt idx="5">
                  <c:v>0</c:v>
                </c:pt>
                <c:pt idx="6">
                  <c:v>9.7600000000000006E-2</c:v>
                </c:pt>
                <c:pt idx="7">
                  <c:v>4.7999999999999996E-3</c:v>
                </c:pt>
                <c:pt idx="8">
                  <c:v>1.12E-2</c:v>
                </c:pt>
                <c:pt idx="9">
                  <c:v>0</c:v>
                </c:pt>
                <c:pt idx="10">
                  <c:v>8.0000000000000002E-3</c:v>
                </c:pt>
                <c:pt idx="11">
                  <c:v>0</c:v>
                </c:pt>
                <c:pt idx="12">
                  <c:v>0</c:v>
                </c:pt>
                <c:pt idx="13">
                  <c:v>0.12</c:v>
                </c:pt>
                <c:pt idx="14">
                  <c:v>0.248</c:v>
                </c:pt>
                <c:pt idx="15">
                  <c:v>0.18079999999999999</c:v>
                </c:pt>
                <c:pt idx="16">
                  <c:v>4.8000000000000001E-2</c:v>
                </c:pt>
                <c:pt idx="17">
                  <c:v>0</c:v>
                </c:pt>
                <c:pt idx="18">
                  <c:v>8.3199999999999996E-2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A-49EA-8CDC-E222A59B3B0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8A-49EA-8CDC-E222A59B3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9.7'!$T$8:$Z$8</c:f>
              <c:numCache>
                <c:formatCode>#,##0</c:formatCode>
                <c:ptCount val="7"/>
                <c:pt idx="0">
                  <c:v>26611.67</c:v>
                </c:pt>
                <c:pt idx="1">
                  <c:v>30771.09</c:v>
                </c:pt>
                <c:pt idx="2">
                  <c:v>44388.71</c:v>
                </c:pt>
                <c:pt idx="3">
                  <c:v>37485.68</c:v>
                </c:pt>
                <c:pt idx="4">
                  <c:v>45606</c:v>
                </c:pt>
                <c:pt idx="5">
                  <c:v>42815.13</c:v>
                </c:pt>
                <c:pt idx="6">
                  <c:v>43678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2-4E7A-87F9-B140506810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72-4E7A-87F9-B14050681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9.70'!$T$8:$Z$8</c:f>
              <c:numCache>
                <c:formatCode>#,##0</c:formatCode>
                <c:ptCount val="7"/>
                <c:pt idx="0">
                  <c:v>23225.97</c:v>
                </c:pt>
                <c:pt idx="1">
                  <c:v>30415.91</c:v>
                </c:pt>
                <c:pt idx="2">
                  <c:v>33489.4</c:v>
                </c:pt>
                <c:pt idx="3">
                  <c:v>34358</c:v>
                </c:pt>
                <c:pt idx="4">
                  <c:v>32774</c:v>
                </c:pt>
                <c:pt idx="5">
                  <c:v>33100.589999999997</c:v>
                </c:pt>
                <c:pt idx="6">
                  <c:v>35248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5-4514-AD67-3B300E4D2A7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5-4514-AD67-3B300E4D2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9.71'!$U$4:$Y$4</c:f>
              <c:numCache>
                <c:formatCode>#,##0</c:formatCode>
                <c:ptCount val="5"/>
                <c:pt idx="0">
                  <c:v>158740</c:v>
                </c:pt>
                <c:pt idx="1">
                  <c:v>152865</c:v>
                </c:pt>
                <c:pt idx="2">
                  <c:v>151594</c:v>
                </c:pt>
                <c:pt idx="3">
                  <c:v>145338</c:v>
                </c:pt>
                <c:pt idx="4">
                  <c:v>149305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3D-4883-809C-F69DDD46DBDF}"/>
            </c:ext>
          </c:extLst>
        </c:ser>
        <c:ser>
          <c:idx val="1"/>
          <c:order val="1"/>
          <c:tx>
            <c:strRef>
              <c:f>'Table 9.71'!$S$7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9.71'!$U$7:$Y$7</c:f>
              <c:numCache>
                <c:formatCode>#,##0</c:formatCode>
                <c:ptCount val="5"/>
                <c:pt idx="0">
                  <c:v>109348</c:v>
                </c:pt>
                <c:pt idx="1">
                  <c:v>107640</c:v>
                </c:pt>
                <c:pt idx="2">
                  <c:v>106668</c:v>
                </c:pt>
                <c:pt idx="3">
                  <c:v>104488</c:v>
                </c:pt>
                <c:pt idx="4">
                  <c:v>105008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3D-4883-809C-F69DDD46DBDF}"/>
            </c:ext>
          </c:extLst>
        </c:ser>
        <c:ser>
          <c:idx val="2"/>
          <c:order val="2"/>
          <c:tx>
            <c:strRef>
              <c:f>'Table 9.71'!$S$11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9.71'!$U$11:$Y$11</c:f>
              <c:numCache>
                <c:formatCode>#,##0</c:formatCode>
                <c:ptCount val="5"/>
                <c:pt idx="0">
                  <c:v>146847</c:v>
                </c:pt>
                <c:pt idx="1">
                  <c:v>141286</c:v>
                </c:pt>
                <c:pt idx="2">
                  <c:v>140429</c:v>
                </c:pt>
                <c:pt idx="3">
                  <c:v>134458</c:v>
                </c:pt>
                <c:pt idx="4">
                  <c:v>138501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3D-4883-809C-F69DDD46DBDF}"/>
            </c:ext>
          </c:extLst>
        </c:ser>
        <c:ser>
          <c:idx val="3"/>
          <c:order val="3"/>
          <c:tx>
            <c:strRef>
              <c:f>'Table 9.71'!$S$12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9.71'!$U$12:$Y$12</c:f>
              <c:numCache>
                <c:formatCode>#,##0</c:formatCode>
                <c:ptCount val="5"/>
                <c:pt idx="0">
                  <c:v>11893</c:v>
                </c:pt>
                <c:pt idx="1">
                  <c:v>11579</c:v>
                </c:pt>
                <c:pt idx="2">
                  <c:v>11165</c:v>
                </c:pt>
                <c:pt idx="3">
                  <c:v>10880</c:v>
                </c:pt>
                <c:pt idx="4">
                  <c:v>10804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3D-4883-809C-F69DDD46D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9.71'!$AB$15:$AB$33</c:f>
              <c:numCache>
                <c:formatCode>0.0%</c:formatCode>
                <c:ptCount val="19"/>
                <c:pt idx="0">
                  <c:v>1.3300651486809005E-2</c:v>
                </c:pt>
                <c:pt idx="1">
                  <c:v>1.9080178030058698E-2</c:v>
                </c:pt>
                <c:pt idx="2">
                  <c:v>4.7552086692898149E-2</c:v>
                </c:pt>
                <c:pt idx="3">
                  <c:v>1.1107527575308005E-2</c:v>
                </c:pt>
                <c:pt idx="4">
                  <c:v>8.7415338966651615E-2</c:v>
                </c:pt>
                <c:pt idx="5">
                  <c:v>2.5724053409017608E-2</c:v>
                </c:pt>
                <c:pt idx="6">
                  <c:v>9.1988647358575759E-2</c:v>
                </c:pt>
                <c:pt idx="7">
                  <c:v>7.8900857898471261E-2</c:v>
                </c:pt>
                <c:pt idx="8">
                  <c:v>3.9431077855898861E-2</c:v>
                </c:pt>
                <c:pt idx="9">
                  <c:v>7.7791395213829585E-3</c:v>
                </c:pt>
                <c:pt idx="10">
                  <c:v>2.3976004644262403E-2</c:v>
                </c:pt>
                <c:pt idx="11">
                  <c:v>1.7848158420950784E-2</c:v>
                </c:pt>
                <c:pt idx="12">
                  <c:v>4.8584145004192739E-2</c:v>
                </c:pt>
                <c:pt idx="13">
                  <c:v>7.7075404760368962E-2</c:v>
                </c:pt>
                <c:pt idx="14">
                  <c:v>9.8148745404115334E-2</c:v>
                </c:pt>
                <c:pt idx="15">
                  <c:v>8.1035928529961943E-2</c:v>
                </c:pt>
                <c:pt idx="16">
                  <c:v>0.13660581822872991</c:v>
                </c:pt>
                <c:pt idx="17">
                  <c:v>1.9454299167902988E-2</c:v>
                </c:pt>
                <c:pt idx="18">
                  <c:v>4.0953363865058379E-2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79-4ADC-BC63-C84661C1A4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79-4ADC-BC63-C84661C1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9.71'!$Y$44:$Y$60</c:f>
              <c:numCache>
                <c:formatCode>#,##0</c:formatCode>
                <c:ptCount val="17"/>
                <c:pt idx="0">
                  <c:v>106</c:v>
                </c:pt>
                <c:pt idx="1">
                  <c:v>1736</c:v>
                </c:pt>
                <c:pt idx="2">
                  <c:v>4992</c:v>
                </c:pt>
                <c:pt idx="3">
                  <c:v>8614</c:v>
                </c:pt>
                <c:pt idx="4">
                  <c:v>9921</c:v>
                </c:pt>
                <c:pt idx="5">
                  <c:v>9174</c:v>
                </c:pt>
                <c:pt idx="6">
                  <c:v>7953</c:v>
                </c:pt>
                <c:pt idx="7">
                  <c:v>7791</c:v>
                </c:pt>
                <c:pt idx="8">
                  <c:v>7888</c:v>
                </c:pt>
                <c:pt idx="9">
                  <c:v>6822</c:v>
                </c:pt>
                <c:pt idx="10">
                  <c:v>6052</c:v>
                </c:pt>
                <c:pt idx="11">
                  <c:v>4030</c:v>
                </c:pt>
                <c:pt idx="12">
                  <c:v>1917</c:v>
                </c:pt>
                <c:pt idx="13">
                  <c:v>694</c:v>
                </c:pt>
                <c:pt idx="14">
                  <c:v>215</c:v>
                </c:pt>
                <c:pt idx="15">
                  <c:v>103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9-4D48-A01B-8E5C33A3530F}"/>
            </c:ext>
          </c:extLst>
        </c:ser>
        <c:ser>
          <c:idx val="1"/>
          <c:order val="1"/>
          <c:tx>
            <c:strRef>
              <c:f>'Table 9.71'!$S$62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9.71'!$Y$63:$Y$79</c:f>
              <c:numCache>
                <c:formatCode>#,##0</c:formatCode>
                <c:ptCount val="17"/>
                <c:pt idx="0">
                  <c:v>137</c:v>
                </c:pt>
                <c:pt idx="1">
                  <c:v>2138</c:v>
                </c:pt>
                <c:pt idx="2">
                  <c:v>5254</c:v>
                </c:pt>
                <c:pt idx="3">
                  <c:v>7985</c:v>
                </c:pt>
                <c:pt idx="4">
                  <c:v>8675</c:v>
                </c:pt>
                <c:pt idx="5">
                  <c:v>7725</c:v>
                </c:pt>
                <c:pt idx="6">
                  <c:v>6979</c:v>
                </c:pt>
                <c:pt idx="7">
                  <c:v>7050</c:v>
                </c:pt>
                <c:pt idx="8">
                  <c:v>7415</c:v>
                </c:pt>
                <c:pt idx="9">
                  <c:v>6565</c:v>
                </c:pt>
                <c:pt idx="10">
                  <c:v>5553</c:v>
                </c:pt>
                <c:pt idx="11">
                  <c:v>3445</c:v>
                </c:pt>
                <c:pt idx="12">
                  <c:v>1423</c:v>
                </c:pt>
                <c:pt idx="13">
                  <c:v>530</c:v>
                </c:pt>
                <c:pt idx="14">
                  <c:v>218</c:v>
                </c:pt>
                <c:pt idx="15">
                  <c:v>85</c:v>
                </c:pt>
                <c:pt idx="1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9-4D48-A01B-8E5C33A35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9.71'!$Y$83:$Y$90</c:f>
              <c:numCache>
                <c:formatCode>#,##0</c:formatCode>
                <c:ptCount val="8"/>
                <c:pt idx="0">
                  <c:v>5960</c:v>
                </c:pt>
                <c:pt idx="1">
                  <c:v>5900</c:v>
                </c:pt>
                <c:pt idx="2">
                  <c:v>11179</c:v>
                </c:pt>
                <c:pt idx="3">
                  <c:v>6366</c:v>
                </c:pt>
                <c:pt idx="4">
                  <c:v>2001</c:v>
                </c:pt>
                <c:pt idx="5">
                  <c:v>2465</c:v>
                </c:pt>
                <c:pt idx="6">
                  <c:v>5715</c:v>
                </c:pt>
                <c:pt idx="7">
                  <c:v>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F-4973-8F04-B7B3CDC76934}"/>
            </c:ext>
          </c:extLst>
        </c:ser>
        <c:ser>
          <c:idx val="1"/>
          <c:order val="1"/>
          <c:tx>
            <c:strRef>
              <c:f>'Table 9.71'!$S$92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9.71'!$Y$93:$Y$100</c:f>
              <c:numCache>
                <c:formatCode>#,##0</c:formatCode>
                <c:ptCount val="8"/>
                <c:pt idx="0">
                  <c:v>4162</c:v>
                </c:pt>
                <c:pt idx="1">
                  <c:v>10500</c:v>
                </c:pt>
                <c:pt idx="2">
                  <c:v>1690</c:v>
                </c:pt>
                <c:pt idx="3">
                  <c:v>8225</c:v>
                </c:pt>
                <c:pt idx="4">
                  <c:v>9509</c:v>
                </c:pt>
                <c:pt idx="5">
                  <c:v>5055</c:v>
                </c:pt>
                <c:pt idx="6">
                  <c:v>490</c:v>
                </c:pt>
                <c:pt idx="7">
                  <c:v>2983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AF-4973-8F04-B7B3CDC76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9.71'!$U$8:$Y$8</c:f>
              <c:numCache>
                <c:formatCode>#,##0</c:formatCode>
                <c:ptCount val="5"/>
                <c:pt idx="0">
                  <c:v>42553.35</c:v>
                </c:pt>
                <c:pt idx="1">
                  <c:v>43052</c:v>
                </c:pt>
                <c:pt idx="2">
                  <c:v>44183.96</c:v>
                </c:pt>
                <c:pt idx="3">
                  <c:v>45039.94</c:v>
                </c:pt>
                <c:pt idx="4">
                  <c:v>45445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DF-4199-81A3-4516A88ADC0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DF-4199-81A3-4516A88AD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9.71'!$T$4:$Z$4</c:f>
              <c:numCache>
                <c:formatCode>#,##0</c:formatCode>
                <c:ptCount val="7"/>
                <c:pt idx="0">
                  <c:v>160015</c:v>
                </c:pt>
                <c:pt idx="1">
                  <c:v>158740</c:v>
                </c:pt>
                <c:pt idx="2">
                  <c:v>152865</c:v>
                </c:pt>
                <c:pt idx="3">
                  <c:v>151594</c:v>
                </c:pt>
                <c:pt idx="4">
                  <c:v>145338</c:v>
                </c:pt>
                <c:pt idx="5">
                  <c:v>149305</c:v>
                </c:pt>
                <c:pt idx="6">
                  <c:v>155030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E-4762-9BC0-FF58FC165816}"/>
            </c:ext>
          </c:extLst>
        </c:ser>
        <c:ser>
          <c:idx val="1"/>
          <c:order val="1"/>
          <c:tx>
            <c:strRef>
              <c:f>'Table 9.71'!$S$7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9.71'!$T$7:$Z$7</c:f>
              <c:numCache>
                <c:formatCode>#,##0</c:formatCode>
                <c:ptCount val="7"/>
                <c:pt idx="0">
                  <c:v>109101</c:v>
                </c:pt>
                <c:pt idx="1">
                  <c:v>109348</c:v>
                </c:pt>
                <c:pt idx="2">
                  <c:v>107640</c:v>
                </c:pt>
                <c:pt idx="3">
                  <c:v>106668</c:v>
                </c:pt>
                <c:pt idx="4">
                  <c:v>104488</c:v>
                </c:pt>
                <c:pt idx="5">
                  <c:v>105008</c:v>
                </c:pt>
                <c:pt idx="6">
                  <c:v>108489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E-4762-9BC0-FF58FC165816}"/>
            </c:ext>
          </c:extLst>
        </c:ser>
        <c:ser>
          <c:idx val="2"/>
          <c:order val="2"/>
          <c:tx>
            <c:strRef>
              <c:f>'Table 9.71'!$S$11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9.71'!$T$11:$Z$11</c:f>
              <c:numCache>
                <c:formatCode>#,##0</c:formatCode>
                <c:ptCount val="7"/>
                <c:pt idx="0">
                  <c:v>147720</c:v>
                </c:pt>
                <c:pt idx="1">
                  <c:v>146847</c:v>
                </c:pt>
                <c:pt idx="2">
                  <c:v>141286</c:v>
                </c:pt>
                <c:pt idx="3">
                  <c:v>140429</c:v>
                </c:pt>
                <c:pt idx="4">
                  <c:v>134458</c:v>
                </c:pt>
                <c:pt idx="5">
                  <c:v>138501</c:v>
                </c:pt>
                <c:pt idx="6">
                  <c:v>144096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0E-4762-9BC0-FF58FC165816}"/>
            </c:ext>
          </c:extLst>
        </c:ser>
        <c:ser>
          <c:idx val="3"/>
          <c:order val="3"/>
          <c:tx>
            <c:strRef>
              <c:f>'Table 9.71'!$S$12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9.71'!$T$12:$Z$12</c:f>
              <c:numCache>
                <c:formatCode>#,##0</c:formatCode>
                <c:ptCount val="7"/>
                <c:pt idx="0">
                  <c:v>12295</c:v>
                </c:pt>
                <c:pt idx="1">
                  <c:v>11893</c:v>
                </c:pt>
                <c:pt idx="2">
                  <c:v>11579</c:v>
                </c:pt>
                <c:pt idx="3">
                  <c:v>11165</c:v>
                </c:pt>
                <c:pt idx="4">
                  <c:v>10880</c:v>
                </c:pt>
                <c:pt idx="5">
                  <c:v>10804</c:v>
                </c:pt>
                <c:pt idx="6">
                  <c:v>10934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0E-4762-9BC0-FF58FC165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9.71'!$AB$15:$AB$33</c:f>
              <c:numCache>
                <c:formatCode>0.0%</c:formatCode>
                <c:ptCount val="19"/>
                <c:pt idx="0">
                  <c:v>1.3300651486809005E-2</c:v>
                </c:pt>
                <c:pt idx="1">
                  <c:v>1.9080178030058698E-2</c:v>
                </c:pt>
                <c:pt idx="2">
                  <c:v>4.7552086692898149E-2</c:v>
                </c:pt>
                <c:pt idx="3">
                  <c:v>1.1107527575308005E-2</c:v>
                </c:pt>
                <c:pt idx="4">
                  <c:v>8.7415338966651615E-2</c:v>
                </c:pt>
                <c:pt idx="5">
                  <c:v>2.5724053409017608E-2</c:v>
                </c:pt>
                <c:pt idx="6">
                  <c:v>9.1988647358575759E-2</c:v>
                </c:pt>
                <c:pt idx="7">
                  <c:v>7.8900857898471261E-2</c:v>
                </c:pt>
                <c:pt idx="8">
                  <c:v>3.9431077855898861E-2</c:v>
                </c:pt>
                <c:pt idx="9">
                  <c:v>7.7791395213829585E-3</c:v>
                </c:pt>
                <c:pt idx="10">
                  <c:v>2.3976004644262403E-2</c:v>
                </c:pt>
                <c:pt idx="11">
                  <c:v>1.7848158420950784E-2</c:v>
                </c:pt>
                <c:pt idx="12">
                  <c:v>4.8584145004192739E-2</c:v>
                </c:pt>
                <c:pt idx="13">
                  <c:v>7.7075404760368962E-2</c:v>
                </c:pt>
                <c:pt idx="14">
                  <c:v>9.8148745404115334E-2</c:v>
                </c:pt>
                <c:pt idx="15">
                  <c:v>8.1035928529961943E-2</c:v>
                </c:pt>
                <c:pt idx="16">
                  <c:v>0.13660581822872991</c:v>
                </c:pt>
                <c:pt idx="17">
                  <c:v>1.9454299167902988E-2</c:v>
                </c:pt>
                <c:pt idx="18">
                  <c:v>4.0953363865058379E-2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0C-46F3-A332-1D70A3C84B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0C-46F3-A332-1D70A3C84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9.71'!$Z$44:$Z$60</c:f>
              <c:numCache>
                <c:formatCode>#,##0</c:formatCode>
                <c:ptCount val="17"/>
                <c:pt idx="0">
                  <c:v>66</c:v>
                </c:pt>
                <c:pt idx="1">
                  <c:v>1901</c:v>
                </c:pt>
                <c:pt idx="2">
                  <c:v>5211</c:v>
                </c:pt>
                <c:pt idx="3">
                  <c:v>8965</c:v>
                </c:pt>
                <c:pt idx="4">
                  <c:v>10611</c:v>
                </c:pt>
                <c:pt idx="5">
                  <c:v>9367</c:v>
                </c:pt>
                <c:pt idx="6">
                  <c:v>8390</c:v>
                </c:pt>
                <c:pt idx="7">
                  <c:v>7872</c:v>
                </c:pt>
                <c:pt idx="8">
                  <c:v>8223</c:v>
                </c:pt>
                <c:pt idx="9">
                  <c:v>6946</c:v>
                </c:pt>
                <c:pt idx="10">
                  <c:v>6481</c:v>
                </c:pt>
                <c:pt idx="11">
                  <c:v>4316</c:v>
                </c:pt>
                <c:pt idx="12">
                  <c:v>2023</c:v>
                </c:pt>
                <c:pt idx="13">
                  <c:v>824</c:v>
                </c:pt>
                <c:pt idx="14">
                  <c:v>234</c:v>
                </c:pt>
                <c:pt idx="15">
                  <c:v>102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E83-BF99-F81AD2BD8A00}"/>
            </c:ext>
          </c:extLst>
        </c:ser>
        <c:ser>
          <c:idx val="1"/>
          <c:order val="1"/>
          <c:tx>
            <c:strRef>
              <c:f>'Table 9.71'!$S$62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9.71'!$Z$63:$Z$79</c:f>
              <c:numCache>
                <c:formatCode>#,##0</c:formatCode>
                <c:ptCount val="17"/>
                <c:pt idx="0">
                  <c:v>169</c:v>
                </c:pt>
                <c:pt idx="1">
                  <c:v>2256</c:v>
                </c:pt>
                <c:pt idx="2">
                  <c:v>5350</c:v>
                </c:pt>
                <c:pt idx="3">
                  <c:v>8018</c:v>
                </c:pt>
                <c:pt idx="4">
                  <c:v>9209</c:v>
                </c:pt>
                <c:pt idx="5">
                  <c:v>7877</c:v>
                </c:pt>
                <c:pt idx="6">
                  <c:v>7291</c:v>
                </c:pt>
                <c:pt idx="7">
                  <c:v>6952</c:v>
                </c:pt>
                <c:pt idx="8">
                  <c:v>7705</c:v>
                </c:pt>
                <c:pt idx="9">
                  <c:v>6513</c:v>
                </c:pt>
                <c:pt idx="10">
                  <c:v>5743</c:v>
                </c:pt>
                <c:pt idx="11">
                  <c:v>3762</c:v>
                </c:pt>
                <c:pt idx="12">
                  <c:v>1606</c:v>
                </c:pt>
                <c:pt idx="13">
                  <c:v>533</c:v>
                </c:pt>
                <c:pt idx="14">
                  <c:v>224</c:v>
                </c:pt>
                <c:pt idx="15">
                  <c:v>102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E83-BF99-F81AD2BD8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9.71'!$Z$83:$Z$90</c:f>
              <c:numCache>
                <c:formatCode>#,##0</c:formatCode>
                <c:ptCount val="8"/>
                <c:pt idx="0">
                  <c:v>6154</c:v>
                </c:pt>
                <c:pt idx="1">
                  <c:v>6131</c:v>
                </c:pt>
                <c:pt idx="2">
                  <c:v>11771</c:v>
                </c:pt>
                <c:pt idx="3">
                  <c:v>6458</c:v>
                </c:pt>
                <c:pt idx="4">
                  <c:v>2034</c:v>
                </c:pt>
                <c:pt idx="5">
                  <c:v>2600</c:v>
                </c:pt>
                <c:pt idx="6">
                  <c:v>6025</c:v>
                </c:pt>
                <c:pt idx="7">
                  <c:v>6503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8-4B38-B373-DE8F1E323831}"/>
            </c:ext>
          </c:extLst>
        </c:ser>
        <c:ser>
          <c:idx val="1"/>
          <c:order val="1"/>
          <c:tx>
            <c:strRef>
              <c:f>'Table 9.71'!$S$92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9.71'!$Z$93:$Z$100</c:f>
              <c:numCache>
                <c:formatCode>#,##0</c:formatCode>
                <c:ptCount val="8"/>
                <c:pt idx="0">
                  <c:v>4429</c:v>
                </c:pt>
                <c:pt idx="1">
                  <c:v>10962</c:v>
                </c:pt>
                <c:pt idx="2">
                  <c:v>1786</c:v>
                </c:pt>
                <c:pt idx="3">
                  <c:v>8898</c:v>
                </c:pt>
                <c:pt idx="4">
                  <c:v>9666</c:v>
                </c:pt>
                <c:pt idx="5">
                  <c:v>5330</c:v>
                </c:pt>
                <c:pt idx="6">
                  <c:v>578</c:v>
                </c:pt>
                <c:pt idx="7">
                  <c:v>3100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8-4B38-B373-DE8F1E323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9.8'!$U$4:$Y$4</c:f>
              <c:numCache>
                <c:formatCode>#,##0</c:formatCode>
                <c:ptCount val="5"/>
                <c:pt idx="0">
                  <c:v>944199</c:v>
                </c:pt>
                <c:pt idx="1">
                  <c:v>940176</c:v>
                </c:pt>
                <c:pt idx="2">
                  <c:v>961982</c:v>
                </c:pt>
                <c:pt idx="3">
                  <c:v>963549</c:v>
                </c:pt>
                <c:pt idx="4">
                  <c:v>1002968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F-49F7-9C04-C6FCD8071169}"/>
            </c:ext>
          </c:extLst>
        </c:ser>
        <c:ser>
          <c:idx val="1"/>
          <c:order val="1"/>
          <c:tx>
            <c:strRef>
              <c:f>'Table 9.8'!$S$7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9.8'!$U$7:$Y$7</c:f>
              <c:numCache>
                <c:formatCode>#,##0</c:formatCode>
                <c:ptCount val="5"/>
                <c:pt idx="0">
                  <c:v>669317</c:v>
                </c:pt>
                <c:pt idx="1">
                  <c:v>670145</c:v>
                </c:pt>
                <c:pt idx="2">
                  <c:v>674123</c:v>
                </c:pt>
                <c:pt idx="3">
                  <c:v>681373</c:v>
                </c:pt>
                <c:pt idx="4">
                  <c:v>702556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3F-49F7-9C04-C6FCD8071169}"/>
            </c:ext>
          </c:extLst>
        </c:ser>
        <c:ser>
          <c:idx val="2"/>
          <c:order val="2"/>
          <c:tx>
            <c:strRef>
              <c:f>'Table 9.8'!$S$11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9.8'!$U$11:$Y$11</c:f>
              <c:numCache>
                <c:formatCode>#,##0</c:formatCode>
                <c:ptCount val="5"/>
                <c:pt idx="0">
                  <c:v>862562</c:v>
                </c:pt>
                <c:pt idx="1">
                  <c:v>858893</c:v>
                </c:pt>
                <c:pt idx="2">
                  <c:v>881479</c:v>
                </c:pt>
                <c:pt idx="3">
                  <c:v>879834</c:v>
                </c:pt>
                <c:pt idx="4">
                  <c:v>914540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3F-49F7-9C04-C6FCD8071169}"/>
            </c:ext>
          </c:extLst>
        </c:ser>
        <c:ser>
          <c:idx val="3"/>
          <c:order val="3"/>
          <c:tx>
            <c:strRef>
              <c:f>'Table 9.8'!$S$12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9.8'!$U$12:$Y$12</c:f>
              <c:numCache>
                <c:formatCode>#,##0</c:formatCode>
                <c:ptCount val="5"/>
                <c:pt idx="0">
                  <c:v>81637</c:v>
                </c:pt>
                <c:pt idx="1">
                  <c:v>81283</c:v>
                </c:pt>
                <c:pt idx="2">
                  <c:v>80503</c:v>
                </c:pt>
                <c:pt idx="3">
                  <c:v>83715</c:v>
                </c:pt>
                <c:pt idx="4">
                  <c:v>88428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3F-49F7-9C04-C6FCD8071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9.71'!$T$8:$Z$8</c:f>
              <c:numCache>
                <c:formatCode>#,##0</c:formatCode>
                <c:ptCount val="7"/>
                <c:pt idx="0">
                  <c:v>41293.31</c:v>
                </c:pt>
                <c:pt idx="1">
                  <c:v>42553.35</c:v>
                </c:pt>
                <c:pt idx="2">
                  <c:v>43052</c:v>
                </c:pt>
                <c:pt idx="3">
                  <c:v>44183.96</c:v>
                </c:pt>
                <c:pt idx="4">
                  <c:v>45039.94</c:v>
                </c:pt>
                <c:pt idx="5">
                  <c:v>45445</c:v>
                </c:pt>
                <c:pt idx="6">
                  <c:v>46988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9-4CD7-B8E5-4EB1CBECD21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D9-4CD7-B8E5-4EB1CBECD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9.72'!$U$4:$Y$4</c:f>
              <c:numCache>
                <c:formatCode>#,##0</c:formatCode>
                <c:ptCount val="5"/>
                <c:pt idx="0">
                  <c:v>2530</c:v>
                </c:pt>
                <c:pt idx="1">
                  <c:v>2545</c:v>
                </c:pt>
                <c:pt idx="2">
                  <c:v>2645</c:v>
                </c:pt>
                <c:pt idx="3">
                  <c:v>2710</c:v>
                </c:pt>
                <c:pt idx="4">
                  <c:v>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B-48C1-84A7-3363E47E3264}"/>
            </c:ext>
          </c:extLst>
        </c:ser>
        <c:ser>
          <c:idx val="1"/>
          <c:order val="1"/>
          <c:tx>
            <c:strRef>
              <c:f>'Table 9.72'!$S$7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9.72'!$U$7:$Y$7</c:f>
              <c:numCache>
                <c:formatCode>#,##0</c:formatCode>
                <c:ptCount val="5"/>
                <c:pt idx="0">
                  <c:v>1894</c:v>
                </c:pt>
                <c:pt idx="1">
                  <c:v>1956</c:v>
                </c:pt>
                <c:pt idx="2">
                  <c:v>1988</c:v>
                </c:pt>
                <c:pt idx="3">
                  <c:v>2057</c:v>
                </c:pt>
                <c:pt idx="4">
                  <c:v>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BB-48C1-84A7-3363E47E3264}"/>
            </c:ext>
          </c:extLst>
        </c:ser>
        <c:ser>
          <c:idx val="2"/>
          <c:order val="2"/>
          <c:tx>
            <c:strRef>
              <c:f>'Table 9.72'!$S$11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9.72'!$U$11:$Y$11</c:f>
              <c:numCache>
                <c:formatCode>#,##0</c:formatCode>
                <c:ptCount val="5"/>
                <c:pt idx="0">
                  <c:v>2377</c:v>
                </c:pt>
                <c:pt idx="1">
                  <c:v>2383</c:v>
                </c:pt>
                <c:pt idx="2">
                  <c:v>2483</c:v>
                </c:pt>
                <c:pt idx="3">
                  <c:v>2538</c:v>
                </c:pt>
                <c:pt idx="4">
                  <c:v>3030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BB-48C1-84A7-3363E47E3264}"/>
            </c:ext>
          </c:extLst>
        </c:ser>
        <c:ser>
          <c:idx val="3"/>
          <c:order val="3"/>
          <c:tx>
            <c:strRef>
              <c:f>'Table 9.72'!$S$12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9.72'!$U$12:$Y$12</c:f>
              <c:numCache>
                <c:formatCode>#,##0</c:formatCode>
                <c:ptCount val="5"/>
                <c:pt idx="0">
                  <c:v>153</c:v>
                </c:pt>
                <c:pt idx="1">
                  <c:v>160</c:v>
                </c:pt>
                <c:pt idx="2">
                  <c:v>162</c:v>
                </c:pt>
                <c:pt idx="3">
                  <c:v>169</c:v>
                </c:pt>
                <c:pt idx="4">
                  <c:v>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BB-48C1-84A7-3363E47E3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9.72'!$AB$15:$AB$33</c:f>
              <c:numCache>
                <c:formatCode>0.0%</c:formatCode>
                <c:ptCount val="19"/>
                <c:pt idx="0">
                  <c:v>1.0436693216149409E-2</c:v>
                </c:pt>
                <c:pt idx="1">
                  <c:v>0.20983246360889865</c:v>
                </c:pt>
                <c:pt idx="2">
                  <c:v>7.6352650370777264E-2</c:v>
                </c:pt>
                <c:pt idx="3">
                  <c:v>3.2957978577313925E-3</c:v>
                </c:pt>
                <c:pt idx="4">
                  <c:v>7.4979401263389173E-2</c:v>
                </c:pt>
                <c:pt idx="5">
                  <c:v>1.0436693216149409E-2</c:v>
                </c:pt>
                <c:pt idx="6">
                  <c:v>6.3993408404284538E-2</c:v>
                </c:pt>
                <c:pt idx="7">
                  <c:v>8.9810491623180444E-2</c:v>
                </c:pt>
                <c:pt idx="8">
                  <c:v>3.6803076078000548E-2</c:v>
                </c:pt>
                <c:pt idx="9">
                  <c:v>1.3732491073880802E-3</c:v>
                </c:pt>
                <c:pt idx="10">
                  <c:v>1.1809942323537491E-2</c:v>
                </c:pt>
                <c:pt idx="11">
                  <c:v>1.2359241966492723E-2</c:v>
                </c:pt>
                <c:pt idx="12">
                  <c:v>3.954957429277671E-2</c:v>
                </c:pt>
                <c:pt idx="13">
                  <c:v>0.10876132930513595</c:v>
                </c:pt>
                <c:pt idx="14">
                  <c:v>3.3507278220269159E-2</c:v>
                </c:pt>
                <c:pt idx="15">
                  <c:v>8.8162592694314743E-2</c:v>
                </c:pt>
                <c:pt idx="16">
                  <c:v>6.5915957154627849E-2</c:v>
                </c:pt>
                <c:pt idx="17">
                  <c:v>2.4718483932985444E-3</c:v>
                </c:pt>
                <c:pt idx="18">
                  <c:v>4.3120021971985716E-2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42-420D-9E78-DFB940DE28D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42-420D-9E78-DFB940DE2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9.72'!$Y$44:$Y$60</c:f>
              <c:numCache>
                <c:formatCode>#,##0</c:formatCode>
                <c:ptCount val="17"/>
                <c:pt idx="0">
                  <c:v>4</c:v>
                </c:pt>
                <c:pt idx="1">
                  <c:v>50</c:v>
                </c:pt>
                <c:pt idx="2">
                  <c:v>113</c:v>
                </c:pt>
                <c:pt idx="3">
                  <c:v>141</c:v>
                </c:pt>
                <c:pt idx="4">
                  <c:v>248</c:v>
                </c:pt>
                <c:pt idx="5">
                  <c:v>202</c:v>
                </c:pt>
                <c:pt idx="6">
                  <c:v>189</c:v>
                </c:pt>
                <c:pt idx="7">
                  <c:v>185</c:v>
                </c:pt>
                <c:pt idx="8">
                  <c:v>165</c:v>
                </c:pt>
                <c:pt idx="9">
                  <c:v>174</c:v>
                </c:pt>
                <c:pt idx="10">
                  <c:v>88</c:v>
                </c:pt>
                <c:pt idx="11">
                  <c:v>75</c:v>
                </c:pt>
                <c:pt idx="12">
                  <c:v>15</c:v>
                </c:pt>
                <c:pt idx="13">
                  <c:v>6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1-4323-A69C-09255FDDB63A}"/>
            </c:ext>
          </c:extLst>
        </c:ser>
        <c:ser>
          <c:idx val="1"/>
          <c:order val="1"/>
          <c:tx>
            <c:strRef>
              <c:f>'Table 9.72'!$S$62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9.72'!$Y$63:$Y$79</c:f>
              <c:numCache>
                <c:formatCode>#,##0</c:formatCode>
                <c:ptCount val="17"/>
                <c:pt idx="0">
                  <c:v>0</c:v>
                </c:pt>
                <c:pt idx="1">
                  <c:v>75</c:v>
                </c:pt>
                <c:pt idx="2">
                  <c:v>90</c:v>
                </c:pt>
                <c:pt idx="3">
                  <c:v>155</c:v>
                </c:pt>
                <c:pt idx="4">
                  <c:v>222</c:v>
                </c:pt>
                <c:pt idx="5">
                  <c:v>205</c:v>
                </c:pt>
                <c:pt idx="6">
                  <c:v>183</c:v>
                </c:pt>
                <c:pt idx="7">
                  <c:v>180</c:v>
                </c:pt>
                <c:pt idx="8">
                  <c:v>177</c:v>
                </c:pt>
                <c:pt idx="9">
                  <c:v>132</c:v>
                </c:pt>
                <c:pt idx="10">
                  <c:v>70</c:v>
                </c:pt>
                <c:pt idx="11">
                  <c:v>51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E1-4323-A69C-09255FDDB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9.72'!$Y$83:$Y$90</c:f>
              <c:numCache>
                <c:formatCode>#,##0</c:formatCode>
                <c:ptCount val="8"/>
                <c:pt idx="0">
                  <c:v>59</c:v>
                </c:pt>
                <c:pt idx="1">
                  <c:v>109</c:v>
                </c:pt>
                <c:pt idx="2">
                  <c:v>459</c:v>
                </c:pt>
                <c:pt idx="3">
                  <c:v>33</c:v>
                </c:pt>
                <c:pt idx="4">
                  <c:v>25</c:v>
                </c:pt>
                <c:pt idx="5">
                  <c:v>18</c:v>
                </c:pt>
                <c:pt idx="6">
                  <c:v>304</c:v>
                </c:pt>
                <c:pt idx="7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7-40F9-8DBC-526FBD2C3FFA}"/>
            </c:ext>
          </c:extLst>
        </c:ser>
        <c:ser>
          <c:idx val="1"/>
          <c:order val="1"/>
          <c:tx>
            <c:strRef>
              <c:f>'Table 9.72'!$S$92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9.72'!$Y$93:$Y$100</c:f>
              <c:numCache>
                <c:formatCode>#,##0</c:formatCode>
                <c:ptCount val="8"/>
                <c:pt idx="0">
                  <c:v>64</c:v>
                </c:pt>
                <c:pt idx="1">
                  <c:v>199</c:v>
                </c:pt>
                <c:pt idx="2">
                  <c:v>48</c:v>
                </c:pt>
                <c:pt idx="3">
                  <c:v>140</c:v>
                </c:pt>
                <c:pt idx="4">
                  <c:v>174</c:v>
                </c:pt>
                <c:pt idx="5">
                  <c:v>86</c:v>
                </c:pt>
                <c:pt idx="6">
                  <c:v>129</c:v>
                </c:pt>
                <c:pt idx="7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7-40F9-8DBC-526FBD2C3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9.72'!$U$8:$Y$8</c:f>
              <c:numCache>
                <c:formatCode>#,##0</c:formatCode>
                <c:ptCount val="5"/>
                <c:pt idx="0">
                  <c:v>65880</c:v>
                </c:pt>
                <c:pt idx="1">
                  <c:v>66284.27</c:v>
                </c:pt>
                <c:pt idx="2">
                  <c:v>69098</c:v>
                </c:pt>
                <c:pt idx="3">
                  <c:v>70537.399999999994</c:v>
                </c:pt>
                <c:pt idx="4">
                  <c:v>67157.45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62-43D0-88BF-447FE51BDD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62-43D0-88BF-447FE51BD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9.72'!$T$4:$Z$4</c:f>
              <c:numCache>
                <c:formatCode>#,##0</c:formatCode>
                <c:ptCount val="7"/>
                <c:pt idx="0">
                  <c:v>2510</c:v>
                </c:pt>
                <c:pt idx="1">
                  <c:v>2530</c:v>
                </c:pt>
                <c:pt idx="2">
                  <c:v>2545</c:v>
                </c:pt>
                <c:pt idx="3">
                  <c:v>2645</c:v>
                </c:pt>
                <c:pt idx="4">
                  <c:v>2710</c:v>
                </c:pt>
                <c:pt idx="5">
                  <c:v>3209</c:v>
                </c:pt>
                <c:pt idx="6">
                  <c:v>3644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E0-475B-B851-EEE64035F960}"/>
            </c:ext>
          </c:extLst>
        </c:ser>
        <c:ser>
          <c:idx val="1"/>
          <c:order val="1"/>
          <c:tx>
            <c:strRef>
              <c:f>'Table 9.72'!$S$7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9.72'!$T$7:$Z$7</c:f>
              <c:numCache>
                <c:formatCode>#,##0</c:formatCode>
                <c:ptCount val="7"/>
                <c:pt idx="0">
                  <c:v>1818</c:v>
                </c:pt>
                <c:pt idx="1">
                  <c:v>1894</c:v>
                </c:pt>
                <c:pt idx="2">
                  <c:v>1956</c:v>
                </c:pt>
                <c:pt idx="3">
                  <c:v>1988</c:v>
                </c:pt>
                <c:pt idx="4">
                  <c:v>2057</c:v>
                </c:pt>
                <c:pt idx="5">
                  <c:v>2270</c:v>
                </c:pt>
                <c:pt idx="6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E0-475B-B851-EEE64035F960}"/>
            </c:ext>
          </c:extLst>
        </c:ser>
        <c:ser>
          <c:idx val="2"/>
          <c:order val="2"/>
          <c:tx>
            <c:strRef>
              <c:f>'Table 9.72'!$S$11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9.72'!$T$11:$Z$11</c:f>
              <c:numCache>
                <c:formatCode>#,##0</c:formatCode>
                <c:ptCount val="7"/>
                <c:pt idx="0">
                  <c:v>2350</c:v>
                </c:pt>
                <c:pt idx="1">
                  <c:v>2377</c:v>
                </c:pt>
                <c:pt idx="2">
                  <c:v>2383</c:v>
                </c:pt>
                <c:pt idx="3">
                  <c:v>2483</c:v>
                </c:pt>
                <c:pt idx="4">
                  <c:v>2538</c:v>
                </c:pt>
                <c:pt idx="5">
                  <c:v>3030</c:v>
                </c:pt>
                <c:pt idx="6">
                  <c:v>3483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E0-475B-B851-EEE64035F960}"/>
            </c:ext>
          </c:extLst>
        </c:ser>
        <c:ser>
          <c:idx val="3"/>
          <c:order val="3"/>
          <c:tx>
            <c:strRef>
              <c:f>'Table 9.72'!$S$12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9.72'!$T$12:$Z$12</c:f>
              <c:numCache>
                <c:formatCode>#,##0</c:formatCode>
                <c:ptCount val="7"/>
                <c:pt idx="0">
                  <c:v>168</c:v>
                </c:pt>
                <c:pt idx="1">
                  <c:v>153</c:v>
                </c:pt>
                <c:pt idx="2">
                  <c:v>160</c:v>
                </c:pt>
                <c:pt idx="3">
                  <c:v>162</c:v>
                </c:pt>
                <c:pt idx="4">
                  <c:v>169</c:v>
                </c:pt>
                <c:pt idx="5">
                  <c:v>179</c:v>
                </c:pt>
                <c:pt idx="6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E0-475B-B851-EEE64035F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9.72'!$AB$15:$AB$33</c:f>
              <c:numCache>
                <c:formatCode>0.0%</c:formatCode>
                <c:ptCount val="19"/>
                <c:pt idx="0">
                  <c:v>1.0436693216149409E-2</c:v>
                </c:pt>
                <c:pt idx="1">
                  <c:v>0.20983246360889865</c:v>
                </c:pt>
                <c:pt idx="2">
                  <c:v>7.6352650370777264E-2</c:v>
                </c:pt>
                <c:pt idx="3">
                  <c:v>3.2957978577313925E-3</c:v>
                </c:pt>
                <c:pt idx="4">
                  <c:v>7.4979401263389173E-2</c:v>
                </c:pt>
                <c:pt idx="5">
                  <c:v>1.0436693216149409E-2</c:v>
                </c:pt>
                <c:pt idx="6">
                  <c:v>6.3993408404284538E-2</c:v>
                </c:pt>
                <c:pt idx="7">
                  <c:v>8.9810491623180444E-2</c:v>
                </c:pt>
                <c:pt idx="8">
                  <c:v>3.6803076078000548E-2</c:v>
                </c:pt>
                <c:pt idx="9">
                  <c:v>1.3732491073880802E-3</c:v>
                </c:pt>
                <c:pt idx="10">
                  <c:v>1.1809942323537491E-2</c:v>
                </c:pt>
                <c:pt idx="11">
                  <c:v>1.2359241966492723E-2</c:v>
                </c:pt>
                <c:pt idx="12">
                  <c:v>3.954957429277671E-2</c:v>
                </c:pt>
                <c:pt idx="13">
                  <c:v>0.10876132930513595</c:v>
                </c:pt>
                <c:pt idx="14">
                  <c:v>3.3507278220269159E-2</c:v>
                </c:pt>
                <c:pt idx="15">
                  <c:v>8.8162592694314743E-2</c:v>
                </c:pt>
                <c:pt idx="16">
                  <c:v>6.5915957154627849E-2</c:v>
                </c:pt>
                <c:pt idx="17">
                  <c:v>2.4718483932985444E-3</c:v>
                </c:pt>
                <c:pt idx="18">
                  <c:v>4.3120021971985716E-2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4A-4CAA-B4B4-299FA90BBE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4A-4CAA-B4B4-299FA90BB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9.72'!$Z$44:$Z$60</c:f>
              <c:numCache>
                <c:formatCode>#,##0</c:formatCode>
                <c:ptCount val="17"/>
                <c:pt idx="0">
                  <c:v>0</c:v>
                </c:pt>
                <c:pt idx="1">
                  <c:v>61</c:v>
                </c:pt>
                <c:pt idx="2">
                  <c:v>121</c:v>
                </c:pt>
                <c:pt idx="3">
                  <c:v>202</c:v>
                </c:pt>
                <c:pt idx="4">
                  <c:v>259</c:v>
                </c:pt>
                <c:pt idx="5">
                  <c:v>210</c:v>
                </c:pt>
                <c:pt idx="6">
                  <c:v>219</c:v>
                </c:pt>
                <c:pt idx="7">
                  <c:v>210</c:v>
                </c:pt>
                <c:pt idx="8">
                  <c:v>225</c:v>
                </c:pt>
                <c:pt idx="9">
                  <c:v>171</c:v>
                </c:pt>
                <c:pt idx="10">
                  <c:v>103</c:v>
                </c:pt>
                <c:pt idx="11">
                  <c:v>82</c:v>
                </c:pt>
                <c:pt idx="12">
                  <c:v>20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1A-4C29-B2A5-747FCCFDA1DE}"/>
            </c:ext>
          </c:extLst>
        </c:ser>
        <c:ser>
          <c:idx val="1"/>
          <c:order val="1"/>
          <c:tx>
            <c:strRef>
              <c:f>'Table 9.72'!$S$62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9.72'!$Z$63:$Z$79</c:f>
              <c:numCache>
                <c:formatCode>#,##0</c:formatCode>
                <c:ptCount val="17"/>
                <c:pt idx="0">
                  <c:v>7</c:v>
                </c:pt>
                <c:pt idx="1">
                  <c:v>98</c:v>
                </c:pt>
                <c:pt idx="2">
                  <c:v>138</c:v>
                </c:pt>
                <c:pt idx="3">
                  <c:v>163</c:v>
                </c:pt>
                <c:pt idx="4">
                  <c:v>226</c:v>
                </c:pt>
                <c:pt idx="5">
                  <c:v>229</c:v>
                </c:pt>
                <c:pt idx="6">
                  <c:v>203</c:v>
                </c:pt>
                <c:pt idx="7">
                  <c:v>181</c:v>
                </c:pt>
                <c:pt idx="8">
                  <c:v>220</c:v>
                </c:pt>
                <c:pt idx="9">
                  <c:v>142</c:v>
                </c:pt>
                <c:pt idx="10">
                  <c:v>83</c:v>
                </c:pt>
                <c:pt idx="11">
                  <c:v>43</c:v>
                </c:pt>
                <c:pt idx="12">
                  <c:v>16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1A-4C29-B2A5-747FCCFDA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9.72'!$Z$83:$Z$90</c:f>
              <c:numCache>
                <c:formatCode>#,##0</c:formatCode>
                <c:ptCount val="8"/>
                <c:pt idx="0">
                  <c:v>74</c:v>
                </c:pt>
                <c:pt idx="1">
                  <c:v>104</c:v>
                </c:pt>
                <c:pt idx="2">
                  <c:v>494</c:v>
                </c:pt>
                <c:pt idx="3">
                  <c:v>48</c:v>
                </c:pt>
                <c:pt idx="4">
                  <c:v>23</c:v>
                </c:pt>
                <c:pt idx="5">
                  <c:v>17</c:v>
                </c:pt>
                <c:pt idx="6">
                  <c:v>330</c:v>
                </c:pt>
                <c:pt idx="7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D-4B80-8949-96FCD283A95D}"/>
            </c:ext>
          </c:extLst>
        </c:ser>
        <c:ser>
          <c:idx val="1"/>
          <c:order val="1"/>
          <c:tx>
            <c:strRef>
              <c:f>'Table 9.72'!$S$92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9.72'!$Z$93:$Z$100</c:f>
              <c:numCache>
                <c:formatCode>#,##0</c:formatCode>
                <c:ptCount val="8"/>
                <c:pt idx="0">
                  <c:v>77</c:v>
                </c:pt>
                <c:pt idx="1">
                  <c:v>218</c:v>
                </c:pt>
                <c:pt idx="2">
                  <c:v>53</c:v>
                </c:pt>
                <c:pt idx="3">
                  <c:v>142</c:v>
                </c:pt>
                <c:pt idx="4">
                  <c:v>189</c:v>
                </c:pt>
                <c:pt idx="5">
                  <c:v>97</c:v>
                </c:pt>
                <c:pt idx="6">
                  <c:v>164</c:v>
                </c:pt>
                <c:pt idx="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7D-4B80-8949-96FCD283A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9.8'!$AB$15:$AB$33</c:f>
              <c:numCache>
                <c:formatCode>0.0%</c:formatCode>
                <c:ptCount val="19"/>
                <c:pt idx="0">
                  <c:v>7.7099688578483516E-3</c:v>
                </c:pt>
                <c:pt idx="1">
                  <c:v>8.049788936112863E-3</c:v>
                </c:pt>
                <c:pt idx="2">
                  <c:v>4.4993911155821464E-2</c:v>
                </c:pt>
                <c:pt idx="3">
                  <c:v>6.6452634568269662E-3</c:v>
                </c:pt>
                <c:pt idx="4">
                  <c:v>5.6881837916411965E-2</c:v>
                </c:pt>
                <c:pt idx="5">
                  <c:v>3.4596186891416414E-2</c:v>
                </c:pt>
                <c:pt idx="6">
                  <c:v>7.8307830783078305E-2</c:v>
                </c:pt>
                <c:pt idx="7">
                  <c:v>8.3303089667255498E-2</c:v>
                </c:pt>
                <c:pt idx="8">
                  <c:v>3.5454882386634384E-2</c:v>
                </c:pt>
                <c:pt idx="9">
                  <c:v>1.4856779795626621E-2</c:v>
                </c:pt>
                <c:pt idx="10">
                  <c:v>3.8409295475002048E-2</c:v>
                </c:pt>
                <c:pt idx="11">
                  <c:v>2.1664733318251611E-2</c:v>
                </c:pt>
                <c:pt idx="12">
                  <c:v>0.10636753514923684</c:v>
                </c:pt>
                <c:pt idx="13">
                  <c:v>0.10097950971567746</c:v>
                </c:pt>
                <c:pt idx="14">
                  <c:v>5.3200614179064964E-2</c:v>
                </c:pt>
                <c:pt idx="15">
                  <c:v>9.2191358173250484E-2</c:v>
                </c:pt>
                <c:pt idx="16">
                  <c:v>0.11837579479873121</c:v>
                </c:pt>
                <c:pt idx="17">
                  <c:v>2.1674359949363921E-2</c:v>
                </c:pt>
                <c:pt idx="18">
                  <c:v>3.5341288139509139E-2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5-4AAE-AA4D-5F0E4E3E662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F5-4AAE-AA4D-5F0E4E3E6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9.72'!$T$8:$Z$8</c:f>
              <c:numCache>
                <c:formatCode>#,##0</c:formatCode>
                <c:ptCount val="7"/>
                <c:pt idx="0">
                  <c:v>63695.44</c:v>
                </c:pt>
                <c:pt idx="1">
                  <c:v>65880</c:v>
                </c:pt>
                <c:pt idx="2">
                  <c:v>66284.27</c:v>
                </c:pt>
                <c:pt idx="3">
                  <c:v>69098</c:v>
                </c:pt>
                <c:pt idx="4">
                  <c:v>70537.399999999994</c:v>
                </c:pt>
                <c:pt idx="5">
                  <c:v>67157.45</c:v>
                </c:pt>
                <c:pt idx="6">
                  <c:v>71085.39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8D-4843-954E-98C1397151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8D-4843-954E-98C139715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9.73'!$U$4:$Y$4</c:f>
              <c:numCache>
                <c:formatCode>#,##0</c:formatCode>
                <c:ptCount val="5"/>
                <c:pt idx="0">
                  <c:v>25300</c:v>
                </c:pt>
                <c:pt idx="1">
                  <c:v>24982</c:v>
                </c:pt>
                <c:pt idx="2">
                  <c:v>23552</c:v>
                </c:pt>
                <c:pt idx="3">
                  <c:v>22121</c:v>
                </c:pt>
                <c:pt idx="4">
                  <c:v>24201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C9-4AD5-8F76-4E7AA203606E}"/>
            </c:ext>
          </c:extLst>
        </c:ser>
        <c:ser>
          <c:idx val="1"/>
          <c:order val="1"/>
          <c:tx>
            <c:strRef>
              <c:f>'Table 9.73'!$S$7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9.73'!$U$7:$Y$7</c:f>
              <c:numCache>
                <c:formatCode>#,##0</c:formatCode>
                <c:ptCount val="5"/>
                <c:pt idx="0">
                  <c:v>16879</c:v>
                </c:pt>
                <c:pt idx="1">
                  <c:v>16899</c:v>
                </c:pt>
                <c:pt idx="2">
                  <c:v>16143</c:v>
                </c:pt>
                <c:pt idx="3">
                  <c:v>15492</c:v>
                </c:pt>
                <c:pt idx="4">
                  <c:v>16485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C9-4AD5-8F76-4E7AA203606E}"/>
            </c:ext>
          </c:extLst>
        </c:ser>
        <c:ser>
          <c:idx val="2"/>
          <c:order val="2"/>
          <c:tx>
            <c:strRef>
              <c:f>'Table 9.73'!$S$11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9.73'!$U$11:$Y$11</c:f>
              <c:numCache>
                <c:formatCode>#,##0</c:formatCode>
                <c:ptCount val="5"/>
                <c:pt idx="0">
                  <c:v>21346</c:v>
                </c:pt>
                <c:pt idx="1">
                  <c:v>21174</c:v>
                </c:pt>
                <c:pt idx="2">
                  <c:v>19733</c:v>
                </c:pt>
                <c:pt idx="3">
                  <c:v>18437</c:v>
                </c:pt>
                <c:pt idx="4">
                  <c:v>20070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C9-4AD5-8F76-4E7AA203606E}"/>
            </c:ext>
          </c:extLst>
        </c:ser>
        <c:ser>
          <c:idx val="3"/>
          <c:order val="3"/>
          <c:tx>
            <c:strRef>
              <c:f>'Table 9.73'!$S$12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9.73'!$U$12:$Y$12</c:f>
              <c:numCache>
                <c:formatCode>#,##0</c:formatCode>
                <c:ptCount val="5"/>
                <c:pt idx="0">
                  <c:v>3956</c:v>
                </c:pt>
                <c:pt idx="1">
                  <c:v>3811</c:v>
                </c:pt>
                <c:pt idx="2">
                  <c:v>3820</c:v>
                </c:pt>
                <c:pt idx="3">
                  <c:v>3683</c:v>
                </c:pt>
                <c:pt idx="4">
                  <c:v>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C9-4AD5-8F76-4E7AA203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9.73'!$AB$15:$AB$33</c:f>
              <c:numCache>
                <c:formatCode>0.0%</c:formatCode>
                <c:ptCount val="19"/>
                <c:pt idx="0">
                  <c:v>0.11867882383097147</c:v>
                </c:pt>
                <c:pt idx="1">
                  <c:v>2.5962137024424181E-2</c:v>
                </c:pt>
                <c:pt idx="2">
                  <c:v>5.7050789117140871E-2</c:v>
                </c:pt>
                <c:pt idx="3">
                  <c:v>1.4427478120766047E-2</c:v>
                </c:pt>
                <c:pt idx="4">
                  <c:v>8.2793218352923942E-2</c:v>
                </c:pt>
                <c:pt idx="5">
                  <c:v>4.5040096671426999E-2</c:v>
                </c:pt>
                <c:pt idx="6">
                  <c:v>8.5100150133655572E-2</c:v>
                </c:pt>
                <c:pt idx="7">
                  <c:v>5.7270496905781974E-2</c:v>
                </c:pt>
                <c:pt idx="8">
                  <c:v>3.6801054597385474E-2</c:v>
                </c:pt>
                <c:pt idx="9">
                  <c:v>2.2703138159581092E-3</c:v>
                </c:pt>
                <c:pt idx="10">
                  <c:v>2.3911530997107182E-2</c:v>
                </c:pt>
                <c:pt idx="11">
                  <c:v>1.9810318942473176E-2</c:v>
                </c:pt>
                <c:pt idx="12">
                  <c:v>3.863195283606137E-2</c:v>
                </c:pt>
                <c:pt idx="13">
                  <c:v>5.6904317258046795E-2</c:v>
                </c:pt>
                <c:pt idx="14">
                  <c:v>4.906807279651397E-2</c:v>
                </c:pt>
                <c:pt idx="15">
                  <c:v>5.928448496832546E-2</c:v>
                </c:pt>
                <c:pt idx="16">
                  <c:v>6.5839100662785158E-2</c:v>
                </c:pt>
                <c:pt idx="17">
                  <c:v>4.6504815262367718E-3</c:v>
                </c:pt>
                <c:pt idx="18">
                  <c:v>3.5958841407594568E-2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C-4C0E-A61B-924C78E328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C-4C0E-A61B-924C78E32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9.73'!$Y$44:$Y$60</c:f>
              <c:numCache>
                <c:formatCode>#,##0</c:formatCode>
                <c:ptCount val="17"/>
                <c:pt idx="0">
                  <c:v>79</c:v>
                </c:pt>
                <c:pt idx="1">
                  <c:v>521</c:v>
                </c:pt>
                <c:pt idx="2">
                  <c:v>870</c:v>
                </c:pt>
                <c:pt idx="3">
                  <c:v>1242</c:v>
                </c:pt>
                <c:pt idx="4">
                  <c:v>1425</c:v>
                </c:pt>
                <c:pt idx="5">
                  <c:v>1356</c:v>
                </c:pt>
                <c:pt idx="6">
                  <c:v>1212</c:v>
                </c:pt>
                <c:pt idx="7">
                  <c:v>1255</c:v>
                </c:pt>
                <c:pt idx="8">
                  <c:v>1239</c:v>
                </c:pt>
                <c:pt idx="9">
                  <c:v>1169</c:v>
                </c:pt>
                <c:pt idx="10">
                  <c:v>1074</c:v>
                </c:pt>
                <c:pt idx="11">
                  <c:v>786</c:v>
                </c:pt>
                <c:pt idx="12">
                  <c:v>497</c:v>
                </c:pt>
                <c:pt idx="13">
                  <c:v>244</c:v>
                </c:pt>
                <c:pt idx="14">
                  <c:v>101</c:v>
                </c:pt>
                <c:pt idx="15">
                  <c:v>63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D-4D42-9AAC-5A7A1EFF821F}"/>
            </c:ext>
          </c:extLst>
        </c:ser>
        <c:ser>
          <c:idx val="1"/>
          <c:order val="1"/>
          <c:tx>
            <c:strRef>
              <c:f>'Table 9.73'!$S$62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9.73'!$Y$63:$Y$79</c:f>
              <c:numCache>
                <c:formatCode>#,##0</c:formatCode>
                <c:ptCount val="17"/>
                <c:pt idx="0">
                  <c:v>54</c:v>
                </c:pt>
                <c:pt idx="1">
                  <c:v>465</c:v>
                </c:pt>
                <c:pt idx="2">
                  <c:v>796</c:v>
                </c:pt>
                <c:pt idx="3">
                  <c:v>986</c:v>
                </c:pt>
                <c:pt idx="4">
                  <c:v>1092</c:v>
                </c:pt>
                <c:pt idx="5">
                  <c:v>1091</c:v>
                </c:pt>
                <c:pt idx="6">
                  <c:v>1068</c:v>
                </c:pt>
                <c:pt idx="7">
                  <c:v>1118</c:v>
                </c:pt>
                <c:pt idx="8">
                  <c:v>1175</c:v>
                </c:pt>
                <c:pt idx="9">
                  <c:v>1057</c:v>
                </c:pt>
                <c:pt idx="10">
                  <c:v>899</c:v>
                </c:pt>
                <c:pt idx="11">
                  <c:v>619</c:v>
                </c:pt>
                <c:pt idx="12">
                  <c:v>288</c:v>
                </c:pt>
                <c:pt idx="13">
                  <c:v>165</c:v>
                </c:pt>
                <c:pt idx="14">
                  <c:v>69</c:v>
                </c:pt>
                <c:pt idx="15">
                  <c:v>44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2D-4D42-9AAC-5A7A1EFF8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9.73'!$Y$83:$Y$90</c:f>
              <c:numCache>
                <c:formatCode>#,##0</c:formatCode>
                <c:ptCount val="8"/>
                <c:pt idx="0">
                  <c:v>836</c:v>
                </c:pt>
                <c:pt idx="1">
                  <c:v>549</c:v>
                </c:pt>
                <c:pt idx="2">
                  <c:v>1745</c:v>
                </c:pt>
                <c:pt idx="3">
                  <c:v>244</c:v>
                </c:pt>
                <c:pt idx="4">
                  <c:v>204</c:v>
                </c:pt>
                <c:pt idx="5">
                  <c:v>368</c:v>
                </c:pt>
                <c:pt idx="6">
                  <c:v>1179</c:v>
                </c:pt>
                <c:pt idx="7">
                  <c:v>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A-4C4E-8101-198E0DCA3D58}"/>
            </c:ext>
          </c:extLst>
        </c:ser>
        <c:ser>
          <c:idx val="1"/>
          <c:order val="1"/>
          <c:tx>
            <c:strRef>
              <c:f>'Table 9.73'!$S$92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9.73'!$Y$93:$Y$100</c:f>
              <c:numCache>
                <c:formatCode>#,##0</c:formatCode>
                <c:ptCount val="8"/>
                <c:pt idx="0">
                  <c:v>497</c:v>
                </c:pt>
                <c:pt idx="1">
                  <c:v>1132</c:v>
                </c:pt>
                <c:pt idx="2">
                  <c:v>227</c:v>
                </c:pt>
                <c:pt idx="3">
                  <c:v>934</c:v>
                </c:pt>
                <c:pt idx="4">
                  <c:v>1446</c:v>
                </c:pt>
                <c:pt idx="5">
                  <c:v>767</c:v>
                </c:pt>
                <c:pt idx="6">
                  <c:v>101</c:v>
                </c:pt>
                <c:pt idx="7">
                  <c:v>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FA-4C4E-8101-198E0DCA3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9.73'!$U$8:$Y$8</c:f>
              <c:numCache>
                <c:formatCode>#,##0</c:formatCode>
                <c:ptCount val="5"/>
                <c:pt idx="0">
                  <c:v>40372.06</c:v>
                </c:pt>
                <c:pt idx="1">
                  <c:v>40724.550000000003</c:v>
                </c:pt>
                <c:pt idx="2">
                  <c:v>41140.129999999997</c:v>
                </c:pt>
                <c:pt idx="3">
                  <c:v>41036.81</c:v>
                </c:pt>
                <c:pt idx="4">
                  <c:v>40978.11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A-47F1-B731-DED1BA1A52D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A-47F1-B731-DED1BA1A5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9.73'!$T$4:$Z$4</c:f>
              <c:numCache>
                <c:formatCode>#,##0</c:formatCode>
                <c:ptCount val="7"/>
                <c:pt idx="0">
                  <c:v>23981</c:v>
                </c:pt>
                <c:pt idx="1">
                  <c:v>25300</c:v>
                </c:pt>
                <c:pt idx="2">
                  <c:v>24982</c:v>
                </c:pt>
                <c:pt idx="3">
                  <c:v>23552</c:v>
                </c:pt>
                <c:pt idx="4">
                  <c:v>22121</c:v>
                </c:pt>
                <c:pt idx="5">
                  <c:v>24201</c:v>
                </c:pt>
                <c:pt idx="6">
                  <c:v>27309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48-417B-862C-B368C0865EA9}"/>
            </c:ext>
          </c:extLst>
        </c:ser>
        <c:ser>
          <c:idx val="1"/>
          <c:order val="1"/>
          <c:tx>
            <c:strRef>
              <c:f>'Table 9.73'!$S$7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9.73'!$T$7:$Z$7</c:f>
              <c:numCache>
                <c:formatCode>#,##0</c:formatCode>
                <c:ptCount val="7"/>
                <c:pt idx="0">
                  <c:v>16049</c:v>
                </c:pt>
                <c:pt idx="1">
                  <c:v>16879</c:v>
                </c:pt>
                <c:pt idx="2">
                  <c:v>16899</c:v>
                </c:pt>
                <c:pt idx="3">
                  <c:v>16143</c:v>
                </c:pt>
                <c:pt idx="4">
                  <c:v>15492</c:v>
                </c:pt>
                <c:pt idx="5">
                  <c:v>16485</c:v>
                </c:pt>
                <c:pt idx="6">
                  <c:v>18514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48-417B-862C-B368C0865EA9}"/>
            </c:ext>
          </c:extLst>
        </c:ser>
        <c:ser>
          <c:idx val="2"/>
          <c:order val="2"/>
          <c:tx>
            <c:strRef>
              <c:f>'Table 9.73'!$S$11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9.73'!$T$11:$Z$11</c:f>
              <c:numCache>
                <c:formatCode>#,##0</c:formatCode>
                <c:ptCount val="7"/>
                <c:pt idx="0">
                  <c:v>20053</c:v>
                </c:pt>
                <c:pt idx="1">
                  <c:v>21346</c:v>
                </c:pt>
                <c:pt idx="2">
                  <c:v>21174</c:v>
                </c:pt>
                <c:pt idx="3">
                  <c:v>19733</c:v>
                </c:pt>
                <c:pt idx="4">
                  <c:v>18437</c:v>
                </c:pt>
                <c:pt idx="5">
                  <c:v>20070</c:v>
                </c:pt>
                <c:pt idx="6">
                  <c:v>22166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48-417B-862C-B368C0865EA9}"/>
            </c:ext>
          </c:extLst>
        </c:ser>
        <c:ser>
          <c:idx val="3"/>
          <c:order val="3"/>
          <c:tx>
            <c:strRef>
              <c:f>'Table 9.73'!$S$12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9.73'!$T$12:$Z$12</c:f>
              <c:numCache>
                <c:formatCode>#,##0</c:formatCode>
                <c:ptCount val="7"/>
                <c:pt idx="0">
                  <c:v>3930</c:v>
                </c:pt>
                <c:pt idx="1">
                  <c:v>3956</c:v>
                </c:pt>
                <c:pt idx="2">
                  <c:v>3811</c:v>
                </c:pt>
                <c:pt idx="3">
                  <c:v>3820</c:v>
                </c:pt>
                <c:pt idx="4">
                  <c:v>3683</c:v>
                </c:pt>
                <c:pt idx="5">
                  <c:v>4131</c:v>
                </c:pt>
                <c:pt idx="6">
                  <c:v>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48-417B-862C-B368C0865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9.73'!$AB$15:$AB$33</c:f>
              <c:numCache>
                <c:formatCode>0.0%</c:formatCode>
                <c:ptCount val="19"/>
                <c:pt idx="0">
                  <c:v>0.11867882383097147</c:v>
                </c:pt>
                <c:pt idx="1">
                  <c:v>2.5962137024424181E-2</c:v>
                </c:pt>
                <c:pt idx="2">
                  <c:v>5.7050789117140871E-2</c:v>
                </c:pt>
                <c:pt idx="3">
                  <c:v>1.4427478120766047E-2</c:v>
                </c:pt>
                <c:pt idx="4">
                  <c:v>8.2793218352923942E-2</c:v>
                </c:pt>
                <c:pt idx="5">
                  <c:v>4.5040096671426999E-2</c:v>
                </c:pt>
                <c:pt idx="6">
                  <c:v>8.5100150133655572E-2</c:v>
                </c:pt>
                <c:pt idx="7">
                  <c:v>5.7270496905781974E-2</c:v>
                </c:pt>
                <c:pt idx="8">
                  <c:v>3.6801054597385474E-2</c:v>
                </c:pt>
                <c:pt idx="9">
                  <c:v>2.2703138159581092E-3</c:v>
                </c:pt>
                <c:pt idx="10">
                  <c:v>2.3911530997107182E-2</c:v>
                </c:pt>
                <c:pt idx="11">
                  <c:v>1.9810318942473176E-2</c:v>
                </c:pt>
                <c:pt idx="12">
                  <c:v>3.863195283606137E-2</c:v>
                </c:pt>
                <c:pt idx="13">
                  <c:v>5.6904317258046795E-2</c:v>
                </c:pt>
                <c:pt idx="14">
                  <c:v>4.906807279651397E-2</c:v>
                </c:pt>
                <c:pt idx="15">
                  <c:v>5.928448496832546E-2</c:v>
                </c:pt>
                <c:pt idx="16">
                  <c:v>6.5839100662785158E-2</c:v>
                </c:pt>
                <c:pt idx="17">
                  <c:v>4.6504815262367718E-3</c:v>
                </c:pt>
                <c:pt idx="18">
                  <c:v>3.5958841407594568E-2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D2-4B24-B5C2-06E667308E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D2-4B24-B5C2-06E667308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9.73'!$Z$44:$Z$60</c:f>
              <c:numCache>
                <c:formatCode>#,##0</c:formatCode>
                <c:ptCount val="17"/>
                <c:pt idx="0">
                  <c:v>68</c:v>
                </c:pt>
                <c:pt idx="1">
                  <c:v>550</c:v>
                </c:pt>
                <c:pt idx="2">
                  <c:v>1252</c:v>
                </c:pt>
                <c:pt idx="3">
                  <c:v>1416</c:v>
                </c:pt>
                <c:pt idx="4">
                  <c:v>1624</c:v>
                </c:pt>
                <c:pt idx="5">
                  <c:v>1463</c:v>
                </c:pt>
                <c:pt idx="6">
                  <c:v>1345</c:v>
                </c:pt>
                <c:pt idx="7">
                  <c:v>1319</c:v>
                </c:pt>
                <c:pt idx="8">
                  <c:v>1388</c:v>
                </c:pt>
                <c:pt idx="9">
                  <c:v>1304</c:v>
                </c:pt>
                <c:pt idx="10">
                  <c:v>1222</c:v>
                </c:pt>
                <c:pt idx="11">
                  <c:v>907</c:v>
                </c:pt>
                <c:pt idx="12">
                  <c:v>603</c:v>
                </c:pt>
                <c:pt idx="13">
                  <c:v>311</c:v>
                </c:pt>
                <c:pt idx="14">
                  <c:v>155</c:v>
                </c:pt>
                <c:pt idx="15">
                  <c:v>80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F-4E60-BC41-014FDA159479}"/>
            </c:ext>
          </c:extLst>
        </c:ser>
        <c:ser>
          <c:idx val="1"/>
          <c:order val="1"/>
          <c:tx>
            <c:strRef>
              <c:f>'Table 9.73'!$S$62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9.73'!$Z$63:$Z$79</c:f>
              <c:numCache>
                <c:formatCode>#,##0</c:formatCode>
                <c:ptCount val="17"/>
                <c:pt idx="0">
                  <c:v>54</c:v>
                </c:pt>
                <c:pt idx="1">
                  <c:v>460</c:v>
                </c:pt>
                <c:pt idx="2">
                  <c:v>931</c:v>
                </c:pt>
                <c:pt idx="3">
                  <c:v>1019</c:v>
                </c:pt>
                <c:pt idx="4">
                  <c:v>1159</c:v>
                </c:pt>
                <c:pt idx="5">
                  <c:v>1173</c:v>
                </c:pt>
                <c:pt idx="6">
                  <c:v>1172</c:v>
                </c:pt>
                <c:pt idx="7">
                  <c:v>1140</c:v>
                </c:pt>
                <c:pt idx="8">
                  <c:v>1294</c:v>
                </c:pt>
                <c:pt idx="9">
                  <c:v>1170</c:v>
                </c:pt>
                <c:pt idx="10">
                  <c:v>1060</c:v>
                </c:pt>
                <c:pt idx="11">
                  <c:v>757</c:v>
                </c:pt>
                <c:pt idx="12">
                  <c:v>414</c:v>
                </c:pt>
                <c:pt idx="13">
                  <c:v>205</c:v>
                </c:pt>
                <c:pt idx="14">
                  <c:v>96</c:v>
                </c:pt>
                <c:pt idx="15">
                  <c:v>65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F-4E60-BC41-014FDA159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9.73'!$Z$83:$Z$90</c:f>
              <c:numCache>
                <c:formatCode>#,##0</c:formatCode>
                <c:ptCount val="8"/>
                <c:pt idx="0">
                  <c:v>961</c:v>
                </c:pt>
                <c:pt idx="1">
                  <c:v>574</c:v>
                </c:pt>
                <c:pt idx="2">
                  <c:v>1862</c:v>
                </c:pt>
                <c:pt idx="3">
                  <c:v>244</c:v>
                </c:pt>
                <c:pt idx="4">
                  <c:v>216</c:v>
                </c:pt>
                <c:pt idx="5">
                  <c:v>395</c:v>
                </c:pt>
                <c:pt idx="6">
                  <c:v>1308</c:v>
                </c:pt>
                <c:pt idx="7">
                  <c:v>1655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A-4A43-8A32-9DF20D476D2F}"/>
            </c:ext>
          </c:extLst>
        </c:ser>
        <c:ser>
          <c:idx val="1"/>
          <c:order val="1"/>
          <c:tx>
            <c:strRef>
              <c:f>'Table 9.73'!$S$92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9.73'!$Z$93:$Z$100</c:f>
              <c:numCache>
                <c:formatCode>#,##0</c:formatCode>
                <c:ptCount val="8"/>
                <c:pt idx="0">
                  <c:v>575</c:v>
                </c:pt>
                <c:pt idx="1">
                  <c:v>1201</c:v>
                </c:pt>
                <c:pt idx="2">
                  <c:v>250</c:v>
                </c:pt>
                <c:pt idx="3">
                  <c:v>1097</c:v>
                </c:pt>
                <c:pt idx="4">
                  <c:v>1465</c:v>
                </c:pt>
                <c:pt idx="5">
                  <c:v>838</c:v>
                </c:pt>
                <c:pt idx="6">
                  <c:v>116</c:v>
                </c:pt>
                <c:pt idx="7">
                  <c:v>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A-4A43-8A32-9DF20D476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9.8'!$Y$44:$Y$60</c:f>
              <c:numCache>
                <c:formatCode>#,##0</c:formatCode>
                <c:ptCount val="17"/>
                <c:pt idx="0">
                  <c:v>372</c:v>
                </c:pt>
                <c:pt idx="1">
                  <c:v>7255</c:v>
                </c:pt>
                <c:pt idx="2">
                  <c:v>28668</c:v>
                </c:pt>
                <c:pt idx="3">
                  <c:v>57061</c:v>
                </c:pt>
                <c:pt idx="4">
                  <c:v>79578</c:v>
                </c:pt>
                <c:pt idx="5">
                  <c:v>71419</c:v>
                </c:pt>
                <c:pt idx="6">
                  <c:v>58109</c:v>
                </c:pt>
                <c:pt idx="7">
                  <c:v>50569</c:v>
                </c:pt>
                <c:pt idx="8">
                  <c:v>46714</c:v>
                </c:pt>
                <c:pt idx="9">
                  <c:v>38878</c:v>
                </c:pt>
                <c:pt idx="10">
                  <c:v>31866</c:v>
                </c:pt>
                <c:pt idx="11">
                  <c:v>22126</c:v>
                </c:pt>
                <c:pt idx="12">
                  <c:v>11648</c:v>
                </c:pt>
                <c:pt idx="13">
                  <c:v>4873</c:v>
                </c:pt>
                <c:pt idx="14">
                  <c:v>1916</c:v>
                </c:pt>
                <c:pt idx="15">
                  <c:v>853</c:v>
                </c:pt>
                <c:pt idx="16">
                  <c:v>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B6-46FD-958A-7DB0AE6933C9}"/>
            </c:ext>
          </c:extLst>
        </c:ser>
        <c:ser>
          <c:idx val="1"/>
          <c:order val="1"/>
          <c:tx>
            <c:strRef>
              <c:f>'Table 9.8'!$S$62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9.8'!$Y$63:$Y$79</c:f>
              <c:numCache>
                <c:formatCode>#,##0</c:formatCode>
                <c:ptCount val="17"/>
                <c:pt idx="0">
                  <c:v>527</c:v>
                </c:pt>
                <c:pt idx="1">
                  <c:v>9995</c:v>
                </c:pt>
                <c:pt idx="2">
                  <c:v>32039</c:v>
                </c:pt>
                <c:pt idx="3">
                  <c:v>58439</c:v>
                </c:pt>
                <c:pt idx="4">
                  <c:v>75495</c:v>
                </c:pt>
                <c:pt idx="5">
                  <c:v>63669</c:v>
                </c:pt>
                <c:pt idx="6">
                  <c:v>50512</c:v>
                </c:pt>
                <c:pt idx="7">
                  <c:v>46950</c:v>
                </c:pt>
                <c:pt idx="8">
                  <c:v>46208</c:v>
                </c:pt>
                <c:pt idx="9">
                  <c:v>38421</c:v>
                </c:pt>
                <c:pt idx="10">
                  <c:v>31638</c:v>
                </c:pt>
                <c:pt idx="11">
                  <c:v>20388</c:v>
                </c:pt>
                <c:pt idx="12">
                  <c:v>9554</c:v>
                </c:pt>
                <c:pt idx="13">
                  <c:v>3553</c:v>
                </c:pt>
                <c:pt idx="14">
                  <c:v>1585</c:v>
                </c:pt>
                <c:pt idx="15">
                  <c:v>757</c:v>
                </c:pt>
                <c:pt idx="16">
                  <c:v>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B6-46FD-958A-7DB0AE693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9.73'!$T$8:$Z$8</c:f>
              <c:numCache>
                <c:formatCode>#,##0</c:formatCode>
                <c:ptCount val="7"/>
                <c:pt idx="0">
                  <c:v>37014.089999999997</c:v>
                </c:pt>
                <c:pt idx="1">
                  <c:v>40372.06</c:v>
                </c:pt>
                <c:pt idx="2">
                  <c:v>40724.550000000003</c:v>
                </c:pt>
                <c:pt idx="3">
                  <c:v>41140.129999999997</c:v>
                </c:pt>
                <c:pt idx="4">
                  <c:v>41036.81</c:v>
                </c:pt>
                <c:pt idx="5">
                  <c:v>40978.11</c:v>
                </c:pt>
                <c:pt idx="6">
                  <c:v>42033.96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F5-47D9-A01D-463B1CEE176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F5-47D9-A01D-463B1CEE1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9.74'!$U$4:$Y$4</c:f>
              <c:numCache>
                <c:formatCode>#,##0</c:formatCode>
                <c:ptCount val="5"/>
                <c:pt idx="0">
                  <c:v>29834</c:v>
                </c:pt>
                <c:pt idx="1">
                  <c:v>29254</c:v>
                </c:pt>
                <c:pt idx="2">
                  <c:v>29614</c:v>
                </c:pt>
                <c:pt idx="3">
                  <c:v>29157</c:v>
                </c:pt>
                <c:pt idx="4">
                  <c:v>31595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78-4DFD-8A47-95FB4A9946B0}"/>
            </c:ext>
          </c:extLst>
        </c:ser>
        <c:ser>
          <c:idx val="1"/>
          <c:order val="1"/>
          <c:tx>
            <c:strRef>
              <c:f>'Table 9.74'!$S$7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9.74'!$U$7:$Y$7</c:f>
              <c:numCache>
                <c:formatCode>#,##0</c:formatCode>
                <c:ptCount val="5"/>
                <c:pt idx="0">
                  <c:v>19786</c:v>
                </c:pt>
                <c:pt idx="1">
                  <c:v>19462</c:v>
                </c:pt>
                <c:pt idx="2">
                  <c:v>19401</c:v>
                </c:pt>
                <c:pt idx="3">
                  <c:v>19399</c:v>
                </c:pt>
                <c:pt idx="4">
                  <c:v>20377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8-4DFD-8A47-95FB4A9946B0}"/>
            </c:ext>
          </c:extLst>
        </c:ser>
        <c:ser>
          <c:idx val="2"/>
          <c:order val="2"/>
          <c:tx>
            <c:strRef>
              <c:f>'Table 9.74'!$S$11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9.74'!$U$11:$Y$11</c:f>
              <c:numCache>
                <c:formatCode>#,##0</c:formatCode>
                <c:ptCount val="5"/>
                <c:pt idx="0">
                  <c:v>26568</c:v>
                </c:pt>
                <c:pt idx="1">
                  <c:v>26062</c:v>
                </c:pt>
                <c:pt idx="2">
                  <c:v>26509</c:v>
                </c:pt>
                <c:pt idx="3">
                  <c:v>26047</c:v>
                </c:pt>
                <c:pt idx="4">
                  <c:v>28214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78-4DFD-8A47-95FB4A9946B0}"/>
            </c:ext>
          </c:extLst>
        </c:ser>
        <c:ser>
          <c:idx val="3"/>
          <c:order val="3"/>
          <c:tx>
            <c:strRef>
              <c:f>'Table 9.74'!$S$12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9.74'!$U$12:$Y$12</c:f>
              <c:numCache>
                <c:formatCode>#,##0</c:formatCode>
                <c:ptCount val="5"/>
                <c:pt idx="0">
                  <c:v>3266</c:v>
                </c:pt>
                <c:pt idx="1">
                  <c:v>3192</c:v>
                </c:pt>
                <c:pt idx="2">
                  <c:v>3106</c:v>
                </c:pt>
                <c:pt idx="3">
                  <c:v>3112</c:v>
                </c:pt>
                <c:pt idx="4">
                  <c:v>3381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78-4DFD-8A47-95FB4A994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9.74'!$AB$15:$AB$33</c:f>
              <c:numCache>
                <c:formatCode>0.0%</c:formatCode>
                <c:ptCount val="19"/>
                <c:pt idx="0">
                  <c:v>7.529700008546765E-2</c:v>
                </c:pt>
                <c:pt idx="1">
                  <c:v>2.3930942138400614E-2</c:v>
                </c:pt>
                <c:pt idx="2">
                  <c:v>4.8545625480755535E-2</c:v>
                </c:pt>
                <c:pt idx="3">
                  <c:v>3.7320874049172389E-3</c:v>
                </c:pt>
                <c:pt idx="4">
                  <c:v>0.10720492293666847</c:v>
                </c:pt>
                <c:pt idx="5">
                  <c:v>1.7406911484003303E-2</c:v>
                </c:pt>
                <c:pt idx="6">
                  <c:v>7.9399447309193474E-2</c:v>
                </c:pt>
                <c:pt idx="7">
                  <c:v>0.14204723512150652</c:v>
                </c:pt>
                <c:pt idx="8">
                  <c:v>6.521181732714168E-2</c:v>
                </c:pt>
                <c:pt idx="9">
                  <c:v>2.820432466311501E-3</c:v>
                </c:pt>
                <c:pt idx="10">
                  <c:v>1.9230221361214779E-2</c:v>
                </c:pt>
                <c:pt idx="11">
                  <c:v>2.866015213241788E-2</c:v>
                </c:pt>
                <c:pt idx="12">
                  <c:v>4.1822170308538222E-2</c:v>
                </c:pt>
                <c:pt idx="13">
                  <c:v>0.11503945756531153</c:v>
                </c:pt>
                <c:pt idx="14">
                  <c:v>3.2648642488817985E-2</c:v>
                </c:pt>
                <c:pt idx="15">
                  <c:v>3.8403464288766703E-2</c:v>
                </c:pt>
                <c:pt idx="16">
                  <c:v>5.3702173727244236E-2</c:v>
                </c:pt>
                <c:pt idx="17">
                  <c:v>1.0569499444460272E-2</c:v>
                </c:pt>
                <c:pt idx="18">
                  <c:v>3.609583772542093E-2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35-4DA9-BA7F-F78A86618F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35-4DA9-BA7F-F78A86618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9.74'!$Y$44:$Y$60</c:f>
              <c:numCache>
                <c:formatCode>#,##0</c:formatCode>
                <c:ptCount val="17"/>
                <c:pt idx="0">
                  <c:v>16</c:v>
                </c:pt>
                <c:pt idx="1">
                  <c:v>396</c:v>
                </c:pt>
                <c:pt idx="2">
                  <c:v>918</c:v>
                </c:pt>
                <c:pt idx="3">
                  <c:v>1768</c:v>
                </c:pt>
                <c:pt idx="4">
                  <c:v>2674</c:v>
                </c:pt>
                <c:pt idx="5">
                  <c:v>2028</c:v>
                </c:pt>
                <c:pt idx="6">
                  <c:v>1545</c:v>
                </c:pt>
                <c:pt idx="7">
                  <c:v>1621</c:v>
                </c:pt>
                <c:pt idx="8">
                  <c:v>1575</c:v>
                </c:pt>
                <c:pt idx="9">
                  <c:v>1445</c:v>
                </c:pt>
                <c:pt idx="10">
                  <c:v>1347</c:v>
                </c:pt>
                <c:pt idx="11">
                  <c:v>1004</c:v>
                </c:pt>
                <c:pt idx="12">
                  <c:v>488</c:v>
                </c:pt>
                <c:pt idx="13">
                  <c:v>188</c:v>
                </c:pt>
                <c:pt idx="14">
                  <c:v>52</c:v>
                </c:pt>
                <c:pt idx="15">
                  <c:v>16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6-4839-849D-6F8D79A6548E}"/>
            </c:ext>
          </c:extLst>
        </c:ser>
        <c:ser>
          <c:idx val="1"/>
          <c:order val="1"/>
          <c:tx>
            <c:strRef>
              <c:f>'Table 9.74'!$S$62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9.74'!$Y$63:$Y$79</c:f>
              <c:numCache>
                <c:formatCode>#,##0</c:formatCode>
                <c:ptCount val="17"/>
                <c:pt idx="0">
                  <c:v>30</c:v>
                </c:pt>
                <c:pt idx="1">
                  <c:v>408</c:v>
                </c:pt>
                <c:pt idx="2">
                  <c:v>836</c:v>
                </c:pt>
                <c:pt idx="3">
                  <c:v>1692</c:v>
                </c:pt>
                <c:pt idx="4">
                  <c:v>2420</c:v>
                </c:pt>
                <c:pt idx="5">
                  <c:v>1655</c:v>
                </c:pt>
                <c:pt idx="6">
                  <c:v>1287</c:v>
                </c:pt>
                <c:pt idx="7">
                  <c:v>1278</c:v>
                </c:pt>
                <c:pt idx="8">
                  <c:v>1362</c:v>
                </c:pt>
                <c:pt idx="9">
                  <c:v>1190</c:v>
                </c:pt>
                <c:pt idx="10">
                  <c:v>1095</c:v>
                </c:pt>
                <c:pt idx="11">
                  <c:v>768</c:v>
                </c:pt>
                <c:pt idx="12">
                  <c:v>307</c:v>
                </c:pt>
                <c:pt idx="13">
                  <c:v>96</c:v>
                </c:pt>
                <c:pt idx="14">
                  <c:v>40</c:v>
                </c:pt>
                <c:pt idx="15">
                  <c:v>24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16-4839-849D-6F8D79A65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9.74'!$Y$83:$Y$90</c:f>
              <c:numCache>
                <c:formatCode>#,##0</c:formatCode>
                <c:ptCount val="8"/>
                <c:pt idx="0">
                  <c:v>827</c:v>
                </c:pt>
                <c:pt idx="1">
                  <c:v>746</c:v>
                </c:pt>
                <c:pt idx="2">
                  <c:v>2367</c:v>
                </c:pt>
                <c:pt idx="3">
                  <c:v>579</c:v>
                </c:pt>
                <c:pt idx="4">
                  <c:v>191</c:v>
                </c:pt>
                <c:pt idx="5">
                  <c:v>355</c:v>
                </c:pt>
                <c:pt idx="6">
                  <c:v>1610</c:v>
                </c:pt>
                <c:pt idx="7">
                  <c:v>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EC-426C-87D5-B28E1C43E899}"/>
            </c:ext>
          </c:extLst>
        </c:ser>
        <c:ser>
          <c:idx val="1"/>
          <c:order val="1"/>
          <c:tx>
            <c:strRef>
              <c:f>'Table 9.74'!$S$92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9.74'!$Y$93:$Y$100</c:f>
              <c:numCache>
                <c:formatCode>#,##0</c:formatCode>
                <c:ptCount val="8"/>
                <c:pt idx="0">
                  <c:v>775</c:v>
                </c:pt>
                <c:pt idx="1">
                  <c:v>1054</c:v>
                </c:pt>
                <c:pt idx="2">
                  <c:v>320</c:v>
                </c:pt>
                <c:pt idx="3">
                  <c:v>1378</c:v>
                </c:pt>
                <c:pt idx="4">
                  <c:v>1419</c:v>
                </c:pt>
                <c:pt idx="5">
                  <c:v>1058</c:v>
                </c:pt>
                <c:pt idx="6">
                  <c:v>187</c:v>
                </c:pt>
                <c:pt idx="7">
                  <c:v>1338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EC-426C-87D5-B28E1C43E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9.74'!$U$8:$Y$8</c:f>
              <c:numCache>
                <c:formatCode>#,##0</c:formatCode>
                <c:ptCount val="5"/>
                <c:pt idx="0">
                  <c:v>35961</c:v>
                </c:pt>
                <c:pt idx="1">
                  <c:v>37363.360000000001</c:v>
                </c:pt>
                <c:pt idx="2">
                  <c:v>37306.04</c:v>
                </c:pt>
                <c:pt idx="3">
                  <c:v>38215.449999999997</c:v>
                </c:pt>
                <c:pt idx="4">
                  <c:v>38038.92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C-4ABD-A9BC-2DF56E5727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C-4ABD-A9BC-2DF56E572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9.74'!$T$4:$Z$4</c:f>
              <c:numCache>
                <c:formatCode>#,##0</c:formatCode>
                <c:ptCount val="7"/>
                <c:pt idx="0">
                  <c:v>30756</c:v>
                </c:pt>
                <c:pt idx="1">
                  <c:v>29834</c:v>
                </c:pt>
                <c:pt idx="2">
                  <c:v>29254</c:v>
                </c:pt>
                <c:pt idx="3">
                  <c:v>29614</c:v>
                </c:pt>
                <c:pt idx="4">
                  <c:v>29157</c:v>
                </c:pt>
                <c:pt idx="5">
                  <c:v>31595</c:v>
                </c:pt>
                <c:pt idx="6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40-4843-AF9C-D7FFC1430A11}"/>
            </c:ext>
          </c:extLst>
        </c:ser>
        <c:ser>
          <c:idx val="1"/>
          <c:order val="1"/>
          <c:tx>
            <c:strRef>
              <c:f>'Table 9.74'!$S$7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9.74'!$T$7:$Z$7</c:f>
              <c:numCache>
                <c:formatCode>#,##0</c:formatCode>
                <c:ptCount val="7"/>
                <c:pt idx="0">
                  <c:v>19507</c:v>
                </c:pt>
                <c:pt idx="1">
                  <c:v>19786</c:v>
                </c:pt>
                <c:pt idx="2">
                  <c:v>19462</c:v>
                </c:pt>
                <c:pt idx="3">
                  <c:v>19401</c:v>
                </c:pt>
                <c:pt idx="4">
                  <c:v>19399</c:v>
                </c:pt>
                <c:pt idx="5">
                  <c:v>20377</c:v>
                </c:pt>
                <c:pt idx="6">
                  <c:v>22497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40-4843-AF9C-D7FFC1430A11}"/>
            </c:ext>
          </c:extLst>
        </c:ser>
        <c:ser>
          <c:idx val="2"/>
          <c:order val="2"/>
          <c:tx>
            <c:strRef>
              <c:f>'Table 9.74'!$S$11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9.74'!$T$11:$Z$11</c:f>
              <c:numCache>
                <c:formatCode>#,##0</c:formatCode>
                <c:ptCount val="7"/>
                <c:pt idx="0">
                  <c:v>27370</c:v>
                </c:pt>
                <c:pt idx="1">
                  <c:v>26568</c:v>
                </c:pt>
                <c:pt idx="2">
                  <c:v>26062</c:v>
                </c:pt>
                <c:pt idx="3">
                  <c:v>26509</c:v>
                </c:pt>
                <c:pt idx="4">
                  <c:v>26047</c:v>
                </c:pt>
                <c:pt idx="5">
                  <c:v>28214</c:v>
                </c:pt>
                <c:pt idx="6">
                  <c:v>31338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40-4843-AF9C-D7FFC1430A11}"/>
            </c:ext>
          </c:extLst>
        </c:ser>
        <c:ser>
          <c:idx val="3"/>
          <c:order val="3"/>
          <c:tx>
            <c:strRef>
              <c:f>'Table 9.74'!$S$12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9.74'!$T$12:$Z$12</c:f>
              <c:numCache>
                <c:formatCode>#,##0</c:formatCode>
                <c:ptCount val="7"/>
                <c:pt idx="0">
                  <c:v>3383</c:v>
                </c:pt>
                <c:pt idx="1">
                  <c:v>3266</c:v>
                </c:pt>
                <c:pt idx="2">
                  <c:v>3192</c:v>
                </c:pt>
                <c:pt idx="3">
                  <c:v>3106</c:v>
                </c:pt>
                <c:pt idx="4">
                  <c:v>3112</c:v>
                </c:pt>
                <c:pt idx="5">
                  <c:v>3381</c:v>
                </c:pt>
                <c:pt idx="6">
                  <c:v>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40-4843-AF9C-D7FFC1430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9.74'!$AB$15:$AB$33</c:f>
              <c:numCache>
                <c:formatCode>0.0%</c:formatCode>
                <c:ptCount val="19"/>
                <c:pt idx="0">
                  <c:v>7.529700008546765E-2</c:v>
                </c:pt>
                <c:pt idx="1">
                  <c:v>2.3930942138400614E-2</c:v>
                </c:pt>
                <c:pt idx="2">
                  <c:v>4.8545625480755535E-2</c:v>
                </c:pt>
                <c:pt idx="3">
                  <c:v>3.7320874049172389E-3</c:v>
                </c:pt>
                <c:pt idx="4">
                  <c:v>0.10720492293666847</c:v>
                </c:pt>
                <c:pt idx="5">
                  <c:v>1.7406911484003303E-2</c:v>
                </c:pt>
                <c:pt idx="6">
                  <c:v>7.9399447309193474E-2</c:v>
                </c:pt>
                <c:pt idx="7">
                  <c:v>0.14204723512150652</c:v>
                </c:pt>
                <c:pt idx="8">
                  <c:v>6.521181732714168E-2</c:v>
                </c:pt>
                <c:pt idx="9">
                  <c:v>2.820432466311501E-3</c:v>
                </c:pt>
                <c:pt idx="10">
                  <c:v>1.9230221361214779E-2</c:v>
                </c:pt>
                <c:pt idx="11">
                  <c:v>2.866015213241788E-2</c:v>
                </c:pt>
                <c:pt idx="12">
                  <c:v>4.1822170308538222E-2</c:v>
                </c:pt>
                <c:pt idx="13">
                  <c:v>0.11503945756531153</c:v>
                </c:pt>
                <c:pt idx="14">
                  <c:v>3.2648642488817985E-2</c:v>
                </c:pt>
                <c:pt idx="15">
                  <c:v>3.8403464288766703E-2</c:v>
                </c:pt>
                <c:pt idx="16">
                  <c:v>5.3702173727244236E-2</c:v>
                </c:pt>
                <c:pt idx="17">
                  <c:v>1.0569499444460272E-2</c:v>
                </c:pt>
                <c:pt idx="18">
                  <c:v>3.609583772542093E-2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3E-4437-9D68-20245B56C90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3E-4437-9D68-20245B56C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9.74'!$Z$44:$Z$60</c:f>
              <c:numCache>
                <c:formatCode>#,##0</c:formatCode>
                <c:ptCount val="17"/>
                <c:pt idx="0">
                  <c:v>22</c:v>
                </c:pt>
                <c:pt idx="1">
                  <c:v>452</c:v>
                </c:pt>
                <c:pt idx="2">
                  <c:v>1032</c:v>
                </c:pt>
                <c:pt idx="3">
                  <c:v>2159</c:v>
                </c:pt>
                <c:pt idx="4">
                  <c:v>3042</c:v>
                </c:pt>
                <c:pt idx="5">
                  <c:v>2138</c:v>
                </c:pt>
                <c:pt idx="6">
                  <c:v>1714</c:v>
                </c:pt>
                <c:pt idx="7">
                  <c:v>1684</c:v>
                </c:pt>
                <c:pt idx="8">
                  <c:v>1678</c:v>
                </c:pt>
                <c:pt idx="9">
                  <c:v>1468</c:v>
                </c:pt>
                <c:pt idx="10">
                  <c:v>1580</c:v>
                </c:pt>
                <c:pt idx="11">
                  <c:v>1166</c:v>
                </c:pt>
                <c:pt idx="12">
                  <c:v>596</c:v>
                </c:pt>
                <c:pt idx="13">
                  <c:v>235</c:v>
                </c:pt>
                <c:pt idx="14">
                  <c:v>74</c:v>
                </c:pt>
                <c:pt idx="15">
                  <c:v>36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F-4CE7-9005-AF760374DA2D}"/>
            </c:ext>
          </c:extLst>
        </c:ser>
        <c:ser>
          <c:idx val="1"/>
          <c:order val="1"/>
          <c:tx>
            <c:strRef>
              <c:f>'Table 9.74'!$S$62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9.74'!$Z$63:$Z$79</c:f>
              <c:numCache>
                <c:formatCode>#,##0</c:formatCode>
                <c:ptCount val="17"/>
                <c:pt idx="0">
                  <c:v>33</c:v>
                </c:pt>
                <c:pt idx="1">
                  <c:v>438</c:v>
                </c:pt>
                <c:pt idx="2">
                  <c:v>939</c:v>
                </c:pt>
                <c:pt idx="3">
                  <c:v>1591</c:v>
                </c:pt>
                <c:pt idx="4">
                  <c:v>2917</c:v>
                </c:pt>
                <c:pt idx="5">
                  <c:v>1780</c:v>
                </c:pt>
                <c:pt idx="6">
                  <c:v>1404</c:v>
                </c:pt>
                <c:pt idx="7">
                  <c:v>1408</c:v>
                </c:pt>
                <c:pt idx="8">
                  <c:v>1458</c:v>
                </c:pt>
                <c:pt idx="9">
                  <c:v>1291</c:v>
                </c:pt>
                <c:pt idx="10">
                  <c:v>1245</c:v>
                </c:pt>
                <c:pt idx="11">
                  <c:v>827</c:v>
                </c:pt>
                <c:pt idx="12">
                  <c:v>372</c:v>
                </c:pt>
                <c:pt idx="13">
                  <c:v>151</c:v>
                </c:pt>
                <c:pt idx="14">
                  <c:v>56</c:v>
                </c:pt>
                <c:pt idx="15">
                  <c:v>31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0F-4CE7-9005-AF760374D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9.74'!$Z$83:$Z$90</c:f>
              <c:numCache>
                <c:formatCode>#,##0</c:formatCode>
                <c:ptCount val="8"/>
                <c:pt idx="0">
                  <c:v>929</c:v>
                </c:pt>
                <c:pt idx="1">
                  <c:v>774</c:v>
                </c:pt>
                <c:pt idx="2">
                  <c:v>2581</c:v>
                </c:pt>
                <c:pt idx="3">
                  <c:v>564</c:v>
                </c:pt>
                <c:pt idx="4">
                  <c:v>210</c:v>
                </c:pt>
                <c:pt idx="5">
                  <c:v>364</c:v>
                </c:pt>
                <c:pt idx="6">
                  <c:v>1739</c:v>
                </c:pt>
                <c:pt idx="7">
                  <c:v>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7C-4F21-AB21-1426B2F4316E}"/>
            </c:ext>
          </c:extLst>
        </c:ser>
        <c:ser>
          <c:idx val="1"/>
          <c:order val="1"/>
          <c:tx>
            <c:strRef>
              <c:f>'Table 9.74'!$S$92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9.74'!$Z$93:$Z$100</c:f>
              <c:numCache>
                <c:formatCode>#,##0</c:formatCode>
                <c:ptCount val="8"/>
                <c:pt idx="0">
                  <c:v>827</c:v>
                </c:pt>
                <c:pt idx="1">
                  <c:v>1121</c:v>
                </c:pt>
                <c:pt idx="2">
                  <c:v>345</c:v>
                </c:pt>
                <c:pt idx="3">
                  <c:v>1494</c:v>
                </c:pt>
                <c:pt idx="4">
                  <c:v>1470</c:v>
                </c:pt>
                <c:pt idx="5">
                  <c:v>1082</c:v>
                </c:pt>
                <c:pt idx="6">
                  <c:v>232</c:v>
                </c:pt>
                <c:pt idx="7">
                  <c:v>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7C-4F21-AB21-1426B2F43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9.8'!$Y$83:$Y$90</c:f>
              <c:numCache>
                <c:formatCode>#,##0</c:formatCode>
                <c:ptCount val="8"/>
                <c:pt idx="0">
                  <c:v>47775</c:v>
                </c:pt>
                <c:pt idx="1">
                  <c:v>80373</c:v>
                </c:pt>
                <c:pt idx="2">
                  <c:v>47743</c:v>
                </c:pt>
                <c:pt idx="3">
                  <c:v>21485</c:v>
                </c:pt>
                <c:pt idx="4">
                  <c:v>23977</c:v>
                </c:pt>
                <c:pt idx="5">
                  <c:v>20262</c:v>
                </c:pt>
                <c:pt idx="6">
                  <c:v>19068</c:v>
                </c:pt>
                <c:pt idx="7">
                  <c:v>31880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31-4184-8FB5-627DEFE2D2D2}"/>
            </c:ext>
          </c:extLst>
        </c:ser>
        <c:ser>
          <c:idx val="1"/>
          <c:order val="1"/>
          <c:tx>
            <c:strRef>
              <c:f>'Table 9.8'!$S$92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9.8'!$Y$93:$Y$100</c:f>
              <c:numCache>
                <c:formatCode>#,##0</c:formatCode>
                <c:ptCount val="8"/>
                <c:pt idx="0">
                  <c:v>32236</c:v>
                </c:pt>
                <c:pt idx="1">
                  <c:v>90801</c:v>
                </c:pt>
                <c:pt idx="2">
                  <c:v>9416</c:v>
                </c:pt>
                <c:pt idx="3">
                  <c:v>40264</c:v>
                </c:pt>
                <c:pt idx="4">
                  <c:v>65864</c:v>
                </c:pt>
                <c:pt idx="5">
                  <c:v>28671</c:v>
                </c:pt>
                <c:pt idx="6">
                  <c:v>2469</c:v>
                </c:pt>
                <c:pt idx="7">
                  <c:v>16511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31-4184-8FB5-627DEFE2D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9.74'!$T$8:$Z$8</c:f>
              <c:numCache>
                <c:formatCode>#,##0</c:formatCode>
                <c:ptCount val="7"/>
                <c:pt idx="0">
                  <c:v>35685</c:v>
                </c:pt>
                <c:pt idx="1">
                  <c:v>35961</c:v>
                </c:pt>
                <c:pt idx="2">
                  <c:v>37363.360000000001</c:v>
                </c:pt>
                <c:pt idx="3">
                  <c:v>37306.04</c:v>
                </c:pt>
                <c:pt idx="4">
                  <c:v>38215.449999999997</c:v>
                </c:pt>
                <c:pt idx="5">
                  <c:v>38038.92</c:v>
                </c:pt>
                <c:pt idx="6">
                  <c:v>39910.33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D5-404A-ABE1-D9E662F4BA9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D5-404A-ABE1-D9E662F4B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9.75'!$U$4:$Y$4</c:f>
              <c:numCache>
                <c:formatCode>#,##0</c:formatCode>
                <c:ptCount val="5"/>
                <c:pt idx="0">
                  <c:v>901</c:v>
                </c:pt>
                <c:pt idx="1">
                  <c:v>847</c:v>
                </c:pt>
                <c:pt idx="2">
                  <c:v>781</c:v>
                </c:pt>
                <c:pt idx="3">
                  <c:v>762</c:v>
                </c:pt>
                <c:pt idx="4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A-47A7-86B9-BE11397D9318}"/>
            </c:ext>
          </c:extLst>
        </c:ser>
        <c:ser>
          <c:idx val="1"/>
          <c:order val="1"/>
          <c:tx>
            <c:strRef>
              <c:f>'Table 9.75'!$S$7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9.75'!$U$7:$Y$7</c:f>
              <c:numCache>
                <c:formatCode>#,##0</c:formatCode>
                <c:ptCount val="5"/>
                <c:pt idx="0">
                  <c:v>578</c:v>
                </c:pt>
                <c:pt idx="1">
                  <c:v>560</c:v>
                </c:pt>
                <c:pt idx="2">
                  <c:v>523</c:v>
                </c:pt>
                <c:pt idx="3">
                  <c:v>495</c:v>
                </c:pt>
                <c:pt idx="4">
                  <c:v>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A-47A7-86B9-BE11397D9318}"/>
            </c:ext>
          </c:extLst>
        </c:ser>
        <c:ser>
          <c:idx val="2"/>
          <c:order val="2"/>
          <c:tx>
            <c:strRef>
              <c:f>'Table 9.75'!$S$11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9.75'!$U$11:$Y$11</c:f>
              <c:numCache>
                <c:formatCode>#,##0</c:formatCode>
                <c:ptCount val="5"/>
                <c:pt idx="0">
                  <c:v>723</c:v>
                </c:pt>
                <c:pt idx="1">
                  <c:v>673</c:v>
                </c:pt>
                <c:pt idx="2">
                  <c:v>619</c:v>
                </c:pt>
                <c:pt idx="3">
                  <c:v>617</c:v>
                </c:pt>
                <c:pt idx="4">
                  <c:v>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A-47A7-86B9-BE11397D9318}"/>
            </c:ext>
          </c:extLst>
        </c:ser>
        <c:ser>
          <c:idx val="3"/>
          <c:order val="3"/>
          <c:tx>
            <c:strRef>
              <c:f>'Table 9.75'!$S$12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9.75'!$U$12:$Y$12</c:f>
              <c:numCache>
                <c:formatCode>#,##0</c:formatCode>
                <c:ptCount val="5"/>
                <c:pt idx="0">
                  <c:v>176</c:v>
                </c:pt>
                <c:pt idx="1">
                  <c:v>171</c:v>
                </c:pt>
                <c:pt idx="2">
                  <c:v>168</c:v>
                </c:pt>
                <c:pt idx="3">
                  <c:v>142</c:v>
                </c:pt>
                <c:pt idx="4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7A-47A7-86B9-BE11397D9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9.75'!$AB$15:$AB$33</c:f>
              <c:numCache>
                <c:formatCode>0.0%</c:formatCode>
                <c:ptCount val="19"/>
                <c:pt idx="0">
                  <c:v>0.16411181244364292</c:v>
                </c:pt>
                <c:pt idx="1">
                  <c:v>5.4102795311091077E-3</c:v>
                </c:pt>
                <c:pt idx="2">
                  <c:v>3.1559963931469794E-2</c:v>
                </c:pt>
                <c:pt idx="3">
                  <c:v>6.3119927862939585E-3</c:v>
                </c:pt>
                <c:pt idx="4">
                  <c:v>5.4102795311091072E-2</c:v>
                </c:pt>
                <c:pt idx="5">
                  <c:v>2.3444544634806132E-2</c:v>
                </c:pt>
                <c:pt idx="6">
                  <c:v>7.5743913435527499E-2</c:v>
                </c:pt>
                <c:pt idx="7">
                  <c:v>5.229936880072137E-2</c:v>
                </c:pt>
                <c:pt idx="8">
                  <c:v>6.3119927862939587E-2</c:v>
                </c:pt>
                <c:pt idx="9">
                  <c:v>4.508566275924256E-3</c:v>
                </c:pt>
                <c:pt idx="10">
                  <c:v>9.017132551848512E-3</c:v>
                </c:pt>
                <c:pt idx="11">
                  <c:v>1.1722272317403066E-2</c:v>
                </c:pt>
                <c:pt idx="12">
                  <c:v>2.7953110910730387E-2</c:v>
                </c:pt>
                <c:pt idx="13">
                  <c:v>2.6149684400360685E-2</c:v>
                </c:pt>
                <c:pt idx="14">
                  <c:v>0.14337240757439135</c:v>
                </c:pt>
                <c:pt idx="15">
                  <c:v>3.87736699729486E-2</c:v>
                </c:pt>
                <c:pt idx="16">
                  <c:v>5.7709648331830475E-2</c:v>
                </c:pt>
                <c:pt idx="17">
                  <c:v>2.0739404869251576E-2</c:v>
                </c:pt>
                <c:pt idx="18">
                  <c:v>2.1641118124436431E-2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D-4114-9A22-0077FBBA7E1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AD-4114-9A22-0077FBBA7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9.75'!$Y$44:$Y$60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31</c:v>
                </c:pt>
                <c:pt idx="3">
                  <c:v>25</c:v>
                </c:pt>
                <c:pt idx="4">
                  <c:v>25</c:v>
                </c:pt>
                <c:pt idx="5">
                  <c:v>39</c:v>
                </c:pt>
                <c:pt idx="6">
                  <c:v>33</c:v>
                </c:pt>
                <c:pt idx="7">
                  <c:v>39</c:v>
                </c:pt>
                <c:pt idx="8">
                  <c:v>42</c:v>
                </c:pt>
                <c:pt idx="9">
                  <c:v>34</c:v>
                </c:pt>
                <c:pt idx="10">
                  <c:v>42</c:v>
                </c:pt>
                <c:pt idx="11">
                  <c:v>38</c:v>
                </c:pt>
                <c:pt idx="12">
                  <c:v>14</c:v>
                </c:pt>
                <c:pt idx="13">
                  <c:v>8</c:v>
                </c:pt>
                <c:pt idx="14">
                  <c:v>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32F-AC06-459D2D937EC1}"/>
            </c:ext>
          </c:extLst>
        </c:ser>
        <c:ser>
          <c:idx val="1"/>
          <c:order val="1"/>
          <c:tx>
            <c:strRef>
              <c:f>'Table 9.75'!$S$62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9.75'!$Y$63:$Y$79</c:f>
              <c:numCache>
                <c:formatCode>#,##0</c:formatCode>
                <c:ptCount val="17"/>
                <c:pt idx="0">
                  <c:v>4</c:v>
                </c:pt>
                <c:pt idx="1">
                  <c:v>5</c:v>
                </c:pt>
                <c:pt idx="2">
                  <c:v>24</c:v>
                </c:pt>
                <c:pt idx="3">
                  <c:v>30</c:v>
                </c:pt>
                <c:pt idx="4">
                  <c:v>34</c:v>
                </c:pt>
                <c:pt idx="5">
                  <c:v>45</c:v>
                </c:pt>
                <c:pt idx="6">
                  <c:v>42</c:v>
                </c:pt>
                <c:pt idx="7">
                  <c:v>29</c:v>
                </c:pt>
                <c:pt idx="8">
                  <c:v>42</c:v>
                </c:pt>
                <c:pt idx="9">
                  <c:v>40</c:v>
                </c:pt>
                <c:pt idx="10">
                  <c:v>38</c:v>
                </c:pt>
                <c:pt idx="11">
                  <c:v>31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A-432F-AC06-459D2D937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9.75'!$Y$83:$Y$90</c:f>
              <c:numCache>
                <c:formatCode>#,##0</c:formatCode>
                <c:ptCount val="8"/>
                <c:pt idx="0">
                  <c:v>15</c:v>
                </c:pt>
                <c:pt idx="1">
                  <c:v>12</c:v>
                </c:pt>
                <c:pt idx="2">
                  <c:v>37</c:v>
                </c:pt>
                <c:pt idx="3">
                  <c:v>10</c:v>
                </c:pt>
                <c:pt idx="4">
                  <c:v>4</c:v>
                </c:pt>
                <c:pt idx="5">
                  <c:v>8</c:v>
                </c:pt>
                <c:pt idx="6">
                  <c:v>44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E-4460-8177-BD21AC06A200}"/>
            </c:ext>
          </c:extLst>
        </c:ser>
        <c:ser>
          <c:idx val="1"/>
          <c:order val="1"/>
          <c:tx>
            <c:strRef>
              <c:f>'Table 9.75'!$S$92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9.75'!$Y$93:$Y$100</c:f>
              <c:numCache>
                <c:formatCode>#,##0</c:formatCode>
                <c:ptCount val="8"/>
                <c:pt idx="0">
                  <c:v>15</c:v>
                </c:pt>
                <c:pt idx="1">
                  <c:v>29</c:v>
                </c:pt>
                <c:pt idx="2">
                  <c:v>13</c:v>
                </c:pt>
                <c:pt idx="3">
                  <c:v>47</c:v>
                </c:pt>
                <c:pt idx="4">
                  <c:v>41</c:v>
                </c:pt>
                <c:pt idx="5">
                  <c:v>17</c:v>
                </c:pt>
                <c:pt idx="6">
                  <c:v>0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2E-4460-8177-BD21AC06A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9.75'!$U$8:$Y$8</c:f>
              <c:numCache>
                <c:formatCode>#,##0</c:formatCode>
                <c:ptCount val="5"/>
                <c:pt idx="0">
                  <c:v>33544</c:v>
                </c:pt>
                <c:pt idx="1">
                  <c:v>34464.36</c:v>
                </c:pt>
                <c:pt idx="2">
                  <c:v>37775</c:v>
                </c:pt>
                <c:pt idx="3">
                  <c:v>39751.4</c:v>
                </c:pt>
                <c:pt idx="4">
                  <c:v>42632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99-489D-A5F6-5A1317D75C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99-489D-A5F6-5A1317D75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9.75'!$T$4:$Z$4</c:f>
              <c:numCache>
                <c:formatCode>#,##0</c:formatCode>
                <c:ptCount val="7"/>
                <c:pt idx="0">
                  <c:v>821</c:v>
                </c:pt>
                <c:pt idx="1">
                  <c:v>901</c:v>
                </c:pt>
                <c:pt idx="2">
                  <c:v>847</c:v>
                </c:pt>
                <c:pt idx="3">
                  <c:v>781</c:v>
                </c:pt>
                <c:pt idx="4">
                  <c:v>762</c:v>
                </c:pt>
                <c:pt idx="5">
                  <c:v>769</c:v>
                </c:pt>
                <c:pt idx="6">
                  <c:v>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F9-4B27-8F32-48A88D01DD7D}"/>
            </c:ext>
          </c:extLst>
        </c:ser>
        <c:ser>
          <c:idx val="1"/>
          <c:order val="1"/>
          <c:tx>
            <c:strRef>
              <c:f>'Table 9.75'!$S$7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9.75'!$T$7:$Z$7</c:f>
              <c:numCache>
                <c:formatCode>#,##0</c:formatCode>
                <c:ptCount val="7"/>
                <c:pt idx="0">
                  <c:v>530</c:v>
                </c:pt>
                <c:pt idx="1">
                  <c:v>578</c:v>
                </c:pt>
                <c:pt idx="2">
                  <c:v>560</c:v>
                </c:pt>
                <c:pt idx="3">
                  <c:v>523</c:v>
                </c:pt>
                <c:pt idx="4">
                  <c:v>495</c:v>
                </c:pt>
                <c:pt idx="5">
                  <c:v>506</c:v>
                </c:pt>
                <c:pt idx="6">
                  <c:v>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F9-4B27-8F32-48A88D01DD7D}"/>
            </c:ext>
          </c:extLst>
        </c:ser>
        <c:ser>
          <c:idx val="2"/>
          <c:order val="2"/>
          <c:tx>
            <c:strRef>
              <c:f>'Table 9.75'!$S$11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9.75'!$T$11:$Z$11</c:f>
              <c:numCache>
                <c:formatCode>#,##0</c:formatCode>
                <c:ptCount val="7"/>
                <c:pt idx="0">
                  <c:v>644</c:v>
                </c:pt>
                <c:pt idx="1">
                  <c:v>723</c:v>
                </c:pt>
                <c:pt idx="2">
                  <c:v>673</c:v>
                </c:pt>
                <c:pt idx="3">
                  <c:v>619</c:v>
                </c:pt>
                <c:pt idx="4">
                  <c:v>617</c:v>
                </c:pt>
                <c:pt idx="5">
                  <c:v>617</c:v>
                </c:pt>
                <c:pt idx="6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F9-4B27-8F32-48A88D01DD7D}"/>
            </c:ext>
          </c:extLst>
        </c:ser>
        <c:ser>
          <c:idx val="3"/>
          <c:order val="3"/>
          <c:tx>
            <c:strRef>
              <c:f>'Table 9.75'!$S$12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9.75'!$T$12:$Z$12</c:f>
              <c:numCache>
                <c:formatCode>#,##0</c:formatCode>
                <c:ptCount val="7"/>
                <c:pt idx="0">
                  <c:v>172</c:v>
                </c:pt>
                <c:pt idx="1">
                  <c:v>176</c:v>
                </c:pt>
                <c:pt idx="2">
                  <c:v>171</c:v>
                </c:pt>
                <c:pt idx="3">
                  <c:v>168</c:v>
                </c:pt>
                <c:pt idx="4">
                  <c:v>142</c:v>
                </c:pt>
                <c:pt idx="5">
                  <c:v>152</c:v>
                </c:pt>
                <c:pt idx="6">
                  <c:v>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F9-4B27-8F32-48A88D01D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9.75'!$AB$15:$AB$33</c:f>
              <c:numCache>
                <c:formatCode>0.0%</c:formatCode>
                <c:ptCount val="19"/>
                <c:pt idx="0">
                  <c:v>0.16411181244364292</c:v>
                </c:pt>
                <c:pt idx="1">
                  <c:v>5.4102795311091077E-3</c:v>
                </c:pt>
                <c:pt idx="2">
                  <c:v>3.1559963931469794E-2</c:v>
                </c:pt>
                <c:pt idx="3">
                  <c:v>6.3119927862939585E-3</c:v>
                </c:pt>
                <c:pt idx="4">
                  <c:v>5.4102795311091072E-2</c:v>
                </c:pt>
                <c:pt idx="5">
                  <c:v>2.3444544634806132E-2</c:v>
                </c:pt>
                <c:pt idx="6">
                  <c:v>7.5743913435527499E-2</c:v>
                </c:pt>
                <c:pt idx="7">
                  <c:v>5.229936880072137E-2</c:v>
                </c:pt>
                <c:pt idx="8">
                  <c:v>6.3119927862939587E-2</c:v>
                </c:pt>
                <c:pt idx="9">
                  <c:v>4.508566275924256E-3</c:v>
                </c:pt>
                <c:pt idx="10">
                  <c:v>9.017132551848512E-3</c:v>
                </c:pt>
                <c:pt idx="11">
                  <c:v>1.1722272317403066E-2</c:v>
                </c:pt>
                <c:pt idx="12">
                  <c:v>2.7953110910730387E-2</c:v>
                </c:pt>
                <c:pt idx="13">
                  <c:v>2.6149684400360685E-2</c:v>
                </c:pt>
                <c:pt idx="14">
                  <c:v>0.14337240757439135</c:v>
                </c:pt>
                <c:pt idx="15">
                  <c:v>3.87736699729486E-2</c:v>
                </c:pt>
                <c:pt idx="16">
                  <c:v>5.7709648331830475E-2</c:v>
                </c:pt>
                <c:pt idx="17">
                  <c:v>2.0739404869251576E-2</c:v>
                </c:pt>
                <c:pt idx="18">
                  <c:v>2.1641118124436431E-2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3-468D-A3AA-11F406C108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3-468D-A3AA-11F406C10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9.75'!$Z$44:$Z$60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43</c:v>
                </c:pt>
                <c:pt idx="3">
                  <c:v>44</c:v>
                </c:pt>
                <c:pt idx="4">
                  <c:v>62</c:v>
                </c:pt>
                <c:pt idx="5">
                  <c:v>57</c:v>
                </c:pt>
                <c:pt idx="6">
                  <c:v>47</c:v>
                </c:pt>
                <c:pt idx="7">
                  <c:v>37</c:v>
                </c:pt>
                <c:pt idx="8">
                  <c:v>42</c:v>
                </c:pt>
                <c:pt idx="9">
                  <c:v>50</c:v>
                </c:pt>
                <c:pt idx="10">
                  <c:v>54</c:v>
                </c:pt>
                <c:pt idx="11">
                  <c:v>65</c:v>
                </c:pt>
                <c:pt idx="12">
                  <c:v>23</c:v>
                </c:pt>
                <c:pt idx="13">
                  <c:v>8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2-4FA3-906F-EAC36F4BF9C2}"/>
            </c:ext>
          </c:extLst>
        </c:ser>
        <c:ser>
          <c:idx val="1"/>
          <c:order val="1"/>
          <c:tx>
            <c:strRef>
              <c:f>'Table 9.75'!$S$62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9.75'!$Z$63:$Z$79</c:f>
              <c:numCache>
                <c:formatCode>#,##0</c:formatCode>
                <c:ptCount val="17"/>
                <c:pt idx="0">
                  <c:v>5</c:v>
                </c:pt>
                <c:pt idx="1">
                  <c:v>13</c:v>
                </c:pt>
                <c:pt idx="2">
                  <c:v>32</c:v>
                </c:pt>
                <c:pt idx="3">
                  <c:v>45</c:v>
                </c:pt>
                <c:pt idx="4">
                  <c:v>67</c:v>
                </c:pt>
                <c:pt idx="5">
                  <c:v>64</c:v>
                </c:pt>
                <c:pt idx="6">
                  <c:v>50</c:v>
                </c:pt>
                <c:pt idx="7">
                  <c:v>46</c:v>
                </c:pt>
                <c:pt idx="8">
                  <c:v>51</c:v>
                </c:pt>
                <c:pt idx="9">
                  <c:v>62</c:v>
                </c:pt>
                <c:pt idx="10">
                  <c:v>40</c:v>
                </c:pt>
                <c:pt idx="11">
                  <c:v>41</c:v>
                </c:pt>
                <c:pt idx="12">
                  <c:v>14</c:v>
                </c:pt>
                <c:pt idx="13">
                  <c:v>5</c:v>
                </c:pt>
                <c:pt idx="14">
                  <c:v>4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E2-4FA3-906F-EAC36F4BF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9.75'!$Z$83:$Z$90</c:f>
              <c:numCache>
                <c:formatCode>#,##0</c:formatCode>
                <c:ptCount val="8"/>
                <c:pt idx="0">
                  <c:v>28</c:v>
                </c:pt>
                <c:pt idx="1">
                  <c:v>10</c:v>
                </c:pt>
                <c:pt idx="2">
                  <c:v>53</c:v>
                </c:pt>
                <c:pt idx="3">
                  <c:v>10</c:v>
                </c:pt>
                <c:pt idx="4">
                  <c:v>4</c:v>
                </c:pt>
                <c:pt idx="5">
                  <c:v>9</c:v>
                </c:pt>
                <c:pt idx="6">
                  <c:v>49</c:v>
                </c:pt>
                <c:pt idx="7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0-4640-A915-799DEB53176F}"/>
            </c:ext>
          </c:extLst>
        </c:ser>
        <c:ser>
          <c:idx val="1"/>
          <c:order val="1"/>
          <c:tx>
            <c:strRef>
              <c:f>'Table 9.75'!$S$92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9.75'!$Z$93:$Z$100</c:f>
              <c:numCache>
                <c:formatCode>#,##0</c:formatCode>
                <c:ptCount val="8"/>
                <c:pt idx="0">
                  <c:v>17</c:v>
                </c:pt>
                <c:pt idx="1">
                  <c:v>40</c:v>
                </c:pt>
                <c:pt idx="2">
                  <c:v>15</c:v>
                </c:pt>
                <c:pt idx="3">
                  <c:v>41</c:v>
                </c:pt>
                <c:pt idx="4">
                  <c:v>47</c:v>
                </c:pt>
                <c:pt idx="5">
                  <c:v>16</c:v>
                </c:pt>
                <c:pt idx="6">
                  <c:v>0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0-4640-A915-799DEB531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9.8'!$U$8:$Y$8</c:f>
              <c:numCache>
                <c:formatCode>#,##0</c:formatCode>
                <c:ptCount val="5"/>
                <c:pt idx="0">
                  <c:v>43180</c:v>
                </c:pt>
                <c:pt idx="1">
                  <c:v>43573.45</c:v>
                </c:pt>
                <c:pt idx="2">
                  <c:v>44248.49</c:v>
                </c:pt>
                <c:pt idx="3">
                  <c:v>45662</c:v>
                </c:pt>
                <c:pt idx="4">
                  <c:v>45816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EC-4B84-B959-99BC37DA25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EC-4B84-B959-99BC37DA2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9.75'!$T$8:$Z$8</c:f>
              <c:numCache>
                <c:formatCode>#,##0</c:formatCode>
                <c:ptCount val="7"/>
                <c:pt idx="0">
                  <c:v>36060.04</c:v>
                </c:pt>
                <c:pt idx="1">
                  <c:v>33544</c:v>
                </c:pt>
                <c:pt idx="2">
                  <c:v>34464.36</c:v>
                </c:pt>
                <c:pt idx="3">
                  <c:v>37775</c:v>
                </c:pt>
                <c:pt idx="4">
                  <c:v>39751.4</c:v>
                </c:pt>
                <c:pt idx="5">
                  <c:v>42632</c:v>
                </c:pt>
                <c:pt idx="6">
                  <c:v>38826.33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F2-4479-9EED-B95A4261A68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F2-4479-9EED-B95A4261A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9.76'!$U$4:$Y$4</c:f>
              <c:numCache>
                <c:formatCode>#,##0</c:formatCode>
                <c:ptCount val="5"/>
                <c:pt idx="0">
                  <c:v>515</c:v>
                </c:pt>
                <c:pt idx="1">
                  <c:v>468</c:v>
                </c:pt>
                <c:pt idx="2">
                  <c:v>337</c:v>
                </c:pt>
                <c:pt idx="3">
                  <c:v>396</c:v>
                </c:pt>
                <c:pt idx="4">
                  <c:v>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AA-438F-98D1-BC09B6FFB5E0}"/>
            </c:ext>
          </c:extLst>
        </c:ser>
        <c:ser>
          <c:idx val="1"/>
          <c:order val="1"/>
          <c:tx>
            <c:strRef>
              <c:f>'Table 9.76'!$S$7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9.76'!$U$7:$Y$7</c:f>
              <c:numCache>
                <c:formatCode>#,##0</c:formatCode>
                <c:ptCount val="5"/>
                <c:pt idx="0">
                  <c:v>353</c:v>
                </c:pt>
                <c:pt idx="1">
                  <c:v>327</c:v>
                </c:pt>
                <c:pt idx="2">
                  <c:v>262</c:v>
                </c:pt>
                <c:pt idx="3">
                  <c:v>296</c:v>
                </c:pt>
                <c:pt idx="4">
                  <c:v>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AA-438F-98D1-BC09B6FFB5E0}"/>
            </c:ext>
          </c:extLst>
        </c:ser>
        <c:ser>
          <c:idx val="2"/>
          <c:order val="2"/>
          <c:tx>
            <c:strRef>
              <c:f>'Table 9.76'!$S$11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9.76'!$U$11:$Y$11</c:f>
              <c:numCache>
                <c:formatCode>#,##0</c:formatCode>
                <c:ptCount val="5"/>
                <c:pt idx="0">
                  <c:v>513</c:v>
                </c:pt>
                <c:pt idx="1">
                  <c:v>468</c:v>
                </c:pt>
                <c:pt idx="2">
                  <c:v>335</c:v>
                </c:pt>
                <c:pt idx="3">
                  <c:v>392</c:v>
                </c:pt>
                <c:pt idx="4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AA-438F-98D1-BC09B6FFB5E0}"/>
            </c:ext>
          </c:extLst>
        </c:ser>
        <c:ser>
          <c:idx val="3"/>
          <c:order val="3"/>
          <c:tx>
            <c:strRef>
              <c:f>'Table 9.76'!$S$12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9.76'!$U$12:$Y$12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AA-438F-98D1-BC09B6FFB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9.76'!$AB$15:$AB$33</c:f>
              <c:numCache>
                <c:formatCode>0.0%</c:formatCode>
                <c:ptCount val="19"/>
                <c:pt idx="0">
                  <c:v>2.9333333333333333E-2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3.4666666666666665E-2</c:v>
                </c:pt>
                <c:pt idx="5">
                  <c:v>0</c:v>
                </c:pt>
                <c:pt idx="6">
                  <c:v>3.7333333333333336E-2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5.6000000000000001E-2</c:v>
                </c:pt>
                <c:pt idx="13">
                  <c:v>0.104</c:v>
                </c:pt>
                <c:pt idx="14">
                  <c:v>4.8000000000000001E-2</c:v>
                </c:pt>
                <c:pt idx="15">
                  <c:v>0.23466666666666666</c:v>
                </c:pt>
                <c:pt idx="16">
                  <c:v>0.18666666666666668</c:v>
                </c:pt>
                <c:pt idx="17">
                  <c:v>0</c:v>
                </c:pt>
                <c:pt idx="18">
                  <c:v>1.8666666666666668E-2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AF-4B68-B778-481F2A9E38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AF-4B68-B778-481F2A9E3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9.76'!$Y$44:$Y$60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14</c:v>
                </c:pt>
                <c:pt idx="3">
                  <c:v>27</c:v>
                </c:pt>
                <c:pt idx="4">
                  <c:v>32</c:v>
                </c:pt>
                <c:pt idx="5">
                  <c:v>18</c:v>
                </c:pt>
                <c:pt idx="6">
                  <c:v>16</c:v>
                </c:pt>
                <c:pt idx="7">
                  <c:v>15</c:v>
                </c:pt>
                <c:pt idx="8">
                  <c:v>18</c:v>
                </c:pt>
                <c:pt idx="9">
                  <c:v>15</c:v>
                </c:pt>
                <c:pt idx="10">
                  <c:v>19</c:v>
                </c:pt>
                <c:pt idx="11">
                  <c:v>11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3-490D-B174-BCCAFDE9A8CD}"/>
            </c:ext>
          </c:extLst>
        </c:ser>
        <c:ser>
          <c:idx val="1"/>
          <c:order val="1"/>
          <c:tx>
            <c:strRef>
              <c:f>'Table 9.76'!$S$62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28</c:v>
                </c:pt>
                <c:pt idx="3">
                  <c:v>25</c:v>
                </c:pt>
                <c:pt idx="4">
                  <c:v>15</c:v>
                </c:pt>
                <c:pt idx="5">
                  <c:v>25</c:v>
                </c:pt>
                <c:pt idx="6">
                  <c:v>17</c:v>
                </c:pt>
                <c:pt idx="7">
                  <c:v>20</c:v>
                </c:pt>
                <c:pt idx="8">
                  <c:v>19</c:v>
                </c:pt>
                <c:pt idx="9">
                  <c:v>17</c:v>
                </c:pt>
                <c:pt idx="10">
                  <c:v>13</c:v>
                </c:pt>
                <c:pt idx="11">
                  <c:v>12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83-490D-B174-BCCAFDE9A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9.76'!$Y$83:$Y$90</c:f>
              <c:numCache>
                <c:formatCode>#,##0</c:formatCode>
                <c:ptCount val="8"/>
                <c:pt idx="0">
                  <c:v>6</c:v>
                </c:pt>
                <c:pt idx="1">
                  <c:v>5</c:v>
                </c:pt>
                <c:pt idx="2">
                  <c:v>14</c:v>
                </c:pt>
                <c:pt idx="3">
                  <c:v>25</c:v>
                </c:pt>
                <c:pt idx="4">
                  <c:v>0</c:v>
                </c:pt>
                <c:pt idx="5">
                  <c:v>6</c:v>
                </c:pt>
                <c:pt idx="6">
                  <c:v>12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1E-42E0-9806-45BD3FDCA622}"/>
            </c:ext>
          </c:extLst>
        </c:ser>
        <c:ser>
          <c:idx val="1"/>
          <c:order val="1"/>
          <c:tx>
            <c:strRef>
              <c:f>'Table 9.76'!$S$92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9.76'!$Y$93:$Y$100</c:f>
              <c:numCache>
                <c:formatCode>#,##0</c:formatCode>
                <c:ptCount val="8"/>
                <c:pt idx="0">
                  <c:v>8</c:v>
                </c:pt>
                <c:pt idx="1">
                  <c:v>24</c:v>
                </c:pt>
                <c:pt idx="2">
                  <c:v>5</c:v>
                </c:pt>
                <c:pt idx="3">
                  <c:v>57</c:v>
                </c:pt>
                <c:pt idx="4">
                  <c:v>13</c:v>
                </c:pt>
                <c:pt idx="5">
                  <c:v>0</c:v>
                </c:pt>
                <c:pt idx="6">
                  <c:v>4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1E-42E0-9806-45BD3FDCA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9.76'!$U$8:$Y$8</c:f>
              <c:numCache>
                <c:formatCode>#,##0</c:formatCode>
                <c:ptCount val="5"/>
                <c:pt idx="0">
                  <c:v>24406.53</c:v>
                </c:pt>
                <c:pt idx="1">
                  <c:v>28138.3</c:v>
                </c:pt>
                <c:pt idx="2">
                  <c:v>29910.23</c:v>
                </c:pt>
                <c:pt idx="3">
                  <c:v>28165.25</c:v>
                </c:pt>
                <c:pt idx="4">
                  <c:v>28008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4-4196-BAF9-5DCD035163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74-4196-BAF9-5DCD03516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9.76'!$T$4:$Z$4</c:f>
              <c:numCache>
                <c:formatCode>#,##0</c:formatCode>
                <c:ptCount val="7"/>
                <c:pt idx="0">
                  <c:v>515</c:v>
                </c:pt>
                <c:pt idx="1">
                  <c:v>515</c:v>
                </c:pt>
                <c:pt idx="2">
                  <c:v>468</c:v>
                </c:pt>
                <c:pt idx="3">
                  <c:v>337</c:v>
                </c:pt>
                <c:pt idx="4">
                  <c:v>396</c:v>
                </c:pt>
                <c:pt idx="5">
                  <c:v>391</c:v>
                </c:pt>
                <c:pt idx="6">
                  <c:v>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01-43C4-9234-8AF9F611C60D}"/>
            </c:ext>
          </c:extLst>
        </c:ser>
        <c:ser>
          <c:idx val="1"/>
          <c:order val="1"/>
          <c:tx>
            <c:strRef>
              <c:f>'Table 9.76'!$S$7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9.76'!$T$7:$Z$7</c:f>
              <c:numCache>
                <c:formatCode>#,##0</c:formatCode>
                <c:ptCount val="7"/>
                <c:pt idx="0">
                  <c:v>336</c:v>
                </c:pt>
                <c:pt idx="1">
                  <c:v>353</c:v>
                </c:pt>
                <c:pt idx="2">
                  <c:v>327</c:v>
                </c:pt>
                <c:pt idx="3">
                  <c:v>262</c:v>
                </c:pt>
                <c:pt idx="4">
                  <c:v>296</c:v>
                </c:pt>
                <c:pt idx="5">
                  <c:v>313</c:v>
                </c:pt>
                <c:pt idx="6">
                  <c:v>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01-43C4-9234-8AF9F611C60D}"/>
            </c:ext>
          </c:extLst>
        </c:ser>
        <c:ser>
          <c:idx val="2"/>
          <c:order val="2"/>
          <c:tx>
            <c:strRef>
              <c:f>'Table 9.76'!$S$11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9.76'!$T$11:$Z$11</c:f>
              <c:numCache>
                <c:formatCode>#,##0</c:formatCode>
                <c:ptCount val="7"/>
                <c:pt idx="0">
                  <c:v>509</c:v>
                </c:pt>
                <c:pt idx="1">
                  <c:v>513</c:v>
                </c:pt>
                <c:pt idx="2">
                  <c:v>468</c:v>
                </c:pt>
                <c:pt idx="3">
                  <c:v>335</c:v>
                </c:pt>
                <c:pt idx="4">
                  <c:v>392</c:v>
                </c:pt>
                <c:pt idx="5">
                  <c:v>382</c:v>
                </c:pt>
                <c:pt idx="6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01-43C4-9234-8AF9F611C60D}"/>
            </c:ext>
          </c:extLst>
        </c:ser>
        <c:ser>
          <c:idx val="3"/>
          <c:order val="3"/>
          <c:tx>
            <c:strRef>
              <c:f>'Table 9.76'!$S$12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9.76'!$T$12:$Z$12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01-43C4-9234-8AF9F611C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9.76'!$AB$15:$AB$33</c:f>
              <c:numCache>
                <c:formatCode>0.0%</c:formatCode>
                <c:ptCount val="19"/>
                <c:pt idx="0">
                  <c:v>2.9333333333333333E-2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3.4666666666666665E-2</c:v>
                </c:pt>
                <c:pt idx="5">
                  <c:v>0</c:v>
                </c:pt>
                <c:pt idx="6">
                  <c:v>3.7333333333333336E-2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5.6000000000000001E-2</c:v>
                </c:pt>
                <c:pt idx="13">
                  <c:v>0.104</c:v>
                </c:pt>
                <c:pt idx="14">
                  <c:v>4.8000000000000001E-2</c:v>
                </c:pt>
                <c:pt idx="15">
                  <c:v>0.23466666666666666</c:v>
                </c:pt>
                <c:pt idx="16">
                  <c:v>0.18666666666666668</c:v>
                </c:pt>
                <c:pt idx="17">
                  <c:v>0</c:v>
                </c:pt>
                <c:pt idx="18">
                  <c:v>1.8666666666666668E-2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6-401B-BF84-9C9338FF4A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46-401B-BF84-9C9338FF4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10</c:v>
                </c:pt>
                <c:pt idx="4">
                  <c:v>33</c:v>
                </c:pt>
                <c:pt idx="5">
                  <c:v>21</c:v>
                </c:pt>
                <c:pt idx="6">
                  <c:v>14</c:v>
                </c:pt>
                <c:pt idx="7">
                  <c:v>23</c:v>
                </c:pt>
                <c:pt idx="8">
                  <c:v>23</c:v>
                </c:pt>
                <c:pt idx="9">
                  <c:v>12</c:v>
                </c:pt>
                <c:pt idx="10">
                  <c:v>11</c:v>
                </c:pt>
                <c:pt idx="11">
                  <c:v>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6-44FF-9780-6FFF01317175}"/>
            </c:ext>
          </c:extLst>
        </c:ser>
        <c:ser>
          <c:idx val="1"/>
          <c:order val="1"/>
          <c:tx>
            <c:strRef>
              <c:f>'Table 9.76'!$S$62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17</c:v>
                </c:pt>
                <c:pt idx="3">
                  <c:v>20</c:v>
                </c:pt>
                <c:pt idx="4">
                  <c:v>19</c:v>
                </c:pt>
                <c:pt idx="5">
                  <c:v>26</c:v>
                </c:pt>
                <c:pt idx="6">
                  <c:v>31</c:v>
                </c:pt>
                <c:pt idx="7">
                  <c:v>8</c:v>
                </c:pt>
                <c:pt idx="8">
                  <c:v>26</c:v>
                </c:pt>
                <c:pt idx="9">
                  <c:v>13</c:v>
                </c:pt>
                <c:pt idx="10">
                  <c:v>15</c:v>
                </c:pt>
                <c:pt idx="11">
                  <c:v>4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E6-44FF-9780-6FFF01317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9.76'!$Z$83:$Z$90</c:f>
              <c:numCache>
                <c:formatCode>#,##0</c:formatCode>
                <c:ptCount val="8"/>
                <c:pt idx="0">
                  <c:v>11</c:v>
                </c:pt>
                <c:pt idx="1">
                  <c:v>9</c:v>
                </c:pt>
                <c:pt idx="2">
                  <c:v>13</c:v>
                </c:pt>
                <c:pt idx="3">
                  <c:v>28</c:v>
                </c:pt>
                <c:pt idx="4">
                  <c:v>0</c:v>
                </c:pt>
                <c:pt idx="5">
                  <c:v>0</c:v>
                </c:pt>
                <c:pt idx="6">
                  <c:v>11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5-4DF2-90E0-77354A6F2D36}"/>
            </c:ext>
          </c:extLst>
        </c:ser>
        <c:ser>
          <c:idx val="1"/>
          <c:order val="1"/>
          <c:tx>
            <c:strRef>
              <c:f>'Table 9.76'!$S$92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9.76'!$Z$93:$Z$100</c:f>
              <c:numCache>
                <c:formatCode>#,##0</c:formatCode>
                <c:ptCount val="8"/>
                <c:pt idx="0">
                  <c:v>4</c:v>
                </c:pt>
                <c:pt idx="1">
                  <c:v>15</c:v>
                </c:pt>
                <c:pt idx="2">
                  <c:v>0</c:v>
                </c:pt>
                <c:pt idx="3">
                  <c:v>63</c:v>
                </c:pt>
                <c:pt idx="4">
                  <c:v>17</c:v>
                </c:pt>
                <c:pt idx="5">
                  <c:v>6</c:v>
                </c:pt>
                <c:pt idx="6">
                  <c:v>0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5-4DF2-90E0-77354A6F2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9.8'!$T$4:$Z$4</c:f>
              <c:numCache>
                <c:formatCode>#,##0</c:formatCode>
                <c:ptCount val="7"/>
                <c:pt idx="0">
                  <c:v>939583</c:v>
                </c:pt>
                <c:pt idx="1">
                  <c:v>944199</c:v>
                </c:pt>
                <c:pt idx="2">
                  <c:v>940176</c:v>
                </c:pt>
                <c:pt idx="3">
                  <c:v>961982</c:v>
                </c:pt>
                <c:pt idx="4">
                  <c:v>963549</c:v>
                </c:pt>
                <c:pt idx="5">
                  <c:v>1002968</c:v>
                </c:pt>
                <c:pt idx="6">
                  <c:v>1038785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D-4D7B-A8F2-AF0FAAEB0A01}"/>
            </c:ext>
          </c:extLst>
        </c:ser>
        <c:ser>
          <c:idx val="1"/>
          <c:order val="1"/>
          <c:tx>
            <c:strRef>
              <c:f>'Table 9.8'!$S$7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9.8'!$T$7:$Z$7</c:f>
              <c:numCache>
                <c:formatCode>#,##0</c:formatCode>
                <c:ptCount val="7"/>
                <c:pt idx="0">
                  <c:v>664843</c:v>
                </c:pt>
                <c:pt idx="1">
                  <c:v>669317</c:v>
                </c:pt>
                <c:pt idx="2">
                  <c:v>670145</c:v>
                </c:pt>
                <c:pt idx="3">
                  <c:v>674123</c:v>
                </c:pt>
                <c:pt idx="4">
                  <c:v>681373</c:v>
                </c:pt>
                <c:pt idx="5">
                  <c:v>702556</c:v>
                </c:pt>
                <c:pt idx="6">
                  <c:v>727142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DD-4D7B-A8F2-AF0FAAEB0A01}"/>
            </c:ext>
          </c:extLst>
        </c:ser>
        <c:ser>
          <c:idx val="2"/>
          <c:order val="2"/>
          <c:tx>
            <c:strRef>
              <c:f>'Table 9.8'!$S$11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9.8'!$T$11:$Z$11</c:f>
              <c:numCache>
                <c:formatCode>#,##0</c:formatCode>
                <c:ptCount val="7"/>
                <c:pt idx="0">
                  <c:v>856753</c:v>
                </c:pt>
                <c:pt idx="1">
                  <c:v>862562</c:v>
                </c:pt>
                <c:pt idx="2">
                  <c:v>858893</c:v>
                </c:pt>
                <c:pt idx="3">
                  <c:v>881479</c:v>
                </c:pt>
                <c:pt idx="4">
                  <c:v>879834</c:v>
                </c:pt>
                <c:pt idx="5">
                  <c:v>914540</c:v>
                </c:pt>
                <c:pt idx="6">
                  <c:v>946482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DD-4D7B-A8F2-AF0FAAEB0A01}"/>
            </c:ext>
          </c:extLst>
        </c:ser>
        <c:ser>
          <c:idx val="3"/>
          <c:order val="3"/>
          <c:tx>
            <c:strRef>
              <c:f>'Table 9.8'!$S$12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9.8'!$T$12:$Z$12</c:f>
              <c:numCache>
                <c:formatCode>#,##0</c:formatCode>
                <c:ptCount val="7"/>
                <c:pt idx="0">
                  <c:v>82830</c:v>
                </c:pt>
                <c:pt idx="1">
                  <c:v>81637</c:v>
                </c:pt>
                <c:pt idx="2">
                  <c:v>81283</c:v>
                </c:pt>
                <c:pt idx="3">
                  <c:v>80503</c:v>
                </c:pt>
                <c:pt idx="4">
                  <c:v>83715</c:v>
                </c:pt>
                <c:pt idx="5">
                  <c:v>88428</c:v>
                </c:pt>
                <c:pt idx="6">
                  <c:v>92303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DD-4D7B-A8F2-AF0FAAEB0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9.76'!$T$8:$Z$8</c:f>
              <c:numCache>
                <c:formatCode>#,##0</c:formatCode>
                <c:ptCount val="7"/>
                <c:pt idx="0">
                  <c:v>23731.61</c:v>
                </c:pt>
                <c:pt idx="1">
                  <c:v>24406.53</c:v>
                </c:pt>
                <c:pt idx="2">
                  <c:v>28138.3</c:v>
                </c:pt>
                <c:pt idx="3">
                  <c:v>29910.23</c:v>
                </c:pt>
                <c:pt idx="4">
                  <c:v>28165.25</c:v>
                </c:pt>
                <c:pt idx="5">
                  <c:v>28008</c:v>
                </c:pt>
                <c:pt idx="6">
                  <c:v>33146.29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7-45AE-833C-7E7D970B803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67-45AE-833C-7E7D970B8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9.77'!$U$4:$Y$4</c:f>
              <c:numCache>
                <c:formatCode>#,##0</c:formatCode>
                <c:ptCount val="5"/>
                <c:pt idx="0">
                  <c:v>128</c:v>
                </c:pt>
                <c:pt idx="1">
                  <c:v>123</c:v>
                </c:pt>
                <c:pt idx="2">
                  <c:v>126</c:v>
                </c:pt>
                <c:pt idx="3">
                  <c:v>77</c:v>
                </c:pt>
                <c:pt idx="4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3-4464-9431-3391D40BCFB0}"/>
            </c:ext>
          </c:extLst>
        </c:ser>
        <c:ser>
          <c:idx val="1"/>
          <c:order val="1"/>
          <c:tx>
            <c:strRef>
              <c:f>'Table 9.77'!$S$7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9.77'!$U$7:$Y$7</c:f>
              <c:numCache>
                <c:formatCode>#,##0</c:formatCode>
                <c:ptCount val="5"/>
                <c:pt idx="0">
                  <c:v>99</c:v>
                </c:pt>
                <c:pt idx="1">
                  <c:v>93</c:v>
                </c:pt>
                <c:pt idx="2">
                  <c:v>102</c:v>
                </c:pt>
                <c:pt idx="3">
                  <c:v>63</c:v>
                </c:pt>
                <c:pt idx="4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3-4464-9431-3391D40BCFB0}"/>
            </c:ext>
          </c:extLst>
        </c:ser>
        <c:ser>
          <c:idx val="2"/>
          <c:order val="2"/>
          <c:tx>
            <c:strRef>
              <c:f>'Table 9.77'!$S$11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9.77'!$U$11:$Y$11</c:f>
              <c:numCache>
                <c:formatCode>#,##0</c:formatCode>
                <c:ptCount val="5"/>
                <c:pt idx="0">
                  <c:v>123</c:v>
                </c:pt>
                <c:pt idx="1">
                  <c:v>118</c:v>
                </c:pt>
                <c:pt idx="2">
                  <c:v>117</c:v>
                </c:pt>
                <c:pt idx="3">
                  <c:v>80</c:v>
                </c:pt>
                <c:pt idx="4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3-4464-9431-3391D40BCFB0}"/>
            </c:ext>
          </c:extLst>
        </c:ser>
        <c:ser>
          <c:idx val="3"/>
          <c:order val="3"/>
          <c:tx>
            <c:strRef>
              <c:f>'Table 9.77'!$S$12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9.77'!$U$12:$Y$12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C3-4464-9431-3391D40BC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9.77'!$AB$15:$AB$33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5.128205128205128E-2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1.282051282051282E-2</c:v>
                </c:pt>
                <c:pt idx="11">
                  <c:v>2.564102564102564E-2</c:v>
                </c:pt>
                <c:pt idx="12">
                  <c:v>4.4871794871794872E-2</c:v>
                </c:pt>
                <c:pt idx="13">
                  <c:v>0</c:v>
                </c:pt>
                <c:pt idx="14">
                  <c:v>0.42307692307692307</c:v>
                </c:pt>
                <c:pt idx="15">
                  <c:v>0.10256410256410256</c:v>
                </c:pt>
                <c:pt idx="16">
                  <c:v>8.3333333333333329E-2</c:v>
                </c:pt>
                <c:pt idx="17">
                  <c:v>0</c:v>
                </c:pt>
                <c:pt idx="18">
                  <c:v>0.21794871794871795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D-4BD1-A778-EF515A7422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0D-4BD1-A778-EF515A742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10</c:v>
                </c:pt>
                <c:pt idx="4">
                  <c:v>6</c:v>
                </c:pt>
                <c:pt idx="5">
                  <c:v>12</c:v>
                </c:pt>
                <c:pt idx="6">
                  <c:v>5</c:v>
                </c:pt>
                <c:pt idx="7">
                  <c:v>6</c:v>
                </c:pt>
                <c:pt idx="8">
                  <c:v>13</c:v>
                </c:pt>
                <c:pt idx="9">
                  <c:v>11</c:v>
                </c:pt>
                <c:pt idx="10">
                  <c:v>11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7-4C51-8945-EB8980291190}"/>
            </c:ext>
          </c:extLst>
        </c:ser>
        <c:ser>
          <c:idx val="1"/>
          <c:order val="1"/>
          <c:tx>
            <c:strRef>
              <c:f>'Table 9.77'!$S$62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10</c:v>
                </c:pt>
                <c:pt idx="4">
                  <c:v>15</c:v>
                </c:pt>
                <c:pt idx="5">
                  <c:v>3</c:v>
                </c:pt>
                <c:pt idx="6">
                  <c:v>16</c:v>
                </c:pt>
                <c:pt idx="7">
                  <c:v>13</c:v>
                </c:pt>
                <c:pt idx="8">
                  <c:v>12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B7-4C51-8945-EB8980291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9.77'!$Y$83:$Y$90</c:f>
              <c:numCache>
                <c:formatCode>#,##0</c:formatCode>
                <c:ptCount val="8"/>
                <c:pt idx="0">
                  <c:v>6</c:v>
                </c:pt>
                <c:pt idx="1">
                  <c:v>11</c:v>
                </c:pt>
                <c:pt idx="2">
                  <c:v>12</c:v>
                </c:pt>
                <c:pt idx="3">
                  <c:v>5</c:v>
                </c:pt>
                <c:pt idx="4">
                  <c:v>4</c:v>
                </c:pt>
                <c:pt idx="5">
                  <c:v>0</c:v>
                </c:pt>
                <c:pt idx="6">
                  <c:v>7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6-41B7-B553-E8909A252CF6}"/>
            </c:ext>
          </c:extLst>
        </c:ser>
        <c:ser>
          <c:idx val="1"/>
          <c:order val="1"/>
          <c:tx>
            <c:strRef>
              <c:f>'Table 9.77'!$S$92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9.77'!$Y$93:$Y$100</c:f>
              <c:numCache>
                <c:formatCode>#,##0</c:formatCode>
                <c:ptCount val="8"/>
                <c:pt idx="0">
                  <c:v>0</c:v>
                </c:pt>
                <c:pt idx="1">
                  <c:v>12</c:v>
                </c:pt>
                <c:pt idx="2">
                  <c:v>0</c:v>
                </c:pt>
                <c:pt idx="3">
                  <c:v>15</c:v>
                </c:pt>
                <c:pt idx="4">
                  <c:v>12</c:v>
                </c:pt>
                <c:pt idx="5">
                  <c:v>3</c:v>
                </c:pt>
                <c:pt idx="6">
                  <c:v>0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6-41B7-B553-E8909A252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9.77'!$U$8:$Y$8</c:f>
              <c:numCache>
                <c:formatCode>#,##0</c:formatCode>
                <c:ptCount val="5"/>
                <c:pt idx="0">
                  <c:v>13173.58</c:v>
                </c:pt>
                <c:pt idx="1">
                  <c:v>29100.37</c:v>
                </c:pt>
                <c:pt idx="2">
                  <c:v>24100.43</c:v>
                </c:pt>
                <c:pt idx="3">
                  <c:v>22829.43</c:v>
                </c:pt>
                <c:pt idx="4">
                  <c:v>10599.76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68-4D28-8BE7-FA82A2FD78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68-4D28-8BE7-FA82A2FD7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9.77'!$T$4:$Z$4</c:f>
              <c:numCache>
                <c:formatCode>#,##0</c:formatCode>
                <c:ptCount val="7"/>
                <c:pt idx="0">
                  <c:v>103</c:v>
                </c:pt>
                <c:pt idx="1">
                  <c:v>128</c:v>
                </c:pt>
                <c:pt idx="2">
                  <c:v>123</c:v>
                </c:pt>
                <c:pt idx="3">
                  <c:v>126</c:v>
                </c:pt>
                <c:pt idx="4">
                  <c:v>77</c:v>
                </c:pt>
                <c:pt idx="5">
                  <c:v>174</c:v>
                </c:pt>
                <c:pt idx="6">
                  <c:v>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7-4F4F-9D0A-6DD2A4463E5F}"/>
            </c:ext>
          </c:extLst>
        </c:ser>
        <c:ser>
          <c:idx val="1"/>
          <c:order val="1"/>
          <c:tx>
            <c:strRef>
              <c:f>'Table 9.77'!$S$7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9.77'!$T$7:$Z$7</c:f>
              <c:numCache>
                <c:formatCode>#,##0</c:formatCode>
                <c:ptCount val="7"/>
                <c:pt idx="0">
                  <c:v>90</c:v>
                </c:pt>
                <c:pt idx="1">
                  <c:v>99</c:v>
                </c:pt>
                <c:pt idx="2">
                  <c:v>93</c:v>
                </c:pt>
                <c:pt idx="3">
                  <c:v>102</c:v>
                </c:pt>
                <c:pt idx="4">
                  <c:v>63</c:v>
                </c:pt>
                <c:pt idx="5">
                  <c:v>120</c:v>
                </c:pt>
                <c:pt idx="6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7-4F4F-9D0A-6DD2A4463E5F}"/>
            </c:ext>
          </c:extLst>
        </c:ser>
        <c:ser>
          <c:idx val="2"/>
          <c:order val="2"/>
          <c:tx>
            <c:strRef>
              <c:f>'Table 9.77'!$S$11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9.77'!$T$11:$Z$11</c:f>
              <c:numCache>
                <c:formatCode>#,##0</c:formatCode>
                <c:ptCount val="7"/>
                <c:pt idx="0">
                  <c:v>103</c:v>
                </c:pt>
                <c:pt idx="1">
                  <c:v>123</c:v>
                </c:pt>
                <c:pt idx="2">
                  <c:v>118</c:v>
                </c:pt>
                <c:pt idx="3">
                  <c:v>117</c:v>
                </c:pt>
                <c:pt idx="4">
                  <c:v>80</c:v>
                </c:pt>
                <c:pt idx="5">
                  <c:v>170</c:v>
                </c:pt>
                <c:pt idx="6">
                  <c:v>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D7-4F4F-9D0A-6DD2A4463E5F}"/>
            </c:ext>
          </c:extLst>
        </c:ser>
        <c:ser>
          <c:idx val="3"/>
          <c:order val="3"/>
          <c:tx>
            <c:strRef>
              <c:f>'Table 9.77'!$S$12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9.77'!$T$12:$Z$12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D7-4F4F-9D0A-6DD2A4463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9.77'!$AB$15:$AB$33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5.128205128205128E-2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1.282051282051282E-2</c:v>
                </c:pt>
                <c:pt idx="11">
                  <c:v>2.564102564102564E-2</c:v>
                </c:pt>
                <c:pt idx="12">
                  <c:v>4.4871794871794872E-2</c:v>
                </c:pt>
                <c:pt idx="13">
                  <c:v>0</c:v>
                </c:pt>
                <c:pt idx="14">
                  <c:v>0.42307692307692307</c:v>
                </c:pt>
                <c:pt idx="15">
                  <c:v>0.10256410256410256</c:v>
                </c:pt>
                <c:pt idx="16">
                  <c:v>8.3333333333333329E-2</c:v>
                </c:pt>
                <c:pt idx="17">
                  <c:v>0</c:v>
                </c:pt>
                <c:pt idx="18">
                  <c:v>0.21794871794871795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8-4AD9-A965-1C0A8392517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8-4AD9-A965-1C0A83925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</c:v>
                </c:pt>
                <c:pt idx="4">
                  <c:v>4</c:v>
                </c:pt>
                <c:pt idx="5">
                  <c:v>17</c:v>
                </c:pt>
                <c:pt idx="6">
                  <c:v>7</c:v>
                </c:pt>
                <c:pt idx="7">
                  <c:v>11</c:v>
                </c:pt>
                <c:pt idx="8">
                  <c:v>16</c:v>
                </c:pt>
                <c:pt idx="9">
                  <c:v>12</c:v>
                </c:pt>
                <c:pt idx="10">
                  <c:v>9</c:v>
                </c:pt>
                <c:pt idx="11">
                  <c:v>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1-4451-8CDE-2A074459E8DC}"/>
            </c:ext>
          </c:extLst>
        </c:ser>
        <c:ser>
          <c:idx val="1"/>
          <c:order val="1"/>
          <c:tx>
            <c:strRef>
              <c:f>'Table 9.77'!$S$62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8</c:v>
                </c:pt>
                <c:pt idx="4">
                  <c:v>13</c:v>
                </c:pt>
                <c:pt idx="5">
                  <c:v>7</c:v>
                </c:pt>
                <c:pt idx="6">
                  <c:v>10</c:v>
                </c:pt>
                <c:pt idx="7">
                  <c:v>13</c:v>
                </c:pt>
                <c:pt idx="8">
                  <c:v>7</c:v>
                </c:pt>
                <c:pt idx="9">
                  <c:v>6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1-4451-8CDE-2A074459E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9.77'!$Z$83:$Z$90</c:f>
              <c:numCache>
                <c:formatCode>#,##0</c:formatCode>
                <c:ptCount val="8"/>
                <c:pt idx="0">
                  <c:v>3</c:v>
                </c:pt>
                <c:pt idx="1">
                  <c:v>8</c:v>
                </c:pt>
                <c:pt idx="2">
                  <c:v>13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4-4871-B9EA-F04F2E1F249C}"/>
            </c:ext>
          </c:extLst>
        </c:ser>
        <c:ser>
          <c:idx val="1"/>
          <c:order val="1"/>
          <c:tx>
            <c:strRef>
              <c:f>'Table 9.77'!$S$92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9.77'!$Z$93:$Z$100</c:f>
              <c:numCache>
                <c:formatCode>#,##0</c:formatCode>
                <c:ptCount val="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12</c:v>
                </c:pt>
                <c:pt idx="4">
                  <c:v>20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64-4871-B9EA-F04F2E1F2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9.8'!$AB$15:$AB$33</c:f>
              <c:numCache>
                <c:formatCode>0.0%</c:formatCode>
                <c:ptCount val="19"/>
                <c:pt idx="0">
                  <c:v>7.7099688578483516E-3</c:v>
                </c:pt>
                <c:pt idx="1">
                  <c:v>8.049788936112863E-3</c:v>
                </c:pt>
                <c:pt idx="2">
                  <c:v>4.4993911155821464E-2</c:v>
                </c:pt>
                <c:pt idx="3">
                  <c:v>6.6452634568269662E-3</c:v>
                </c:pt>
                <c:pt idx="4">
                  <c:v>5.6881837916411965E-2</c:v>
                </c:pt>
                <c:pt idx="5">
                  <c:v>3.4596186891416414E-2</c:v>
                </c:pt>
                <c:pt idx="6">
                  <c:v>7.8307830783078305E-2</c:v>
                </c:pt>
                <c:pt idx="7">
                  <c:v>8.3303089667255498E-2</c:v>
                </c:pt>
                <c:pt idx="8">
                  <c:v>3.5454882386634384E-2</c:v>
                </c:pt>
                <c:pt idx="9">
                  <c:v>1.4856779795626621E-2</c:v>
                </c:pt>
                <c:pt idx="10">
                  <c:v>3.8409295475002048E-2</c:v>
                </c:pt>
                <c:pt idx="11">
                  <c:v>2.1664733318251611E-2</c:v>
                </c:pt>
                <c:pt idx="12">
                  <c:v>0.10636753514923684</c:v>
                </c:pt>
                <c:pt idx="13">
                  <c:v>0.10097950971567746</c:v>
                </c:pt>
                <c:pt idx="14">
                  <c:v>5.3200614179064964E-2</c:v>
                </c:pt>
                <c:pt idx="15">
                  <c:v>9.2191358173250484E-2</c:v>
                </c:pt>
                <c:pt idx="16">
                  <c:v>0.11837579479873121</c:v>
                </c:pt>
                <c:pt idx="17">
                  <c:v>2.1674359949363921E-2</c:v>
                </c:pt>
                <c:pt idx="18">
                  <c:v>3.5341288139509139E-2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5-4ECE-B22B-19A0AADC5C0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5-4ECE-B22B-19A0AADC5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9.77'!$T$8:$Z$8</c:f>
              <c:numCache>
                <c:formatCode>#,##0</c:formatCode>
                <c:ptCount val="7"/>
                <c:pt idx="0">
                  <c:v>24294.75</c:v>
                </c:pt>
                <c:pt idx="1">
                  <c:v>13173.58</c:v>
                </c:pt>
                <c:pt idx="2">
                  <c:v>29100.37</c:v>
                </c:pt>
                <c:pt idx="3">
                  <c:v>24100.43</c:v>
                </c:pt>
                <c:pt idx="4">
                  <c:v>22829.43</c:v>
                </c:pt>
                <c:pt idx="5">
                  <c:v>10599.76</c:v>
                </c:pt>
                <c:pt idx="6">
                  <c:v>34634.129999999997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1D-405A-9CFA-0E6CA105E8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1D-405A-9CFA-0E6CA105E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9.78'!$U$4:$Y$4</c:f>
              <c:numCache>
                <c:formatCode>#,##0</c:formatCode>
                <c:ptCount val="5"/>
                <c:pt idx="0">
                  <c:v>644</c:v>
                </c:pt>
                <c:pt idx="1">
                  <c:v>678</c:v>
                </c:pt>
                <c:pt idx="2">
                  <c:v>662</c:v>
                </c:pt>
                <c:pt idx="3">
                  <c:v>667</c:v>
                </c:pt>
                <c:pt idx="4">
                  <c:v>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C1-41DE-AF9A-5DBA1353E77E}"/>
            </c:ext>
          </c:extLst>
        </c:ser>
        <c:ser>
          <c:idx val="1"/>
          <c:order val="1"/>
          <c:tx>
            <c:strRef>
              <c:f>'Table 9.78'!$S$7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9.78'!$U$7:$Y$7</c:f>
              <c:numCache>
                <c:formatCode>#,##0</c:formatCode>
                <c:ptCount val="5"/>
                <c:pt idx="0">
                  <c:v>531</c:v>
                </c:pt>
                <c:pt idx="1">
                  <c:v>510</c:v>
                </c:pt>
                <c:pt idx="2">
                  <c:v>521</c:v>
                </c:pt>
                <c:pt idx="3">
                  <c:v>526</c:v>
                </c:pt>
                <c:pt idx="4">
                  <c:v>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C1-41DE-AF9A-5DBA1353E77E}"/>
            </c:ext>
          </c:extLst>
        </c:ser>
        <c:ser>
          <c:idx val="2"/>
          <c:order val="2"/>
          <c:tx>
            <c:strRef>
              <c:f>'Table 9.78'!$S$11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9.78'!$U$11:$Y$11</c:f>
              <c:numCache>
                <c:formatCode>#,##0</c:formatCode>
                <c:ptCount val="5"/>
                <c:pt idx="0">
                  <c:v>637</c:v>
                </c:pt>
                <c:pt idx="1">
                  <c:v>668</c:v>
                </c:pt>
                <c:pt idx="2">
                  <c:v>646</c:v>
                </c:pt>
                <c:pt idx="3">
                  <c:v>656</c:v>
                </c:pt>
                <c:pt idx="4">
                  <c:v>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1-41DE-AF9A-5DBA1353E77E}"/>
            </c:ext>
          </c:extLst>
        </c:ser>
        <c:ser>
          <c:idx val="3"/>
          <c:order val="3"/>
          <c:tx>
            <c:strRef>
              <c:f>'Table 9.78'!$S$12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9.78'!$U$12:$Y$12</c:f>
              <c:numCache>
                <c:formatCode>#,##0</c:formatCode>
                <c:ptCount val="5"/>
                <c:pt idx="0">
                  <c:v>7</c:v>
                </c:pt>
                <c:pt idx="1">
                  <c:v>10</c:v>
                </c:pt>
                <c:pt idx="2">
                  <c:v>15</c:v>
                </c:pt>
                <c:pt idx="3">
                  <c:v>3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C1-41DE-AF9A-5DBA1353E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9.78'!$AB$15:$AB$33</c:f>
              <c:numCache>
                <c:formatCode>0.0%</c:formatCode>
                <c:ptCount val="19"/>
                <c:pt idx="0">
                  <c:v>1.9830028328611898E-2</c:v>
                </c:pt>
                <c:pt idx="1">
                  <c:v>0</c:v>
                </c:pt>
                <c:pt idx="2">
                  <c:v>1.1331444759206799E-2</c:v>
                </c:pt>
                <c:pt idx="3">
                  <c:v>0</c:v>
                </c:pt>
                <c:pt idx="4">
                  <c:v>5.9490084985835696E-2</c:v>
                </c:pt>
                <c:pt idx="5">
                  <c:v>0</c:v>
                </c:pt>
                <c:pt idx="6">
                  <c:v>1.69971671388102E-2</c:v>
                </c:pt>
                <c:pt idx="7">
                  <c:v>2.2662889518413599E-2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1.9830028328611898E-2</c:v>
                </c:pt>
                <c:pt idx="12">
                  <c:v>2.1246458923512748E-2</c:v>
                </c:pt>
                <c:pt idx="13">
                  <c:v>6.3739376770538245E-2</c:v>
                </c:pt>
                <c:pt idx="14">
                  <c:v>0.27620396600566571</c:v>
                </c:pt>
                <c:pt idx="15">
                  <c:v>0.17138810198300283</c:v>
                </c:pt>
                <c:pt idx="16">
                  <c:v>0.20538243626062322</c:v>
                </c:pt>
                <c:pt idx="17">
                  <c:v>1.2747875354107648E-2</c:v>
                </c:pt>
                <c:pt idx="18">
                  <c:v>4.5325779036827198E-2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C1-4CE5-AE2F-7C7D2A9EBE0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C1-4CE5-AE2F-7C7D2A9EB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9.78'!$Y$44:$Y$60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17</c:v>
                </c:pt>
                <c:pt idx="3">
                  <c:v>36</c:v>
                </c:pt>
                <c:pt idx="4">
                  <c:v>59</c:v>
                </c:pt>
                <c:pt idx="5">
                  <c:v>69</c:v>
                </c:pt>
                <c:pt idx="6">
                  <c:v>45</c:v>
                </c:pt>
                <c:pt idx="7">
                  <c:v>34</c:v>
                </c:pt>
                <c:pt idx="8">
                  <c:v>50</c:v>
                </c:pt>
                <c:pt idx="9">
                  <c:v>32</c:v>
                </c:pt>
                <c:pt idx="10">
                  <c:v>25</c:v>
                </c:pt>
                <c:pt idx="11">
                  <c:v>12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54-420B-B47A-550E5BEE8238}"/>
            </c:ext>
          </c:extLst>
        </c:ser>
        <c:ser>
          <c:idx val="1"/>
          <c:order val="1"/>
          <c:tx>
            <c:strRef>
              <c:f>'Table 9.78'!$S$62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12</c:v>
                </c:pt>
                <c:pt idx="3">
                  <c:v>36</c:v>
                </c:pt>
                <c:pt idx="4">
                  <c:v>46</c:v>
                </c:pt>
                <c:pt idx="5">
                  <c:v>29</c:v>
                </c:pt>
                <c:pt idx="6">
                  <c:v>39</c:v>
                </c:pt>
                <c:pt idx="7">
                  <c:v>38</c:v>
                </c:pt>
                <c:pt idx="8">
                  <c:v>42</c:v>
                </c:pt>
                <c:pt idx="9">
                  <c:v>32</c:v>
                </c:pt>
                <c:pt idx="10">
                  <c:v>29</c:v>
                </c:pt>
                <c:pt idx="11">
                  <c:v>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54-420B-B47A-550E5BEE8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9.78'!$Y$83:$Y$90</c:f>
              <c:numCache>
                <c:formatCode>#,##0</c:formatCode>
                <c:ptCount val="8"/>
                <c:pt idx="0">
                  <c:v>19</c:v>
                </c:pt>
                <c:pt idx="1">
                  <c:v>34</c:v>
                </c:pt>
                <c:pt idx="2">
                  <c:v>53</c:v>
                </c:pt>
                <c:pt idx="3">
                  <c:v>45</c:v>
                </c:pt>
                <c:pt idx="4">
                  <c:v>12</c:v>
                </c:pt>
                <c:pt idx="5">
                  <c:v>0</c:v>
                </c:pt>
                <c:pt idx="6">
                  <c:v>15</c:v>
                </c:pt>
                <c:pt idx="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9-4622-852E-CC69538B740D}"/>
            </c:ext>
          </c:extLst>
        </c:ser>
        <c:ser>
          <c:idx val="1"/>
          <c:order val="1"/>
          <c:tx>
            <c:strRef>
              <c:f>'Table 9.78'!$S$92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9.78'!$Y$93:$Y$100</c:f>
              <c:numCache>
                <c:formatCode>#,##0</c:formatCode>
                <c:ptCount val="8"/>
                <c:pt idx="0">
                  <c:v>22</c:v>
                </c:pt>
                <c:pt idx="1">
                  <c:v>40</c:v>
                </c:pt>
                <c:pt idx="2">
                  <c:v>4</c:v>
                </c:pt>
                <c:pt idx="3">
                  <c:v>79</c:v>
                </c:pt>
                <c:pt idx="4">
                  <c:v>41</c:v>
                </c:pt>
                <c:pt idx="5">
                  <c:v>7</c:v>
                </c:pt>
                <c:pt idx="6">
                  <c:v>0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C9-4622-852E-CC69538B7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9.78'!$U$8:$Y$8</c:f>
              <c:numCache>
                <c:formatCode>#,##0</c:formatCode>
                <c:ptCount val="5"/>
                <c:pt idx="0">
                  <c:v>29064.07</c:v>
                </c:pt>
                <c:pt idx="1">
                  <c:v>32027.5</c:v>
                </c:pt>
                <c:pt idx="2">
                  <c:v>31695.66</c:v>
                </c:pt>
                <c:pt idx="3">
                  <c:v>30591</c:v>
                </c:pt>
                <c:pt idx="4">
                  <c:v>36110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26-4C3C-B544-988880FDE7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26-4C3C-B544-988880FDE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9.78'!$T$4:$Z$4</c:f>
              <c:numCache>
                <c:formatCode>#,##0</c:formatCode>
                <c:ptCount val="7"/>
                <c:pt idx="0">
                  <c:v>707</c:v>
                </c:pt>
                <c:pt idx="1">
                  <c:v>644</c:v>
                </c:pt>
                <c:pt idx="2">
                  <c:v>678</c:v>
                </c:pt>
                <c:pt idx="3">
                  <c:v>662</c:v>
                </c:pt>
                <c:pt idx="4">
                  <c:v>667</c:v>
                </c:pt>
                <c:pt idx="5">
                  <c:v>704</c:v>
                </c:pt>
                <c:pt idx="6">
                  <c:v>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F9-4C31-A69E-0FF69DB4D7CA}"/>
            </c:ext>
          </c:extLst>
        </c:ser>
        <c:ser>
          <c:idx val="1"/>
          <c:order val="1"/>
          <c:tx>
            <c:strRef>
              <c:f>'Table 9.78'!$S$7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9.78'!$T$7:$Z$7</c:f>
              <c:numCache>
                <c:formatCode>#,##0</c:formatCode>
                <c:ptCount val="7"/>
                <c:pt idx="0">
                  <c:v>577</c:v>
                </c:pt>
                <c:pt idx="1">
                  <c:v>531</c:v>
                </c:pt>
                <c:pt idx="2">
                  <c:v>510</c:v>
                </c:pt>
                <c:pt idx="3">
                  <c:v>521</c:v>
                </c:pt>
                <c:pt idx="4">
                  <c:v>526</c:v>
                </c:pt>
                <c:pt idx="5">
                  <c:v>562</c:v>
                </c:pt>
                <c:pt idx="6">
                  <c:v>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F9-4C31-A69E-0FF69DB4D7CA}"/>
            </c:ext>
          </c:extLst>
        </c:ser>
        <c:ser>
          <c:idx val="2"/>
          <c:order val="2"/>
          <c:tx>
            <c:strRef>
              <c:f>'Table 9.78'!$S$11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9.78'!$T$11:$Z$11</c:f>
              <c:numCache>
                <c:formatCode>#,##0</c:formatCode>
                <c:ptCount val="7"/>
                <c:pt idx="0">
                  <c:v>697</c:v>
                </c:pt>
                <c:pt idx="1">
                  <c:v>637</c:v>
                </c:pt>
                <c:pt idx="2">
                  <c:v>668</c:v>
                </c:pt>
                <c:pt idx="3">
                  <c:v>646</c:v>
                </c:pt>
                <c:pt idx="4">
                  <c:v>656</c:v>
                </c:pt>
                <c:pt idx="5">
                  <c:v>692</c:v>
                </c:pt>
                <c:pt idx="6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F9-4C31-A69E-0FF69DB4D7CA}"/>
            </c:ext>
          </c:extLst>
        </c:ser>
        <c:ser>
          <c:idx val="3"/>
          <c:order val="3"/>
          <c:tx>
            <c:strRef>
              <c:f>'Table 9.78'!$S$12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9.78'!$T$12:$Z$12</c:f>
              <c:numCache>
                <c:formatCode>#,##0</c:formatCode>
                <c:ptCount val="7"/>
                <c:pt idx="0">
                  <c:v>7</c:v>
                </c:pt>
                <c:pt idx="1">
                  <c:v>7</c:v>
                </c:pt>
                <c:pt idx="2">
                  <c:v>10</c:v>
                </c:pt>
                <c:pt idx="3">
                  <c:v>15</c:v>
                </c:pt>
                <c:pt idx="4">
                  <c:v>3</c:v>
                </c:pt>
                <c:pt idx="5">
                  <c:v>12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F9-4C31-A69E-0FF69DB4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9.78'!$AB$15:$AB$33</c:f>
              <c:numCache>
                <c:formatCode>0.0%</c:formatCode>
                <c:ptCount val="19"/>
                <c:pt idx="0">
                  <c:v>1.9830028328611898E-2</c:v>
                </c:pt>
                <c:pt idx="1">
                  <c:v>0</c:v>
                </c:pt>
                <c:pt idx="2">
                  <c:v>1.1331444759206799E-2</c:v>
                </c:pt>
                <c:pt idx="3">
                  <c:v>0</c:v>
                </c:pt>
                <c:pt idx="4">
                  <c:v>5.9490084985835696E-2</c:v>
                </c:pt>
                <c:pt idx="5">
                  <c:v>0</c:v>
                </c:pt>
                <c:pt idx="6">
                  <c:v>1.69971671388102E-2</c:v>
                </c:pt>
                <c:pt idx="7">
                  <c:v>2.2662889518413599E-2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1.9830028328611898E-2</c:v>
                </c:pt>
                <c:pt idx="12">
                  <c:v>2.1246458923512748E-2</c:v>
                </c:pt>
                <c:pt idx="13">
                  <c:v>6.3739376770538245E-2</c:v>
                </c:pt>
                <c:pt idx="14">
                  <c:v>0.27620396600566571</c:v>
                </c:pt>
                <c:pt idx="15">
                  <c:v>0.17138810198300283</c:v>
                </c:pt>
                <c:pt idx="16">
                  <c:v>0.20538243626062322</c:v>
                </c:pt>
                <c:pt idx="17">
                  <c:v>1.2747875354107648E-2</c:v>
                </c:pt>
                <c:pt idx="18">
                  <c:v>4.5325779036827198E-2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48-4989-9567-0BA7C89B02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48-4989-9567-0BA7C89B0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9.78'!$Z$44:$Z$60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25</c:v>
                </c:pt>
                <c:pt idx="3">
                  <c:v>38</c:v>
                </c:pt>
                <c:pt idx="4">
                  <c:v>55</c:v>
                </c:pt>
                <c:pt idx="5">
                  <c:v>60</c:v>
                </c:pt>
                <c:pt idx="6">
                  <c:v>37</c:v>
                </c:pt>
                <c:pt idx="7">
                  <c:v>32</c:v>
                </c:pt>
                <c:pt idx="8">
                  <c:v>49</c:v>
                </c:pt>
                <c:pt idx="9">
                  <c:v>44</c:v>
                </c:pt>
                <c:pt idx="10">
                  <c:v>28</c:v>
                </c:pt>
                <c:pt idx="11">
                  <c:v>13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4-4D5A-AD82-AD774CFF7534}"/>
            </c:ext>
          </c:extLst>
        </c:ser>
        <c:ser>
          <c:idx val="1"/>
          <c:order val="1"/>
          <c:tx>
            <c:strRef>
              <c:f>'Table 9.78'!$S$62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34</c:v>
                </c:pt>
                <c:pt idx="3">
                  <c:v>33</c:v>
                </c:pt>
                <c:pt idx="4">
                  <c:v>41</c:v>
                </c:pt>
                <c:pt idx="5">
                  <c:v>29</c:v>
                </c:pt>
                <c:pt idx="6">
                  <c:v>41</c:v>
                </c:pt>
                <c:pt idx="7">
                  <c:v>33</c:v>
                </c:pt>
                <c:pt idx="8">
                  <c:v>29</c:v>
                </c:pt>
                <c:pt idx="9">
                  <c:v>35</c:v>
                </c:pt>
                <c:pt idx="10">
                  <c:v>29</c:v>
                </c:pt>
                <c:pt idx="11">
                  <c:v>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4-4D5A-AD82-AD774CFF7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9.78'!$Z$83:$Z$90</c:f>
              <c:numCache>
                <c:formatCode>#,##0</c:formatCode>
                <c:ptCount val="8"/>
                <c:pt idx="0">
                  <c:v>20</c:v>
                </c:pt>
                <c:pt idx="1">
                  <c:v>40</c:v>
                </c:pt>
                <c:pt idx="2">
                  <c:v>40</c:v>
                </c:pt>
                <c:pt idx="3">
                  <c:v>45</c:v>
                </c:pt>
                <c:pt idx="4">
                  <c:v>6</c:v>
                </c:pt>
                <c:pt idx="5">
                  <c:v>0</c:v>
                </c:pt>
                <c:pt idx="6">
                  <c:v>16</c:v>
                </c:pt>
                <c:pt idx="7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56-4C90-83E5-B0A55F248AA1}"/>
            </c:ext>
          </c:extLst>
        </c:ser>
        <c:ser>
          <c:idx val="1"/>
          <c:order val="1"/>
          <c:tx>
            <c:strRef>
              <c:f>'Table 9.78'!$S$92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9.78'!$Z$93:$Z$100</c:f>
              <c:numCache>
                <c:formatCode>#,##0</c:formatCode>
                <c:ptCount val="8"/>
                <c:pt idx="0">
                  <c:v>15</c:v>
                </c:pt>
                <c:pt idx="1">
                  <c:v>42</c:v>
                </c:pt>
                <c:pt idx="2">
                  <c:v>12</c:v>
                </c:pt>
                <c:pt idx="3">
                  <c:v>90</c:v>
                </c:pt>
                <c:pt idx="4">
                  <c:v>37</c:v>
                </c:pt>
                <c:pt idx="5">
                  <c:v>7</c:v>
                </c:pt>
                <c:pt idx="6">
                  <c:v>0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56-4C90-83E5-B0A55F248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9.8'!$Z$44:$Z$60</c:f>
              <c:numCache>
                <c:formatCode>#,##0</c:formatCode>
                <c:ptCount val="17"/>
                <c:pt idx="0">
                  <c:v>460</c:v>
                </c:pt>
                <c:pt idx="1">
                  <c:v>7866</c:v>
                </c:pt>
                <c:pt idx="2">
                  <c:v>29749</c:v>
                </c:pt>
                <c:pt idx="3">
                  <c:v>58411</c:v>
                </c:pt>
                <c:pt idx="4">
                  <c:v>82899</c:v>
                </c:pt>
                <c:pt idx="5">
                  <c:v>73356</c:v>
                </c:pt>
                <c:pt idx="6">
                  <c:v>61361</c:v>
                </c:pt>
                <c:pt idx="7">
                  <c:v>51567</c:v>
                </c:pt>
                <c:pt idx="8">
                  <c:v>48355</c:v>
                </c:pt>
                <c:pt idx="9">
                  <c:v>39606</c:v>
                </c:pt>
                <c:pt idx="10">
                  <c:v>33390</c:v>
                </c:pt>
                <c:pt idx="11">
                  <c:v>22347</c:v>
                </c:pt>
                <c:pt idx="12">
                  <c:v>12114</c:v>
                </c:pt>
                <c:pt idx="13">
                  <c:v>5185</c:v>
                </c:pt>
                <c:pt idx="14">
                  <c:v>1897</c:v>
                </c:pt>
                <c:pt idx="15">
                  <c:v>915</c:v>
                </c:pt>
                <c:pt idx="16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F-4DDC-B0E3-CA78DA8FBF44}"/>
            </c:ext>
          </c:extLst>
        </c:ser>
        <c:ser>
          <c:idx val="1"/>
          <c:order val="1"/>
          <c:tx>
            <c:strRef>
              <c:f>'Table 9.8'!$S$62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9.8'!$Z$63:$Z$79</c:f>
              <c:numCache>
                <c:formatCode>#,##0</c:formatCode>
                <c:ptCount val="17"/>
                <c:pt idx="0">
                  <c:v>631</c:v>
                </c:pt>
                <c:pt idx="1">
                  <c:v>10486</c:v>
                </c:pt>
                <c:pt idx="2">
                  <c:v>32195</c:v>
                </c:pt>
                <c:pt idx="3">
                  <c:v>60182</c:v>
                </c:pt>
                <c:pt idx="4">
                  <c:v>79118</c:v>
                </c:pt>
                <c:pt idx="5">
                  <c:v>66360</c:v>
                </c:pt>
                <c:pt idx="6">
                  <c:v>54202</c:v>
                </c:pt>
                <c:pt idx="7">
                  <c:v>47532</c:v>
                </c:pt>
                <c:pt idx="8">
                  <c:v>47666</c:v>
                </c:pt>
                <c:pt idx="9">
                  <c:v>39176</c:v>
                </c:pt>
                <c:pt idx="10">
                  <c:v>32697</c:v>
                </c:pt>
                <c:pt idx="11">
                  <c:v>20788</c:v>
                </c:pt>
                <c:pt idx="12">
                  <c:v>9919</c:v>
                </c:pt>
                <c:pt idx="13">
                  <c:v>3885</c:v>
                </c:pt>
                <c:pt idx="14">
                  <c:v>1522</c:v>
                </c:pt>
                <c:pt idx="15">
                  <c:v>826</c:v>
                </c:pt>
                <c:pt idx="16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F-4DDC-B0E3-CA78DA8FB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9.78'!$T$8:$Z$8</c:f>
              <c:numCache>
                <c:formatCode>#,##0</c:formatCode>
                <c:ptCount val="7"/>
                <c:pt idx="0">
                  <c:v>26185.67</c:v>
                </c:pt>
                <c:pt idx="1">
                  <c:v>29064.07</c:v>
                </c:pt>
                <c:pt idx="2">
                  <c:v>32027.5</c:v>
                </c:pt>
                <c:pt idx="3">
                  <c:v>31695.66</c:v>
                </c:pt>
                <c:pt idx="4">
                  <c:v>30591</c:v>
                </c:pt>
                <c:pt idx="5">
                  <c:v>36110</c:v>
                </c:pt>
                <c:pt idx="6">
                  <c:v>41503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D5-47FB-B304-484FDB8170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D5-47FB-B304-484FDB817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9.8'!$Z$83:$Z$90</c:f>
              <c:numCache>
                <c:formatCode>#,##0</c:formatCode>
                <c:ptCount val="8"/>
                <c:pt idx="0">
                  <c:v>49774</c:v>
                </c:pt>
                <c:pt idx="1">
                  <c:v>84308</c:v>
                </c:pt>
                <c:pt idx="2">
                  <c:v>49632</c:v>
                </c:pt>
                <c:pt idx="3">
                  <c:v>22712</c:v>
                </c:pt>
                <c:pt idx="4">
                  <c:v>24893</c:v>
                </c:pt>
                <c:pt idx="5">
                  <c:v>21238</c:v>
                </c:pt>
                <c:pt idx="6">
                  <c:v>20356</c:v>
                </c:pt>
                <c:pt idx="7">
                  <c:v>33355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D7-47F1-9C34-B027BB387EEC}"/>
            </c:ext>
          </c:extLst>
        </c:ser>
        <c:ser>
          <c:idx val="1"/>
          <c:order val="1"/>
          <c:tx>
            <c:strRef>
              <c:f>'Table 9.8'!$S$92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9.8'!$Z$93:$Z$100</c:f>
              <c:numCache>
                <c:formatCode>#,##0</c:formatCode>
                <c:ptCount val="8"/>
                <c:pt idx="0">
                  <c:v>34130</c:v>
                </c:pt>
                <c:pt idx="1">
                  <c:v>94988</c:v>
                </c:pt>
                <c:pt idx="2">
                  <c:v>10004</c:v>
                </c:pt>
                <c:pt idx="3">
                  <c:v>43586</c:v>
                </c:pt>
                <c:pt idx="4">
                  <c:v>67254</c:v>
                </c:pt>
                <c:pt idx="5">
                  <c:v>30063</c:v>
                </c:pt>
                <c:pt idx="6">
                  <c:v>2741</c:v>
                </c:pt>
                <c:pt idx="7">
                  <c:v>17807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D7-47F1-9C34-B027BB387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19</c:v>
                </c:pt>
                <c:pt idx="3">
                  <c:v>29</c:v>
                </c:pt>
                <c:pt idx="4">
                  <c:v>44</c:v>
                </c:pt>
                <c:pt idx="5">
                  <c:v>37</c:v>
                </c:pt>
                <c:pt idx="6">
                  <c:v>37</c:v>
                </c:pt>
                <c:pt idx="7">
                  <c:v>26</c:v>
                </c:pt>
                <c:pt idx="8">
                  <c:v>37</c:v>
                </c:pt>
                <c:pt idx="9">
                  <c:v>39</c:v>
                </c:pt>
                <c:pt idx="10">
                  <c:v>28</c:v>
                </c:pt>
                <c:pt idx="11">
                  <c:v>18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B1-41B4-8928-F77B3EB2E7FD}"/>
            </c:ext>
          </c:extLst>
        </c:ser>
        <c:ser>
          <c:idx val="1"/>
          <c:order val="1"/>
          <c:tx>
            <c:strRef>
              <c:f>'Table 9.1'!$S$62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19</c:v>
                </c:pt>
                <c:pt idx="3">
                  <c:v>25</c:v>
                </c:pt>
                <c:pt idx="4">
                  <c:v>35</c:v>
                </c:pt>
                <c:pt idx="5">
                  <c:v>40</c:v>
                </c:pt>
                <c:pt idx="6">
                  <c:v>35</c:v>
                </c:pt>
                <c:pt idx="7">
                  <c:v>33</c:v>
                </c:pt>
                <c:pt idx="8">
                  <c:v>36</c:v>
                </c:pt>
                <c:pt idx="9">
                  <c:v>10</c:v>
                </c:pt>
                <c:pt idx="10">
                  <c:v>22</c:v>
                </c:pt>
                <c:pt idx="11">
                  <c:v>19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B1-41B4-8928-F77B3EB2E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9.8'!$T$8:$Z$8</c:f>
              <c:numCache>
                <c:formatCode>#,##0</c:formatCode>
                <c:ptCount val="7"/>
                <c:pt idx="0">
                  <c:v>41993.68</c:v>
                </c:pt>
                <c:pt idx="1">
                  <c:v>43180</c:v>
                </c:pt>
                <c:pt idx="2">
                  <c:v>43573.45</c:v>
                </c:pt>
                <c:pt idx="3">
                  <c:v>44248.49</c:v>
                </c:pt>
                <c:pt idx="4">
                  <c:v>45662</c:v>
                </c:pt>
                <c:pt idx="5">
                  <c:v>45816</c:v>
                </c:pt>
                <c:pt idx="6">
                  <c:v>47177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12-4FFD-A87E-398F8D9C8BD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12-4FFD-A87E-398F8D9C8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9.9'!$U$4:$Y$4</c:f>
              <c:numCache>
                <c:formatCode>#,##0</c:formatCode>
                <c:ptCount val="5"/>
                <c:pt idx="0">
                  <c:v>270</c:v>
                </c:pt>
                <c:pt idx="1">
                  <c:v>275</c:v>
                </c:pt>
                <c:pt idx="2">
                  <c:v>229</c:v>
                </c:pt>
                <c:pt idx="3">
                  <c:v>168</c:v>
                </c:pt>
                <c:pt idx="4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0-44E1-88F8-96E04B0555DE}"/>
            </c:ext>
          </c:extLst>
        </c:ser>
        <c:ser>
          <c:idx val="1"/>
          <c:order val="1"/>
          <c:tx>
            <c:strRef>
              <c:f>'Table 9.9'!$S$7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9.9'!$U$7:$Y$7</c:f>
              <c:numCache>
                <c:formatCode>#,##0</c:formatCode>
                <c:ptCount val="5"/>
                <c:pt idx="0">
                  <c:v>180</c:v>
                </c:pt>
                <c:pt idx="1">
                  <c:v>186</c:v>
                </c:pt>
                <c:pt idx="2">
                  <c:v>172</c:v>
                </c:pt>
                <c:pt idx="3">
                  <c:v>119</c:v>
                </c:pt>
                <c:pt idx="4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10-44E1-88F8-96E04B0555DE}"/>
            </c:ext>
          </c:extLst>
        </c:ser>
        <c:ser>
          <c:idx val="2"/>
          <c:order val="2"/>
          <c:tx>
            <c:strRef>
              <c:f>'Table 9.9'!$S$11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9.9'!$U$11:$Y$11</c:f>
              <c:numCache>
                <c:formatCode>#,##0</c:formatCode>
                <c:ptCount val="5"/>
                <c:pt idx="0">
                  <c:v>220</c:v>
                </c:pt>
                <c:pt idx="1">
                  <c:v>227</c:v>
                </c:pt>
                <c:pt idx="2">
                  <c:v>173</c:v>
                </c:pt>
                <c:pt idx="3">
                  <c:v>138</c:v>
                </c:pt>
                <c:pt idx="4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10-44E1-88F8-96E04B0555DE}"/>
            </c:ext>
          </c:extLst>
        </c:ser>
        <c:ser>
          <c:idx val="3"/>
          <c:order val="3"/>
          <c:tx>
            <c:strRef>
              <c:f>'Table 9.9'!$S$12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9.9'!$U$12:$Y$12</c:f>
              <c:numCache>
                <c:formatCode>#,##0</c:formatCode>
                <c:ptCount val="5"/>
                <c:pt idx="0">
                  <c:v>54</c:v>
                </c:pt>
                <c:pt idx="1">
                  <c:v>46</c:v>
                </c:pt>
                <c:pt idx="2">
                  <c:v>57</c:v>
                </c:pt>
                <c:pt idx="3">
                  <c:v>27</c:v>
                </c:pt>
                <c:pt idx="4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10-44E1-88F8-96E04B055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9.9'!$AB$15:$AB$33</c:f>
              <c:numCache>
                <c:formatCode>0.0%</c:formatCode>
                <c:ptCount val="19"/>
                <c:pt idx="0">
                  <c:v>0.19718309859154928</c:v>
                </c:pt>
                <c:pt idx="1">
                  <c:v>0</c:v>
                </c:pt>
                <c:pt idx="2">
                  <c:v>5.6338028169014086E-2</c:v>
                </c:pt>
                <c:pt idx="3">
                  <c:v>0</c:v>
                </c:pt>
                <c:pt idx="4">
                  <c:v>4.9295774647887321E-2</c:v>
                </c:pt>
                <c:pt idx="5">
                  <c:v>0</c:v>
                </c:pt>
                <c:pt idx="6">
                  <c:v>2.464788732394366E-2</c:v>
                </c:pt>
                <c:pt idx="7">
                  <c:v>2.464788732394366E-2</c:v>
                </c:pt>
                <c:pt idx="8">
                  <c:v>6.3380281690140844E-2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4.5774647887323945E-2</c:v>
                </c:pt>
                <c:pt idx="13">
                  <c:v>2.464788732394366E-2</c:v>
                </c:pt>
                <c:pt idx="14">
                  <c:v>0.25704225352112675</c:v>
                </c:pt>
                <c:pt idx="15">
                  <c:v>8.098591549295775E-2</c:v>
                </c:pt>
                <c:pt idx="16">
                  <c:v>1.0563380281690141E-2</c:v>
                </c:pt>
                <c:pt idx="17">
                  <c:v>0</c:v>
                </c:pt>
                <c:pt idx="18">
                  <c:v>3.1690140845070422E-2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E-4EB0-8418-FFD23AD562E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9E-4EB0-8418-FFD23AD56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  <c:pt idx="5">
                  <c:v>11</c:v>
                </c:pt>
                <c:pt idx="6">
                  <c:v>14</c:v>
                </c:pt>
                <c:pt idx="7">
                  <c:v>13</c:v>
                </c:pt>
                <c:pt idx="8">
                  <c:v>3</c:v>
                </c:pt>
                <c:pt idx="9">
                  <c:v>4</c:v>
                </c:pt>
                <c:pt idx="10">
                  <c:v>21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4-4A18-A641-19CB4FE950DE}"/>
            </c:ext>
          </c:extLst>
        </c:ser>
        <c:ser>
          <c:idx val="1"/>
          <c:order val="1"/>
          <c:tx>
            <c:strRef>
              <c:f>'Table 9.9'!$S$62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5</c:v>
                </c:pt>
                <c:pt idx="4">
                  <c:v>12</c:v>
                </c:pt>
                <c:pt idx="5">
                  <c:v>8</c:v>
                </c:pt>
                <c:pt idx="6">
                  <c:v>18</c:v>
                </c:pt>
                <c:pt idx="7">
                  <c:v>4</c:v>
                </c:pt>
                <c:pt idx="8">
                  <c:v>7</c:v>
                </c:pt>
                <c:pt idx="9">
                  <c:v>13</c:v>
                </c:pt>
                <c:pt idx="10">
                  <c:v>11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B4-4A18-A641-19CB4FE95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9.9'!$Y$83:$Y$90</c:f>
              <c:numCache>
                <c:formatCode>#,##0</c:formatCode>
                <c:ptCount val="8"/>
                <c:pt idx="0">
                  <c:v>6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0</c:v>
                </c:pt>
                <c:pt idx="6">
                  <c:v>13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E-44F8-94C2-08AA4F45A49C}"/>
            </c:ext>
          </c:extLst>
        </c:ser>
        <c:ser>
          <c:idx val="1"/>
          <c:order val="1"/>
          <c:tx>
            <c:strRef>
              <c:f>'Table 9.9'!$S$92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9.9'!$Y$93:$Y$100</c:f>
              <c:numCache>
                <c:formatCode>#,##0</c:formatCode>
                <c:ptCount val="8"/>
                <c:pt idx="0">
                  <c:v>0</c:v>
                </c:pt>
                <c:pt idx="1">
                  <c:v>9</c:v>
                </c:pt>
                <c:pt idx="2">
                  <c:v>6</c:v>
                </c:pt>
                <c:pt idx="3">
                  <c:v>6</c:v>
                </c:pt>
                <c:pt idx="4">
                  <c:v>21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1E-44F8-94C2-08AA4F45A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9.9'!$U$8:$Y$8</c:f>
              <c:numCache>
                <c:formatCode>#,##0</c:formatCode>
                <c:ptCount val="5"/>
                <c:pt idx="0">
                  <c:v>46411.5</c:v>
                </c:pt>
                <c:pt idx="1">
                  <c:v>49280</c:v>
                </c:pt>
                <c:pt idx="2">
                  <c:v>52209.5</c:v>
                </c:pt>
                <c:pt idx="3">
                  <c:v>58560</c:v>
                </c:pt>
                <c:pt idx="4">
                  <c:v>58296.06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2-4AAE-9682-3F78053F06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2-4AAE-9682-3F78053F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9.9'!$T$4:$Z$4</c:f>
              <c:numCache>
                <c:formatCode>#,##0</c:formatCode>
                <c:ptCount val="7"/>
                <c:pt idx="0">
                  <c:v>287</c:v>
                </c:pt>
                <c:pt idx="1">
                  <c:v>270</c:v>
                </c:pt>
                <c:pt idx="2">
                  <c:v>275</c:v>
                </c:pt>
                <c:pt idx="3">
                  <c:v>229</c:v>
                </c:pt>
                <c:pt idx="4">
                  <c:v>168</c:v>
                </c:pt>
                <c:pt idx="5">
                  <c:v>175</c:v>
                </c:pt>
                <c:pt idx="6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5-441B-B959-C346EB6351D0}"/>
            </c:ext>
          </c:extLst>
        </c:ser>
        <c:ser>
          <c:idx val="1"/>
          <c:order val="1"/>
          <c:tx>
            <c:strRef>
              <c:f>'Table 9.9'!$S$7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9.9'!$T$7:$Z$7</c:f>
              <c:numCache>
                <c:formatCode>#,##0</c:formatCode>
                <c:ptCount val="7"/>
                <c:pt idx="0">
                  <c:v>175</c:v>
                </c:pt>
                <c:pt idx="1">
                  <c:v>180</c:v>
                </c:pt>
                <c:pt idx="2">
                  <c:v>186</c:v>
                </c:pt>
                <c:pt idx="3">
                  <c:v>172</c:v>
                </c:pt>
                <c:pt idx="4">
                  <c:v>119</c:v>
                </c:pt>
                <c:pt idx="5">
                  <c:v>127</c:v>
                </c:pt>
                <c:pt idx="6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55-441B-B959-C346EB6351D0}"/>
            </c:ext>
          </c:extLst>
        </c:ser>
        <c:ser>
          <c:idx val="2"/>
          <c:order val="2"/>
          <c:tx>
            <c:strRef>
              <c:f>'Table 9.9'!$S$11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9.9'!$T$11:$Z$11</c:f>
              <c:numCache>
                <c:formatCode>#,##0</c:formatCode>
                <c:ptCount val="7"/>
                <c:pt idx="0">
                  <c:v>229</c:v>
                </c:pt>
                <c:pt idx="1">
                  <c:v>220</c:v>
                </c:pt>
                <c:pt idx="2">
                  <c:v>227</c:v>
                </c:pt>
                <c:pt idx="3">
                  <c:v>173</c:v>
                </c:pt>
                <c:pt idx="4">
                  <c:v>138</c:v>
                </c:pt>
                <c:pt idx="5">
                  <c:v>149</c:v>
                </c:pt>
                <c:pt idx="6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5-441B-B959-C346EB6351D0}"/>
            </c:ext>
          </c:extLst>
        </c:ser>
        <c:ser>
          <c:idx val="3"/>
          <c:order val="3"/>
          <c:tx>
            <c:strRef>
              <c:f>'Table 9.9'!$S$12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9.9'!$T$12:$Z$12</c:f>
              <c:numCache>
                <c:formatCode>#,##0</c:formatCode>
                <c:ptCount val="7"/>
                <c:pt idx="0">
                  <c:v>60</c:v>
                </c:pt>
                <c:pt idx="1">
                  <c:v>54</c:v>
                </c:pt>
                <c:pt idx="2">
                  <c:v>46</c:v>
                </c:pt>
                <c:pt idx="3">
                  <c:v>57</c:v>
                </c:pt>
                <c:pt idx="4">
                  <c:v>27</c:v>
                </c:pt>
                <c:pt idx="5">
                  <c:v>26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55-441B-B959-C346EB635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9.9'!$AB$15:$AB$33</c:f>
              <c:numCache>
                <c:formatCode>0.0%</c:formatCode>
                <c:ptCount val="19"/>
                <c:pt idx="0">
                  <c:v>0.19718309859154928</c:v>
                </c:pt>
                <c:pt idx="1">
                  <c:v>0</c:v>
                </c:pt>
                <c:pt idx="2">
                  <c:v>5.6338028169014086E-2</c:v>
                </c:pt>
                <c:pt idx="3">
                  <c:v>0</c:v>
                </c:pt>
                <c:pt idx="4">
                  <c:v>4.9295774647887321E-2</c:v>
                </c:pt>
                <c:pt idx="5">
                  <c:v>0</c:v>
                </c:pt>
                <c:pt idx="6">
                  <c:v>2.464788732394366E-2</c:v>
                </c:pt>
                <c:pt idx="7">
                  <c:v>2.464788732394366E-2</c:v>
                </c:pt>
                <c:pt idx="8">
                  <c:v>6.3380281690140844E-2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4.5774647887323945E-2</c:v>
                </c:pt>
                <c:pt idx="13">
                  <c:v>2.464788732394366E-2</c:v>
                </c:pt>
                <c:pt idx="14">
                  <c:v>0.25704225352112675</c:v>
                </c:pt>
                <c:pt idx="15">
                  <c:v>8.098591549295775E-2</c:v>
                </c:pt>
                <c:pt idx="16">
                  <c:v>1.0563380281690141E-2</c:v>
                </c:pt>
                <c:pt idx="17">
                  <c:v>0</c:v>
                </c:pt>
                <c:pt idx="18">
                  <c:v>3.1690140845070422E-2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73-4373-9254-EC48A46DE6C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73-4373-9254-EC48A46DE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9.9'!$Z$44:$Z$60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12</c:v>
                </c:pt>
                <c:pt idx="3">
                  <c:v>4</c:v>
                </c:pt>
                <c:pt idx="4">
                  <c:v>9</c:v>
                </c:pt>
                <c:pt idx="5">
                  <c:v>14</c:v>
                </c:pt>
                <c:pt idx="6">
                  <c:v>20</c:v>
                </c:pt>
                <c:pt idx="7">
                  <c:v>20</c:v>
                </c:pt>
                <c:pt idx="8">
                  <c:v>17</c:v>
                </c:pt>
                <c:pt idx="9">
                  <c:v>12</c:v>
                </c:pt>
                <c:pt idx="10">
                  <c:v>22</c:v>
                </c:pt>
                <c:pt idx="11">
                  <c:v>14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B-4BCB-B832-6F87F8479486}"/>
            </c:ext>
          </c:extLst>
        </c:ser>
        <c:ser>
          <c:idx val="1"/>
          <c:order val="1"/>
          <c:tx>
            <c:strRef>
              <c:f>'Table 9.9'!$S$62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15</c:v>
                </c:pt>
                <c:pt idx="4">
                  <c:v>18</c:v>
                </c:pt>
                <c:pt idx="5">
                  <c:v>13</c:v>
                </c:pt>
                <c:pt idx="6">
                  <c:v>22</c:v>
                </c:pt>
                <c:pt idx="7">
                  <c:v>10</c:v>
                </c:pt>
                <c:pt idx="8">
                  <c:v>9</c:v>
                </c:pt>
                <c:pt idx="9">
                  <c:v>10</c:v>
                </c:pt>
                <c:pt idx="10">
                  <c:v>17</c:v>
                </c:pt>
                <c:pt idx="11">
                  <c:v>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B-4BCB-B832-6F87F8479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9.9'!$Z$83:$Z$90</c:f>
              <c:numCache>
                <c:formatCode>#,##0</c:formatCode>
                <c:ptCount val="8"/>
                <c:pt idx="0">
                  <c:v>13</c:v>
                </c:pt>
                <c:pt idx="1">
                  <c:v>0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6-460A-9716-C654CCA00171}"/>
            </c:ext>
          </c:extLst>
        </c:ser>
        <c:ser>
          <c:idx val="1"/>
          <c:order val="1"/>
          <c:tx>
            <c:strRef>
              <c:f>'Table 9.9'!$S$92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9.9'!$Z$93:$Z$100</c:f>
              <c:numCache>
                <c:formatCode>#,##0</c:formatCode>
                <c:ptCount val="8"/>
                <c:pt idx="0">
                  <c:v>11</c:v>
                </c:pt>
                <c:pt idx="1">
                  <c:v>4</c:v>
                </c:pt>
                <c:pt idx="2">
                  <c:v>7</c:v>
                </c:pt>
                <c:pt idx="3">
                  <c:v>12</c:v>
                </c:pt>
                <c:pt idx="4">
                  <c:v>21</c:v>
                </c:pt>
                <c:pt idx="5">
                  <c:v>0</c:v>
                </c:pt>
                <c:pt idx="6">
                  <c:v>0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A6-460A-9716-C654CCA00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9.1'!$Z$83:$Z$90</c:f>
              <c:numCache>
                <c:formatCode>#,##0</c:formatCode>
                <c:ptCount val="8"/>
                <c:pt idx="0">
                  <c:v>8</c:v>
                </c:pt>
                <c:pt idx="1">
                  <c:v>24</c:v>
                </c:pt>
                <c:pt idx="2">
                  <c:v>33</c:v>
                </c:pt>
                <c:pt idx="3">
                  <c:v>23</c:v>
                </c:pt>
                <c:pt idx="4">
                  <c:v>0</c:v>
                </c:pt>
                <c:pt idx="5">
                  <c:v>7</c:v>
                </c:pt>
                <c:pt idx="6">
                  <c:v>16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5-49F3-862F-40BEBB1938B6}"/>
            </c:ext>
          </c:extLst>
        </c:ser>
        <c:ser>
          <c:idx val="1"/>
          <c:order val="1"/>
          <c:tx>
            <c:strRef>
              <c:f>'Table 9.1'!$S$92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9.1'!$Z$93:$Z$100</c:f>
              <c:numCache>
                <c:formatCode>#,##0</c:formatCode>
                <c:ptCount val="8"/>
                <c:pt idx="0">
                  <c:v>3</c:v>
                </c:pt>
                <c:pt idx="1">
                  <c:v>25</c:v>
                </c:pt>
                <c:pt idx="2">
                  <c:v>0</c:v>
                </c:pt>
                <c:pt idx="3">
                  <c:v>49</c:v>
                </c:pt>
                <c:pt idx="4">
                  <c:v>23</c:v>
                </c:pt>
                <c:pt idx="5">
                  <c:v>16</c:v>
                </c:pt>
                <c:pt idx="6">
                  <c:v>0</c:v>
                </c:pt>
                <c:pt idx="7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C5-49F3-862F-40BEBB193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9.9'!$T$8:$Z$8</c:f>
              <c:numCache>
                <c:formatCode>#,##0</c:formatCode>
                <c:ptCount val="7"/>
                <c:pt idx="0">
                  <c:v>38858.26</c:v>
                </c:pt>
                <c:pt idx="1">
                  <c:v>46411.5</c:v>
                </c:pt>
                <c:pt idx="2">
                  <c:v>49280</c:v>
                </c:pt>
                <c:pt idx="3">
                  <c:v>52209.5</c:v>
                </c:pt>
                <c:pt idx="4">
                  <c:v>58560</c:v>
                </c:pt>
                <c:pt idx="5">
                  <c:v>58296.06</c:v>
                </c:pt>
                <c:pt idx="6">
                  <c:v>50856.15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69-45B6-9C9A-5EC932B802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38983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  <c:pt idx="6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9-45B6-9C9A-5EC932B80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9.10'!$U$4:$Y$4</c:f>
              <c:numCache>
                <c:formatCode>#,##0</c:formatCode>
                <c:ptCount val="5"/>
                <c:pt idx="0">
                  <c:v>69133</c:v>
                </c:pt>
                <c:pt idx="1">
                  <c:v>66334</c:v>
                </c:pt>
                <c:pt idx="2">
                  <c:v>66504</c:v>
                </c:pt>
                <c:pt idx="3">
                  <c:v>65235</c:v>
                </c:pt>
                <c:pt idx="4">
                  <c:v>68079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7C-410C-933E-717C1EA91BD2}"/>
            </c:ext>
          </c:extLst>
        </c:ser>
        <c:ser>
          <c:idx val="1"/>
          <c:order val="1"/>
          <c:tx>
            <c:strRef>
              <c:f>'Table 9.10'!$S$7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9.10'!$U$7:$Y$7</c:f>
              <c:numCache>
                <c:formatCode>#,##0</c:formatCode>
                <c:ptCount val="5"/>
                <c:pt idx="0">
                  <c:v>46816</c:v>
                </c:pt>
                <c:pt idx="1">
                  <c:v>46270</c:v>
                </c:pt>
                <c:pt idx="2">
                  <c:v>45981</c:v>
                </c:pt>
                <c:pt idx="3">
                  <c:v>45400</c:v>
                </c:pt>
                <c:pt idx="4">
                  <c:v>46285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7C-410C-933E-717C1EA91BD2}"/>
            </c:ext>
          </c:extLst>
        </c:ser>
        <c:ser>
          <c:idx val="2"/>
          <c:order val="2"/>
          <c:tx>
            <c:strRef>
              <c:f>'Table 9.10'!$S$11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9.10'!$U$11:$Y$11</c:f>
              <c:numCache>
                <c:formatCode>#,##0</c:formatCode>
                <c:ptCount val="5"/>
                <c:pt idx="0">
                  <c:v>61703</c:v>
                </c:pt>
                <c:pt idx="1">
                  <c:v>59144</c:v>
                </c:pt>
                <c:pt idx="2">
                  <c:v>59554</c:v>
                </c:pt>
                <c:pt idx="3">
                  <c:v>58253</c:v>
                </c:pt>
                <c:pt idx="4">
                  <c:v>60898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7C-410C-933E-717C1EA91BD2}"/>
            </c:ext>
          </c:extLst>
        </c:ser>
        <c:ser>
          <c:idx val="3"/>
          <c:order val="3"/>
          <c:tx>
            <c:strRef>
              <c:f>'Table 9.10'!$S$12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9.10'!$U$12:$Y$12</c:f>
              <c:numCache>
                <c:formatCode>#,##0</c:formatCode>
                <c:ptCount val="5"/>
                <c:pt idx="0">
                  <c:v>7432</c:v>
                </c:pt>
                <c:pt idx="1">
                  <c:v>7189</c:v>
                </c:pt>
                <c:pt idx="2">
                  <c:v>6952</c:v>
                </c:pt>
                <c:pt idx="3">
                  <c:v>6985</c:v>
                </c:pt>
                <c:pt idx="4">
                  <c:v>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7C-410C-933E-717C1EA91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9.10'!$AB$15:$AB$33</c:f>
              <c:numCache>
                <c:formatCode>0.0%</c:formatCode>
                <c:ptCount val="19"/>
                <c:pt idx="0">
                  <c:v>0.1120771012669088</c:v>
                </c:pt>
                <c:pt idx="1">
                  <c:v>1.4156204421311522E-2</c:v>
                </c:pt>
                <c:pt idx="2">
                  <c:v>6.1772528383904825E-2</c:v>
                </c:pt>
                <c:pt idx="3">
                  <c:v>4.2754597191637829E-3</c:v>
                </c:pt>
                <c:pt idx="4">
                  <c:v>6.8135670775302429E-2</c:v>
                </c:pt>
                <c:pt idx="5">
                  <c:v>2.9613635713672891E-2</c:v>
                </c:pt>
                <c:pt idx="6">
                  <c:v>8.3307118139960529E-2</c:v>
                </c:pt>
                <c:pt idx="7">
                  <c:v>7.1967855406526157E-2</c:v>
                </c:pt>
                <c:pt idx="8">
                  <c:v>3.1801412760602853E-2</c:v>
                </c:pt>
                <c:pt idx="9">
                  <c:v>4.0037749878456827E-3</c:v>
                </c:pt>
                <c:pt idx="10">
                  <c:v>2.884147910887408E-2</c:v>
                </c:pt>
                <c:pt idx="11">
                  <c:v>2.036205565247233E-2</c:v>
                </c:pt>
                <c:pt idx="12">
                  <c:v>4.029513541338977E-2</c:v>
                </c:pt>
                <c:pt idx="13">
                  <c:v>9.0385220350616302E-2</c:v>
                </c:pt>
                <c:pt idx="14">
                  <c:v>3.9594474790516775E-2</c:v>
                </c:pt>
                <c:pt idx="15">
                  <c:v>6.6577058369319639E-2</c:v>
                </c:pt>
                <c:pt idx="16">
                  <c:v>0.12594732176051707</c:v>
                </c:pt>
                <c:pt idx="17">
                  <c:v>7.3926845311293506E-3</c:v>
                </c:pt>
                <c:pt idx="18">
                  <c:v>3.3760402665370205E-2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58-4758-8ABA-D15E41D4FB5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58-4758-8ABA-D15E41D4F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9.10'!$Y$44:$Y$60</c:f>
              <c:numCache>
                <c:formatCode>#,##0</c:formatCode>
                <c:ptCount val="17"/>
                <c:pt idx="0">
                  <c:v>63</c:v>
                </c:pt>
                <c:pt idx="1">
                  <c:v>992</c:v>
                </c:pt>
                <c:pt idx="2">
                  <c:v>2692</c:v>
                </c:pt>
                <c:pt idx="3">
                  <c:v>4393</c:v>
                </c:pt>
                <c:pt idx="4">
                  <c:v>4877</c:v>
                </c:pt>
                <c:pt idx="5">
                  <c:v>3422</c:v>
                </c:pt>
                <c:pt idx="6">
                  <c:v>2995</c:v>
                </c:pt>
                <c:pt idx="7">
                  <c:v>3151</c:v>
                </c:pt>
                <c:pt idx="8">
                  <c:v>3310</c:v>
                </c:pt>
                <c:pt idx="9">
                  <c:v>3254</c:v>
                </c:pt>
                <c:pt idx="10">
                  <c:v>3154</c:v>
                </c:pt>
                <c:pt idx="11">
                  <c:v>2271</c:v>
                </c:pt>
                <c:pt idx="12">
                  <c:v>1132</c:v>
                </c:pt>
                <c:pt idx="13">
                  <c:v>461</c:v>
                </c:pt>
                <c:pt idx="14">
                  <c:v>235</c:v>
                </c:pt>
                <c:pt idx="15">
                  <c:v>114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9-41EE-9745-89A7718D8310}"/>
            </c:ext>
          </c:extLst>
        </c:ser>
        <c:ser>
          <c:idx val="1"/>
          <c:order val="1"/>
          <c:tx>
            <c:strRef>
              <c:f>'Table 9.10'!$S$62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9.10'!$Y$63:$Y$79</c:f>
              <c:numCache>
                <c:formatCode>#,##0</c:formatCode>
                <c:ptCount val="17"/>
                <c:pt idx="0">
                  <c:v>80</c:v>
                </c:pt>
                <c:pt idx="1">
                  <c:v>1107</c:v>
                </c:pt>
                <c:pt idx="2">
                  <c:v>2472</c:v>
                </c:pt>
                <c:pt idx="3">
                  <c:v>3155</c:v>
                </c:pt>
                <c:pt idx="4">
                  <c:v>3924</c:v>
                </c:pt>
                <c:pt idx="5">
                  <c:v>2751</c:v>
                </c:pt>
                <c:pt idx="6">
                  <c:v>2489</c:v>
                </c:pt>
                <c:pt idx="7">
                  <c:v>2794</c:v>
                </c:pt>
                <c:pt idx="8">
                  <c:v>3192</c:v>
                </c:pt>
                <c:pt idx="9">
                  <c:v>3135</c:v>
                </c:pt>
                <c:pt idx="10">
                  <c:v>2895</c:v>
                </c:pt>
                <c:pt idx="11">
                  <c:v>2001</c:v>
                </c:pt>
                <c:pt idx="12">
                  <c:v>843</c:v>
                </c:pt>
                <c:pt idx="13">
                  <c:v>325</c:v>
                </c:pt>
                <c:pt idx="14">
                  <c:v>187</c:v>
                </c:pt>
                <c:pt idx="15">
                  <c:v>86</c:v>
                </c:pt>
                <c:pt idx="1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9-41EE-9745-89A7718D8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9.10'!$Y$83:$Y$90</c:f>
              <c:numCache>
                <c:formatCode>#,##0</c:formatCode>
                <c:ptCount val="8"/>
                <c:pt idx="0">
                  <c:v>1901</c:v>
                </c:pt>
                <c:pt idx="1">
                  <c:v>1968</c:v>
                </c:pt>
                <c:pt idx="2">
                  <c:v>4134</c:v>
                </c:pt>
                <c:pt idx="3">
                  <c:v>1133</c:v>
                </c:pt>
                <c:pt idx="4">
                  <c:v>669</c:v>
                </c:pt>
                <c:pt idx="5">
                  <c:v>1186</c:v>
                </c:pt>
                <c:pt idx="6">
                  <c:v>2877</c:v>
                </c:pt>
                <c:pt idx="7">
                  <c:v>3970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3-4F03-BEF1-BC3BC60B48E7}"/>
            </c:ext>
          </c:extLst>
        </c:ser>
        <c:ser>
          <c:idx val="1"/>
          <c:order val="1"/>
          <c:tx>
            <c:strRef>
              <c:f>'Table 9.10'!$S$92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9.10'!$Y$93:$Y$100</c:f>
              <c:numCache>
                <c:formatCode>#,##0</c:formatCode>
                <c:ptCount val="8"/>
                <c:pt idx="0">
                  <c:v>1326</c:v>
                </c:pt>
                <c:pt idx="1">
                  <c:v>3506</c:v>
                </c:pt>
                <c:pt idx="2">
                  <c:v>612</c:v>
                </c:pt>
                <c:pt idx="3">
                  <c:v>3383</c:v>
                </c:pt>
                <c:pt idx="4">
                  <c:v>3461</c:v>
                </c:pt>
                <c:pt idx="5">
                  <c:v>2381</c:v>
                </c:pt>
                <c:pt idx="6">
                  <c:v>160</c:v>
                </c:pt>
                <c:pt idx="7">
                  <c:v>2415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3-4F03-BEF1-BC3BC60B4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9.10'!$U$8:$Y$8</c:f>
              <c:numCache>
                <c:formatCode>#,##0</c:formatCode>
                <c:ptCount val="5"/>
                <c:pt idx="0">
                  <c:v>31714.14</c:v>
                </c:pt>
                <c:pt idx="1">
                  <c:v>33316</c:v>
                </c:pt>
                <c:pt idx="2">
                  <c:v>33688.76</c:v>
                </c:pt>
                <c:pt idx="3">
                  <c:v>34482</c:v>
                </c:pt>
                <c:pt idx="4">
                  <c:v>35174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3-4FEC-A189-79C54B6F5A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3-4FEC-A189-79C54B6F5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9.10'!$T$4:$Z$4</c:f>
              <c:numCache>
                <c:formatCode>#,##0</c:formatCode>
                <c:ptCount val="7"/>
                <c:pt idx="0">
                  <c:v>69363</c:v>
                </c:pt>
                <c:pt idx="1">
                  <c:v>69133</c:v>
                </c:pt>
                <c:pt idx="2">
                  <c:v>66334</c:v>
                </c:pt>
                <c:pt idx="3">
                  <c:v>66504</c:v>
                </c:pt>
                <c:pt idx="4">
                  <c:v>65235</c:v>
                </c:pt>
                <c:pt idx="5">
                  <c:v>68079</c:v>
                </c:pt>
                <c:pt idx="6">
                  <c:v>69934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33-4AE9-8D00-E973526ACB18}"/>
            </c:ext>
          </c:extLst>
        </c:ser>
        <c:ser>
          <c:idx val="1"/>
          <c:order val="1"/>
          <c:tx>
            <c:strRef>
              <c:f>'Table 9.10'!$S$7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9.10'!$T$7:$Z$7</c:f>
              <c:numCache>
                <c:formatCode>#,##0</c:formatCode>
                <c:ptCount val="7"/>
                <c:pt idx="0">
                  <c:v>46451</c:v>
                </c:pt>
                <c:pt idx="1">
                  <c:v>46816</c:v>
                </c:pt>
                <c:pt idx="2">
                  <c:v>46270</c:v>
                </c:pt>
                <c:pt idx="3">
                  <c:v>45981</c:v>
                </c:pt>
                <c:pt idx="4">
                  <c:v>45400</c:v>
                </c:pt>
                <c:pt idx="5">
                  <c:v>46285</c:v>
                </c:pt>
                <c:pt idx="6">
                  <c:v>47842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33-4AE9-8D00-E973526ACB18}"/>
            </c:ext>
          </c:extLst>
        </c:ser>
        <c:ser>
          <c:idx val="2"/>
          <c:order val="2"/>
          <c:tx>
            <c:strRef>
              <c:f>'Table 9.10'!$S$11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9.10'!$T$11:$Z$11</c:f>
              <c:numCache>
                <c:formatCode>#,##0</c:formatCode>
                <c:ptCount val="7"/>
                <c:pt idx="0">
                  <c:v>61706</c:v>
                </c:pt>
                <c:pt idx="1">
                  <c:v>61703</c:v>
                </c:pt>
                <c:pt idx="2">
                  <c:v>59144</c:v>
                </c:pt>
                <c:pt idx="3">
                  <c:v>59554</c:v>
                </c:pt>
                <c:pt idx="4">
                  <c:v>58253</c:v>
                </c:pt>
                <c:pt idx="5">
                  <c:v>60898</c:v>
                </c:pt>
                <c:pt idx="6">
                  <c:v>62702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33-4AE9-8D00-E973526ACB18}"/>
            </c:ext>
          </c:extLst>
        </c:ser>
        <c:ser>
          <c:idx val="3"/>
          <c:order val="3"/>
          <c:tx>
            <c:strRef>
              <c:f>'Table 9.10'!$S$12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9.10'!$T$12:$Z$12</c:f>
              <c:numCache>
                <c:formatCode>#,##0</c:formatCode>
                <c:ptCount val="7"/>
                <c:pt idx="0">
                  <c:v>7658</c:v>
                </c:pt>
                <c:pt idx="1">
                  <c:v>7432</c:v>
                </c:pt>
                <c:pt idx="2">
                  <c:v>7189</c:v>
                </c:pt>
                <c:pt idx="3">
                  <c:v>6952</c:v>
                </c:pt>
                <c:pt idx="4">
                  <c:v>6985</c:v>
                </c:pt>
                <c:pt idx="5">
                  <c:v>7181</c:v>
                </c:pt>
                <c:pt idx="6">
                  <c:v>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33-4AE9-8D00-E973526AC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9.10'!$AB$15:$AB$33</c:f>
              <c:numCache>
                <c:formatCode>0.0%</c:formatCode>
                <c:ptCount val="19"/>
                <c:pt idx="0">
                  <c:v>0.1120771012669088</c:v>
                </c:pt>
                <c:pt idx="1">
                  <c:v>1.4156204421311522E-2</c:v>
                </c:pt>
                <c:pt idx="2">
                  <c:v>6.1772528383904825E-2</c:v>
                </c:pt>
                <c:pt idx="3">
                  <c:v>4.2754597191637829E-3</c:v>
                </c:pt>
                <c:pt idx="4">
                  <c:v>6.8135670775302429E-2</c:v>
                </c:pt>
                <c:pt idx="5">
                  <c:v>2.9613635713672891E-2</c:v>
                </c:pt>
                <c:pt idx="6">
                  <c:v>8.3307118139960529E-2</c:v>
                </c:pt>
                <c:pt idx="7">
                  <c:v>7.1967855406526157E-2</c:v>
                </c:pt>
                <c:pt idx="8">
                  <c:v>3.1801412760602853E-2</c:v>
                </c:pt>
                <c:pt idx="9">
                  <c:v>4.0037749878456827E-3</c:v>
                </c:pt>
                <c:pt idx="10">
                  <c:v>2.884147910887408E-2</c:v>
                </c:pt>
                <c:pt idx="11">
                  <c:v>2.036205565247233E-2</c:v>
                </c:pt>
                <c:pt idx="12">
                  <c:v>4.029513541338977E-2</c:v>
                </c:pt>
                <c:pt idx="13">
                  <c:v>9.0385220350616302E-2</c:v>
                </c:pt>
                <c:pt idx="14">
                  <c:v>3.9594474790516775E-2</c:v>
                </c:pt>
                <c:pt idx="15">
                  <c:v>6.6577058369319639E-2</c:v>
                </c:pt>
                <c:pt idx="16">
                  <c:v>0.12594732176051707</c:v>
                </c:pt>
                <c:pt idx="17">
                  <c:v>7.3926845311293506E-3</c:v>
                </c:pt>
                <c:pt idx="18">
                  <c:v>3.3760402665370205E-2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A7-4D5B-9F3E-9149D7DD59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2.6684584276287924E-2</c:v>
                </c:pt>
                <c:pt idx="1">
                  <c:v>1.3440226480739495E-2</c:v>
                </c:pt>
                <c:pt idx="2">
                  <c:v>5.6389231462770563E-2</c:v>
                </c:pt>
                <c:pt idx="3">
                  <c:v>7.3894995201722029E-3</c:v>
                </c:pt>
                <c:pt idx="4">
                  <c:v>8.0997506712793405E-2</c:v>
                </c:pt>
                <c:pt idx="5">
                  <c:v>3.2936732900234689E-2</c:v>
                </c:pt>
                <c:pt idx="6">
                  <c:v>8.8883745372728515E-2</c:v>
                </c:pt>
                <c:pt idx="7">
                  <c:v>7.8422944098168579E-2</c:v>
                </c:pt>
                <c:pt idx="8">
                  <c:v>3.9482432143868582E-2</c:v>
                </c:pt>
                <c:pt idx="9">
                  <c:v>1.0104653446203505E-2</c:v>
                </c:pt>
                <c:pt idx="10">
                  <c:v>3.2172945991229322E-2</c:v>
                </c:pt>
                <c:pt idx="11">
                  <c:v>2.2461544364004788E-2</c:v>
                </c:pt>
                <c:pt idx="12">
                  <c:v>6.7643351393974205E-2</c:v>
                </c:pt>
                <c:pt idx="13">
                  <c:v>9.3863252359132301E-2</c:v>
                </c:pt>
                <c:pt idx="14">
                  <c:v>5.0325379281030674E-2</c:v>
                </c:pt>
                <c:pt idx="15">
                  <c:v>7.6308773856982537E-2</c:v>
                </c:pt>
                <c:pt idx="16">
                  <c:v>0.11259041889143373</c:v>
                </c:pt>
                <c:pt idx="17">
                  <c:v>1.8088321632535202E-2</c:v>
                </c:pt>
                <c:pt idx="18">
                  <c:v>3.9074288247020701E-2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A7-4D5B-9F3E-9149D7DD5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9.10'!$Z$44:$Z$60</c:f>
              <c:numCache>
                <c:formatCode>#,##0</c:formatCode>
                <c:ptCount val="17"/>
                <c:pt idx="0">
                  <c:v>73</c:v>
                </c:pt>
                <c:pt idx="1">
                  <c:v>1034</c:v>
                </c:pt>
                <c:pt idx="2">
                  <c:v>2795</c:v>
                </c:pt>
                <c:pt idx="3">
                  <c:v>4302</c:v>
                </c:pt>
                <c:pt idx="4">
                  <c:v>5129</c:v>
                </c:pt>
                <c:pt idx="5">
                  <c:v>3382</c:v>
                </c:pt>
                <c:pt idx="6">
                  <c:v>3049</c:v>
                </c:pt>
                <c:pt idx="7">
                  <c:v>3002</c:v>
                </c:pt>
                <c:pt idx="8">
                  <c:v>3425</c:v>
                </c:pt>
                <c:pt idx="9">
                  <c:v>3186</c:v>
                </c:pt>
                <c:pt idx="10">
                  <c:v>3159</c:v>
                </c:pt>
                <c:pt idx="11">
                  <c:v>2414</c:v>
                </c:pt>
                <c:pt idx="12">
                  <c:v>1220</c:v>
                </c:pt>
                <c:pt idx="13">
                  <c:v>520</c:v>
                </c:pt>
                <c:pt idx="14">
                  <c:v>243</c:v>
                </c:pt>
                <c:pt idx="15">
                  <c:v>138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B-4366-B01B-435D79DD567D}"/>
            </c:ext>
          </c:extLst>
        </c:ser>
        <c:ser>
          <c:idx val="1"/>
          <c:order val="1"/>
          <c:tx>
            <c:strRef>
              <c:f>'Table 9.10'!$S$62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9.10'!$Z$63:$Z$79</c:f>
              <c:numCache>
                <c:formatCode>#,##0</c:formatCode>
                <c:ptCount val="17"/>
                <c:pt idx="0">
                  <c:v>80</c:v>
                </c:pt>
                <c:pt idx="1">
                  <c:v>1085</c:v>
                </c:pt>
                <c:pt idx="2">
                  <c:v>2648</c:v>
                </c:pt>
                <c:pt idx="3">
                  <c:v>3583</c:v>
                </c:pt>
                <c:pt idx="4">
                  <c:v>4063</c:v>
                </c:pt>
                <c:pt idx="5">
                  <c:v>2853</c:v>
                </c:pt>
                <c:pt idx="6">
                  <c:v>2536</c:v>
                </c:pt>
                <c:pt idx="7">
                  <c:v>2859</c:v>
                </c:pt>
                <c:pt idx="8">
                  <c:v>3251</c:v>
                </c:pt>
                <c:pt idx="9">
                  <c:v>3095</c:v>
                </c:pt>
                <c:pt idx="10">
                  <c:v>2994</c:v>
                </c:pt>
                <c:pt idx="11">
                  <c:v>2111</c:v>
                </c:pt>
                <c:pt idx="12">
                  <c:v>856</c:v>
                </c:pt>
                <c:pt idx="13">
                  <c:v>342</c:v>
                </c:pt>
                <c:pt idx="14">
                  <c:v>201</c:v>
                </c:pt>
                <c:pt idx="15">
                  <c:v>90</c:v>
                </c:pt>
                <c:pt idx="1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5B-4366-B01B-435D79DD5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9.10'!$Z$83:$Z$90</c:f>
              <c:numCache>
                <c:formatCode>#,##0</c:formatCode>
                <c:ptCount val="8"/>
                <c:pt idx="0">
                  <c:v>1980</c:v>
                </c:pt>
                <c:pt idx="1">
                  <c:v>1961</c:v>
                </c:pt>
                <c:pt idx="2">
                  <c:v>4245</c:v>
                </c:pt>
                <c:pt idx="3">
                  <c:v>1271</c:v>
                </c:pt>
                <c:pt idx="4">
                  <c:v>675</c:v>
                </c:pt>
                <c:pt idx="5">
                  <c:v>1267</c:v>
                </c:pt>
                <c:pt idx="6">
                  <c:v>3047</c:v>
                </c:pt>
                <c:pt idx="7">
                  <c:v>4105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8D-4C44-A23A-BDB67790EE32}"/>
            </c:ext>
          </c:extLst>
        </c:ser>
        <c:ser>
          <c:idx val="1"/>
          <c:order val="1"/>
          <c:tx>
            <c:strRef>
              <c:f>'Table 9.10'!$S$92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9.10'!$Z$93:$Z$100</c:f>
              <c:numCache>
                <c:formatCode>#,##0</c:formatCode>
                <c:ptCount val="8"/>
                <c:pt idx="0">
                  <c:v>1354</c:v>
                </c:pt>
                <c:pt idx="1">
                  <c:v>3565</c:v>
                </c:pt>
                <c:pt idx="2">
                  <c:v>621</c:v>
                </c:pt>
                <c:pt idx="3">
                  <c:v>3783</c:v>
                </c:pt>
                <c:pt idx="4">
                  <c:v>3515</c:v>
                </c:pt>
                <c:pt idx="5">
                  <c:v>2519</c:v>
                </c:pt>
                <c:pt idx="6">
                  <c:v>173</c:v>
                </c:pt>
                <c:pt idx="7">
                  <c:v>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8D-4C44-A23A-BDB67790E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3.xml"/><Relationship Id="rId7" Type="http://schemas.openxmlformats.org/officeDocument/2006/relationships/chart" Target="../charts/chart46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1.png"/><Relationship Id="rId11" Type="http://schemas.openxmlformats.org/officeDocument/2006/relationships/chart" Target="../charts/chart50.xml"/><Relationship Id="rId5" Type="http://schemas.openxmlformats.org/officeDocument/2006/relationships/chart" Target="../charts/chart45.xml"/><Relationship Id="rId10" Type="http://schemas.openxmlformats.org/officeDocument/2006/relationships/chart" Target="../charts/chart49.xml"/><Relationship Id="rId4" Type="http://schemas.openxmlformats.org/officeDocument/2006/relationships/chart" Target="../charts/chart44.xml"/><Relationship Id="rId9" Type="http://schemas.openxmlformats.org/officeDocument/2006/relationships/chart" Target="../charts/chart48.xml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7.xml"/><Relationship Id="rId3" Type="http://schemas.openxmlformats.org/officeDocument/2006/relationships/chart" Target="../charts/chart493.xml"/><Relationship Id="rId7" Type="http://schemas.openxmlformats.org/officeDocument/2006/relationships/chart" Target="../charts/chart496.xml"/><Relationship Id="rId2" Type="http://schemas.openxmlformats.org/officeDocument/2006/relationships/chart" Target="../charts/chart492.xml"/><Relationship Id="rId1" Type="http://schemas.openxmlformats.org/officeDocument/2006/relationships/chart" Target="../charts/chart491.xml"/><Relationship Id="rId6" Type="http://schemas.openxmlformats.org/officeDocument/2006/relationships/image" Target="../media/image1.png"/><Relationship Id="rId11" Type="http://schemas.openxmlformats.org/officeDocument/2006/relationships/chart" Target="../charts/chart500.xml"/><Relationship Id="rId5" Type="http://schemas.openxmlformats.org/officeDocument/2006/relationships/chart" Target="../charts/chart495.xml"/><Relationship Id="rId10" Type="http://schemas.openxmlformats.org/officeDocument/2006/relationships/chart" Target="../charts/chart499.xml"/><Relationship Id="rId4" Type="http://schemas.openxmlformats.org/officeDocument/2006/relationships/chart" Target="../charts/chart494.xml"/><Relationship Id="rId9" Type="http://schemas.openxmlformats.org/officeDocument/2006/relationships/chart" Target="../charts/chart498.xml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7.xml"/><Relationship Id="rId3" Type="http://schemas.openxmlformats.org/officeDocument/2006/relationships/chart" Target="../charts/chart503.xml"/><Relationship Id="rId7" Type="http://schemas.openxmlformats.org/officeDocument/2006/relationships/chart" Target="../charts/chart506.xml"/><Relationship Id="rId2" Type="http://schemas.openxmlformats.org/officeDocument/2006/relationships/chart" Target="../charts/chart502.xml"/><Relationship Id="rId1" Type="http://schemas.openxmlformats.org/officeDocument/2006/relationships/chart" Target="../charts/chart501.xml"/><Relationship Id="rId6" Type="http://schemas.openxmlformats.org/officeDocument/2006/relationships/image" Target="../media/image1.png"/><Relationship Id="rId11" Type="http://schemas.openxmlformats.org/officeDocument/2006/relationships/chart" Target="../charts/chart510.xml"/><Relationship Id="rId5" Type="http://schemas.openxmlformats.org/officeDocument/2006/relationships/chart" Target="../charts/chart505.xml"/><Relationship Id="rId10" Type="http://schemas.openxmlformats.org/officeDocument/2006/relationships/chart" Target="../charts/chart509.xml"/><Relationship Id="rId4" Type="http://schemas.openxmlformats.org/officeDocument/2006/relationships/chart" Target="../charts/chart504.xml"/><Relationship Id="rId9" Type="http://schemas.openxmlformats.org/officeDocument/2006/relationships/chart" Target="../charts/chart508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7.xml"/><Relationship Id="rId3" Type="http://schemas.openxmlformats.org/officeDocument/2006/relationships/chart" Target="../charts/chart513.xml"/><Relationship Id="rId7" Type="http://schemas.openxmlformats.org/officeDocument/2006/relationships/chart" Target="../charts/chart516.xml"/><Relationship Id="rId2" Type="http://schemas.openxmlformats.org/officeDocument/2006/relationships/chart" Target="../charts/chart512.xml"/><Relationship Id="rId1" Type="http://schemas.openxmlformats.org/officeDocument/2006/relationships/chart" Target="../charts/chart511.xml"/><Relationship Id="rId6" Type="http://schemas.openxmlformats.org/officeDocument/2006/relationships/image" Target="../media/image1.png"/><Relationship Id="rId11" Type="http://schemas.openxmlformats.org/officeDocument/2006/relationships/chart" Target="../charts/chart520.xml"/><Relationship Id="rId5" Type="http://schemas.openxmlformats.org/officeDocument/2006/relationships/chart" Target="../charts/chart515.xml"/><Relationship Id="rId10" Type="http://schemas.openxmlformats.org/officeDocument/2006/relationships/chart" Target="../charts/chart519.xml"/><Relationship Id="rId4" Type="http://schemas.openxmlformats.org/officeDocument/2006/relationships/chart" Target="../charts/chart514.xml"/><Relationship Id="rId9" Type="http://schemas.openxmlformats.org/officeDocument/2006/relationships/chart" Target="../charts/chart518.xml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7.xml"/><Relationship Id="rId3" Type="http://schemas.openxmlformats.org/officeDocument/2006/relationships/chart" Target="../charts/chart523.xml"/><Relationship Id="rId7" Type="http://schemas.openxmlformats.org/officeDocument/2006/relationships/chart" Target="../charts/chart526.xml"/><Relationship Id="rId2" Type="http://schemas.openxmlformats.org/officeDocument/2006/relationships/chart" Target="../charts/chart522.xml"/><Relationship Id="rId1" Type="http://schemas.openxmlformats.org/officeDocument/2006/relationships/chart" Target="../charts/chart521.xml"/><Relationship Id="rId6" Type="http://schemas.openxmlformats.org/officeDocument/2006/relationships/image" Target="../media/image1.png"/><Relationship Id="rId11" Type="http://schemas.openxmlformats.org/officeDocument/2006/relationships/chart" Target="../charts/chart530.xml"/><Relationship Id="rId5" Type="http://schemas.openxmlformats.org/officeDocument/2006/relationships/chart" Target="../charts/chart525.xml"/><Relationship Id="rId10" Type="http://schemas.openxmlformats.org/officeDocument/2006/relationships/chart" Target="../charts/chart529.xml"/><Relationship Id="rId4" Type="http://schemas.openxmlformats.org/officeDocument/2006/relationships/chart" Target="../charts/chart524.xml"/><Relationship Id="rId9" Type="http://schemas.openxmlformats.org/officeDocument/2006/relationships/chart" Target="../charts/chart528.xml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7.xml"/><Relationship Id="rId3" Type="http://schemas.openxmlformats.org/officeDocument/2006/relationships/chart" Target="../charts/chart533.xml"/><Relationship Id="rId7" Type="http://schemas.openxmlformats.org/officeDocument/2006/relationships/chart" Target="../charts/chart536.xml"/><Relationship Id="rId2" Type="http://schemas.openxmlformats.org/officeDocument/2006/relationships/chart" Target="../charts/chart532.xml"/><Relationship Id="rId1" Type="http://schemas.openxmlformats.org/officeDocument/2006/relationships/chart" Target="../charts/chart531.xml"/><Relationship Id="rId6" Type="http://schemas.openxmlformats.org/officeDocument/2006/relationships/image" Target="../media/image1.png"/><Relationship Id="rId11" Type="http://schemas.openxmlformats.org/officeDocument/2006/relationships/chart" Target="../charts/chart540.xml"/><Relationship Id="rId5" Type="http://schemas.openxmlformats.org/officeDocument/2006/relationships/chart" Target="../charts/chart535.xml"/><Relationship Id="rId10" Type="http://schemas.openxmlformats.org/officeDocument/2006/relationships/chart" Target="../charts/chart539.xml"/><Relationship Id="rId4" Type="http://schemas.openxmlformats.org/officeDocument/2006/relationships/chart" Target="../charts/chart534.xml"/><Relationship Id="rId9" Type="http://schemas.openxmlformats.org/officeDocument/2006/relationships/chart" Target="../charts/chart538.xml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7.xml"/><Relationship Id="rId3" Type="http://schemas.openxmlformats.org/officeDocument/2006/relationships/chart" Target="../charts/chart543.xml"/><Relationship Id="rId7" Type="http://schemas.openxmlformats.org/officeDocument/2006/relationships/chart" Target="../charts/chart546.xml"/><Relationship Id="rId2" Type="http://schemas.openxmlformats.org/officeDocument/2006/relationships/chart" Target="../charts/chart542.xml"/><Relationship Id="rId1" Type="http://schemas.openxmlformats.org/officeDocument/2006/relationships/chart" Target="../charts/chart541.xml"/><Relationship Id="rId6" Type="http://schemas.openxmlformats.org/officeDocument/2006/relationships/image" Target="../media/image1.png"/><Relationship Id="rId11" Type="http://schemas.openxmlformats.org/officeDocument/2006/relationships/chart" Target="../charts/chart550.xml"/><Relationship Id="rId5" Type="http://schemas.openxmlformats.org/officeDocument/2006/relationships/chart" Target="../charts/chart545.xml"/><Relationship Id="rId10" Type="http://schemas.openxmlformats.org/officeDocument/2006/relationships/chart" Target="../charts/chart549.xml"/><Relationship Id="rId4" Type="http://schemas.openxmlformats.org/officeDocument/2006/relationships/chart" Target="../charts/chart544.xml"/><Relationship Id="rId9" Type="http://schemas.openxmlformats.org/officeDocument/2006/relationships/chart" Target="../charts/chart548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7.xml"/><Relationship Id="rId3" Type="http://schemas.openxmlformats.org/officeDocument/2006/relationships/chart" Target="../charts/chart553.xml"/><Relationship Id="rId7" Type="http://schemas.openxmlformats.org/officeDocument/2006/relationships/chart" Target="../charts/chart556.xml"/><Relationship Id="rId2" Type="http://schemas.openxmlformats.org/officeDocument/2006/relationships/chart" Target="../charts/chart552.xml"/><Relationship Id="rId1" Type="http://schemas.openxmlformats.org/officeDocument/2006/relationships/chart" Target="../charts/chart551.xml"/><Relationship Id="rId6" Type="http://schemas.openxmlformats.org/officeDocument/2006/relationships/image" Target="../media/image1.png"/><Relationship Id="rId11" Type="http://schemas.openxmlformats.org/officeDocument/2006/relationships/chart" Target="../charts/chart560.xml"/><Relationship Id="rId5" Type="http://schemas.openxmlformats.org/officeDocument/2006/relationships/chart" Target="../charts/chart555.xml"/><Relationship Id="rId10" Type="http://schemas.openxmlformats.org/officeDocument/2006/relationships/chart" Target="../charts/chart559.xml"/><Relationship Id="rId4" Type="http://schemas.openxmlformats.org/officeDocument/2006/relationships/chart" Target="../charts/chart554.xml"/><Relationship Id="rId9" Type="http://schemas.openxmlformats.org/officeDocument/2006/relationships/chart" Target="../charts/chart558.xml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7.xml"/><Relationship Id="rId3" Type="http://schemas.openxmlformats.org/officeDocument/2006/relationships/chart" Target="../charts/chart563.xml"/><Relationship Id="rId7" Type="http://schemas.openxmlformats.org/officeDocument/2006/relationships/chart" Target="../charts/chart566.xml"/><Relationship Id="rId2" Type="http://schemas.openxmlformats.org/officeDocument/2006/relationships/chart" Target="../charts/chart562.xml"/><Relationship Id="rId1" Type="http://schemas.openxmlformats.org/officeDocument/2006/relationships/chart" Target="../charts/chart561.xml"/><Relationship Id="rId6" Type="http://schemas.openxmlformats.org/officeDocument/2006/relationships/image" Target="../media/image1.png"/><Relationship Id="rId11" Type="http://schemas.openxmlformats.org/officeDocument/2006/relationships/chart" Target="../charts/chart570.xml"/><Relationship Id="rId5" Type="http://schemas.openxmlformats.org/officeDocument/2006/relationships/chart" Target="../charts/chart565.xml"/><Relationship Id="rId10" Type="http://schemas.openxmlformats.org/officeDocument/2006/relationships/chart" Target="../charts/chart569.xml"/><Relationship Id="rId4" Type="http://schemas.openxmlformats.org/officeDocument/2006/relationships/chart" Target="../charts/chart564.xml"/><Relationship Id="rId9" Type="http://schemas.openxmlformats.org/officeDocument/2006/relationships/chart" Target="../charts/chart568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7.xml"/><Relationship Id="rId3" Type="http://schemas.openxmlformats.org/officeDocument/2006/relationships/chart" Target="../charts/chart573.xml"/><Relationship Id="rId7" Type="http://schemas.openxmlformats.org/officeDocument/2006/relationships/chart" Target="../charts/chart576.xml"/><Relationship Id="rId2" Type="http://schemas.openxmlformats.org/officeDocument/2006/relationships/chart" Target="../charts/chart572.xml"/><Relationship Id="rId1" Type="http://schemas.openxmlformats.org/officeDocument/2006/relationships/chart" Target="../charts/chart571.xml"/><Relationship Id="rId6" Type="http://schemas.openxmlformats.org/officeDocument/2006/relationships/image" Target="../media/image1.png"/><Relationship Id="rId11" Type="http://schemas.openxmlformats.org/officeDocument/2006/relationships/chart" Target="../charts/chart580.xml"/><Relationship Id="rId5" Type="http://schemas.openxmlformats.org/officeDocument/2006/relationships/chart" Target="../charts/chart575.xml"/><Relationship Id="rId10" Type="http://schemas.openxmlformats.org/officeDocument/2006/relationships/chart" Target="../charts/chart579.xml"/><Relationship Id="rId4" Type="http://schemas.openxmlformats.org/officeDocument/2006/relationships/chart" Target="../charts/chart574.xml"/><Relationship Id="rId9" Type="http://schemas.openxmlformats.org/officeDocument/2006/relationships/chart" Target="../charts/chart578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7.xml"/><Relationship Id="rId3" Type="http://schemas.openxmlformats.org/officeDocument/2006/relationships/chart" Target="../charts/chart583.xml"/><Relationship Id="rId7" Type="http://schemas.openxmlformats.org/officeDocument/2006/relationships/chart" Target="../charts/chart586.xml"/><Relationship Id="rId2" Type="http://schemas.openxmlformats.org/officeDocument/2006/relationships/chart" Target="../charts/chart582.xml"/><Relationship Id="rId1" Type="http://schemas.openxmlformats.org/officeDocument/2006/relationships/chart" Target="../charts/chart581.xml"/><Relationship Id="rId6" Type="http://schemas.openxmlformats.org/officeDocument/2006/relationships/image" Target="../media/image1.png"/><Relationship Id="rId11" Type="http://schemas.openxmlformats.org/officeDocument/2006/relationships/chart" Target="../charts/chart590.xml"/><Relationship Id="rId5" Type="http://schemas.openxmlformats.org/officeDocument/2006/relationships/chart" Target="../charts/chart585.xml"/><Relationship Id="rId10" Type="http://schemas.openxmlformats.org/officeDocument/2006/relationships/chart" Target="../charts/chart589.xml"/><Relationship Id="rId4" Type="http://schemas.openxmlformats.org/officeDocument/2006/relationships/chart" Target="../charts/chart584.xml"/><Relationship Id="rId9" Type="http://schemas.openxmlformats.org/officeDocument/2006/relationships/chart" Target="../charts/chart58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3.xml"/><Relationship Id="rId7" Type="http://schemas.openxmlformats.org/officeDocument/2006/relationships/chart" Target="../charts/chart56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image" Target="../media/image1.png"/><Relationship Id="rId11" Type="http://schemas.openxmlformats.org/officeDocument/2006/relationships/chart" Target="../charts/chart60.xml"/><Relationship Id="rId5" Type="http://schemas.openxmlformats.org/officeDocument/2006/relationships/chart" Target="../charts/chart55.xml"/><Relationship Id="rId10" Type="http://schemas.openxmlformats.org/officeDocument/2006/relationships/chart" Target="../charts/chart59.xml"/><Relationship Id="rId4" Type="http://schemas.openxmlformats.org/officeDocument/2006/relationships/chart" Target="../charts/chart54.xml"/><Relationship Id="rId9" Type="http://schemas.openxmlformats.org/officeDocument/2006/relationships/chart" Target="../charts/chart58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7.xml"/><Relationship Id="rId3" Type="http://schemas.openxmlformats.org/officeDocument/2006/relationships/chart" Target="../charts/chart593.xml"/><Relationship Id="rId7" Type="http://schemas.openxmlformats.org/officeDocument/2006/relationships/chart" Target="../charts/chart596.xml"/><Relationship Id="rId2" Type="http://schemas.openxmlformats.org/officeDocument/2006/relationships/chart" Target="../charts/chart592.xml"/><Relationship Id="rId1" Type="http://schemas.openxmlformats.org/officeDocument/2006/relationships/chart" Target="../charts/chart591.xml"/><Relationship Id="rId6" Type="http://schemas.openxmlformats.org/officeDocument/2006/relationships/image" Target="../media/image1.png"/><Relationship Id="rId11" Type="http://schemas.openxmlformats.org/officeDocument/2006/relationships/chart" Target="../charts/chart600.xml"/><Relationship Id="rId5" Type="http://schemas.openxmlformats.org/officeDocument/2006/relationships/chart" Target="../charts/chart595.xml"/><Relationship Id="rId10" Type="http://schemas.openxmlformats.org/officeDocument/2006/relationships/chart" Target="../charts/chart599.xml"/><Relationship Id="rId4" Type="http://schemas.openxmlformats.org/officeDocument/2006/relationships/chart" Target="../charts/chart594.xml"/><Relationship Id="rId9" Type="http://schemas.openxmlformats.org/officeDocument/2006/relationships/chart" Target="../charts/chart59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7.xml"/><Relationship Id="rId3" Type="http://schemas.openxmlformats.org/officeDocument/2006/relationships/chart" Target="../charts/chart603.xml"/><Relationship Id="rId7" Type="http://schemas.openxmlformats.org/officeDocument/2006/relationships/chart" Target="../charts/chart606.xml"/><Relationship Id="rId2" Type="http://schemas.openxmlformats.org/officeDocument/2006/relationships/chart" Target="../charts/chart602.xml"/><Relationship Id="rId1" Type="http://schemas.openxmlformats.org/officeDocument/2006/relationships/chart" Target="../charts/chart601.xml"/><Relationship Id="rId6" Type="http://schemas.openxmlformats.org/officeDocument/2006/relationships/image" Target="../media/image1.png"/><Relationship Id="rId11" Type="http://schemas.openxmlformats.org/officeDocument/2006/relationships/chart" Target="../charts/chart610.xml"/><Relationship Id="rId5" Type="http://schemas.openxmlformats.org/officeDocument/2006/relationships/chart" Target="../charts/chart605.xml"/><Relationship Id="rId10" Type="http://schemas.openxmlformats.org/officeDocument/2006/relationships/chart" Target="../charts/chart609.xml"/><Relationship Id="rId4" Type="http://schemas.openxmlformats.org/officeDocument/2006/relationships/chart" Target="../charts/chart604.xml"/><Relationship Id="rId9" Type="http://schemas.openxmlformats.org/officeDocument/2006/relationships/chart" Target="../charts/chart608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7.xml"/><Relationship Id="rId3" Type="http://schemas.openxmlformats.org/officeDocument/2006/relationships/chart" Target="../charts/chart613.xml"/><Relationship Id="rId7" Type="http://schemas.openxmlformats.org/officeDocument/2006/relationships/chart" Target="../charts/chart616.xml"/><Relationship Id="rId2" Type="http://schemas.openxmlformats.org/officeDocument/2006/relationships/chart" Target="../charts/chart612.xml"/><Relationship Id="rId1" Type="http://schemas.openxmlformats.org/officeDocument/2006/relationships/chart" Target="../charts/chart611.xml"/><Relationship Id="rId6" Type="http://schemas.openxmlformats.org/officeDocument/2006/relationships/image" Target="../media/image1.png"/><Relationship Id="rId11" Type="http://schemas.openxmlformats.org/officeDocument/2006/relationships/chart" Target="../charts/chart620.xml"/><Relationship Id="rId5" Type="http://schemas.openxmlformats.org/officeDocument/2006/relationships/chart" Target="../charts/chart615.xml"/><Relationship Id="rId10" Type="http://schemas.openxmlformats.org/officeDocument/2006/relationships/chart" Target="../charts/chart619.xml"/><Relationship Id="rId4" Type="http://schemas.openxmlformats.org/officeDocument/2006/relationships/chart" Target="../charts/chart614.xml"/><Relationship Id="rId9" Type="http://schemas.openxmlformats.org/officeDocument/2006/relationships/chart" Target="../charts/chart618.xml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7.xml"/><Relationship Id="rId3" Type="http://schemas.openxmlformats.org/officeDocument/2006/relationships/chart" Target="../charts/chart623.xml"/><Relationship Id="rId7" Type="http://schemas.openxmlformats.org/officeDocument/2006/relationships/chart" Target="../charts/chart626.xml"/><Relationship Id="rId2" Type="http://schemas.openxmlformats.org/officeDocument/2006/relationships/chart" Target="../charts/chart622.xml"/><Relationship Id="rId1" Type="http://schemas.openxmlformats.org/officeDocument/2006/relationships/chart" Target="../charts/chart621.xml"/><Relationship Id="rId6" Type="http://schemas.openxmlformats.org/officeDocument/2006/relationships/image" Target="../media/image1.png"/><Relationship Id="rId11" Type="http://schemas.openxmlformats.org/officeDocument/2006/relationships/chart" Target="../charts/chart630.xml"/><Relationship Id="rId5" Type="http://schemas.openxmlformats.org/officeDocument/2006/relationships/chart" Target="../charts/chart625.xml"/><Relationship Id="rId10" Type="http://schemas.openxmlformats.org/officeDocument/2006/relationships/chart" Target="../charts/chart629.xml"/><Relationship Id="rId4" Type="http://schemas.openxmlformats.org/officeDocument/2006/relationships/chart" Target="../charts/chart624.xml"/><Relationship Id="rId9" Type="http://schemas.openxmlformats.org/officeDocument/2006/relationships/chart" Target="../charts/chart628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7.xml"/><Relationship Id="rId3" Type="http://schemas.openxmlformats.org/officeDocument/2006/relationships/chart" Target="../charts/chart633.xml"/><Relationship Id="rId7" Type="http://schemas.openxmlformats.org/officeDocument/2006/relationships/chart" Target="../charts/chart636.xml"/><Relationship Id="rId2" Type="http://schemas.openxmlformats.org/officeDocument/2006/relationships/chart" Target="../charts/chart632.xml"/><Relationship Id="rId1" Type="http://schemas.openxmlformats.org/officeDocument/2006/relationships/chart" Target="../charts/chart631.xml"/><Relationship Id="rId6" Type="http://schemas.openxmlformats.org/officeDocument/2006/relationships/image" Target="../media/image1.png"/><Relationship Id="rId11" Type="http://schemas.openxmlformats.org/officeDocument/2006/relationships/chart" Target="../charts/chart640.xml"/><Relationship Id="rId5" Type="http://schemas.openxmlformats.org/officeDocument/2006/relationships/chart" Target="../charts/chart635.xml"/><Relationship Id="rId10" Type="http://schemas.openxmlformats.org/officeDocument/2006/relationships/chart" Target="../charts/chart639.xml"/><Relationship Id="rId4" Type="http://schemas.openxmlformats.org/officeDocument/2006/relationships/chart" Target="../charts/chart634.xml"/><Relationship Id="rId9" Type="http://schemas.openxmlformats.org/officeDocument/2006/relationships/chart" Target="../charts/chart638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7.xml"/><Relationship Id="rId3" Type="http://schemas.openxmlformats.org/officeDocument/2006/relationships/chart" Target="../charts/chart643.xml"/><Relationship Id="rId7" Type="http://schemas.openxmlformats.org/officeDocument/2006/relationships/chart" Target="../charts/chart646.xml"/><Relationship Id="rId2" Type="http://schemas.openxmlformats.org/officeDocument/2006/relationships/chart" Target="../charts/chart642.xml"/><Relationship Id="rId1" Type="http://schemas.openxmlformats.org/officeDocument/2006/relationships/chart" Target="../charts/chart641.xml"/><Relationship Id="rId6" Type="http://schemas.openxmlformats.org/officeDocument/2006/relationships/image" Target="../media/image1.png"/><Relationship Id="rId11" Type="http://schemas.openxmlformats.org/officeDocument/2006/relationships/chart" Target="../charts/chart650.xml"/><Relationship Id="rId5" Type="http://schemas.openxmlformats.org/officeDocument/2006/relationships/chart" Target="../charts/chart645.xml"/><Relationship Id="rId10" Type="http://schemas.openxmlformats.org/officeDocument/2006/relationships/chart" Target="../charts/chart649.xml"/><Relationship Id="rId4" Type="http://schemas.openxmlformats.org/officeDocument/2006/relationships/chart" Target="../charts/chart644.xml"/><Relationship Id="rId9" Type="http://schemas.openxmlformats.org/officeDocument/2006/relationships/chart" Target="../charts/chart648.xml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7.xml"/><Relationship Id="rId3" Type="http://schemas.openxmlformats.org/officeDocument/2006/relationships/chart" Target="../charts/chart653.xml"/><Relationship Id="rId7" Type="http://schemas.openxmlformats.org/officeDocument/2006/relationships/chart" Target="../charts/chart656.xml"/><Relationship Id="rId2" Type="http://schemas.openxmlformats.org/officeDocument/2006/relationships/chart" Target="../charts/chart652.xml"/><Relationship Id="rId1" Type="http://schemas.openxmlformats.org/officeDocument/2006/relationships/chart" Target="../charts/chart651.xml"/><Relationship Id="rId6" Type="http://schemas.openxmlformats.org/officeDocument/2006/relationships/image" Target="../media/image1.png"/><Relationship Id="rId11" Type="http://schemas.openxmlformats.org/officeDocument/2006/relationships/chart" Target="../charts/chart660.xml"/><Relationship Id="rId5" Type="http://schemas.openxmlformats.org/officeDocument/2006/relationships/chart" Target="../charts/chart655.xml"/><Relationship Id="rId10" Type="http://schemas.openxmlformats.org/officeDocument/2006/relationships/chart" Target="../charts/chart659.xml"/><Relationship Id="rId4" Type="http://schemas.openxmlformats.org/officeDocument/2006/relationships/chart" Target="../charts/chart654.xml"/><Relationship Id="rId9" Type="http://schemas.openxmlformats.org/officeDocument/2006/relationships/chart" Target="../charts/chart658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7.xml"/><Relationship Id="rId3" Type="http://schemas.openxmlformats.org/officeDocument/2006/relationships/chart" Target="../charts/chart663.xml"/><Relationship Id="rId7" Type="http://schemas.openxmlformats.org/officeDocument/2006/relationships/chart" Target="../charts/chart666.xml"/><Relationship Id="rId2" Type="http://schemas.openxmlformats.org/officeDocument/2006/relationships/chart" Target="../charts/chart662.xml"/><Relationship Id="rId1" Type="http://schemas.openxmlformats.org/officeDocument/2006/relationships/chart" Target="../charts/chart661.xml"/><Relationship Id="rId6" Type="http://schemas.openxmlformats.org/officeDocument/2006/relationships/image" Target="../media/image1.png"/><Relationship Id="rId11" Type="http://schemas.openxmlformats.org/officeDocument/2006/relationships/chart" Target="../charts/chart670.xml"/><Relationship Id="rId5" Type="http://schemas.openxmlformats.org/officeDocument/2006/relationships/chart" Target="../charts/chart665.xml"/><Relationship Id="rId10" Type="http://schemas.openxmlformats.org/officeDocument/2006/relationships/chart" Target="../charts/chart669.xml"/><Relationship Id="rId4" Type="http://schemas.openxmlformats.org/officeDocument/2006/relationships/chart" Target="../charts/chart664.xml"/><Relationship Id="rId9" Type="http://schemas.openxmlformats.org/officeDocument/2006/relationships/chart" Target="../charts/chart668.xml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7.xml"/><Relationship Id="rId3" Type="http://schemas.openxmlformats.org/officeDocument/2006/relationships/chart" Target="../charts/chart673.xml"/><Relationship Id="rId7" Type="http://schemas.openxmlformats.org/officeDocument/2006/relationships/chart" Target="../charts/chart676.xml"/><Relationship Id="rId2" Type="http://schemas.openxmlformats.org/officeDocument/2006/relationships/chart" Target="../charts/chart672.xml"/><Relationship Id="rId1" Type="http://schemas.openxmlformats.org/officeDocument/2006/relationships/chart" Target="../charts/chart671.xml"/><Relationship Id="rId6" Type="http://schemas.openxmlformats.org/officeDocument/2006/relationships/image" Target="../media/image1.png"/><Relationship Id="rId11" Type="http://schemas.openxmlformats.org/officeDocument/2006/relationships/chart" Target="../charts/chart680.xml"/><Relationship Id="rId5" Type="http://schemas.openxmlformats.org/officeDocument/2006/relationships/chart" Target="../charts/chart675.xml"/><Relationship Id="rId10" Type="http://schemas.openxmlformats.org/officeDocument/2006/relationships/chart" Target="../charts/chart679.xml"/><Relationship Id="rId4" Type="http://schemas.openxmlformats.org/officeDocument/2006/relationships/chart" Target="../charts/chart674.xml"/><Relationship Id="rId9" Type="http://schemas.openxmlformats.org/officeDocument/2006/relationships/chart" Target="../charts/chart678.xml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7.xml"/><Relationship Id="rId3" Type="http://schemas.openxmlformats.org/officeDocument/2006/relationships/chart" Target="../charts/chart683.xml"/><Relationship Id="rId7" Type="http://schemas.openxmlformats.org/officeDocument/2006/relationships/chart" Target="../charts/chart686.xml"/><Relationship Id="rId2" Type="http://schemas.openxmlformats.org/officeDocument/2006/relationships/chart" Target="../charts/chart682.xml"/><Relationship Id="rId1" Type="http://schemas.openxmlformats.org/officeDocument/2006/relationships/chart" Target="../charts/chart681.xml"/><Relationship Id="rId6" Type="http://schemas.openxmlformats.org/officeDocument/2006/relationships/image" Target="../media/image1.png"/><Relationship Id="rId11" Type="http://schemas.openxmlformats.org/officeDocument/2006/relationships/chart" Target="../charts/chart690.xml"/><Relationship Id="rId5" Type="http://schemas.openxmlformats.org/officeDocument/2006/relationships/chart" Target="../charts/chart685.xml"/><Relationship Id="rId10" Type="http://schemas.openxmlformats.org/officeDocument/2006/relationships/chart" Target="../charts/chart689.xml"/><Relationship Id="rId4" Type="http://schemas.openxmlformats.org/officeDocument/2006/relationships/chart" Target="../charts/chart684.xml"/><Relationship Id="rId9" Type="http://schemas.openxmlformats.org/officeDocument/2006/relationships/chart" Target="../charts/chart6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1.png"/><Relationship Id="rId11" Type="http://schemas.openxmlformats.org/officeDocument/2006/relationships/chart" Target="../charts/chart70.xml"/><Relationship Id="rId5" Type="http://schemas.openxmlformats.org/officeDocument/2006/relationships/chart" Target="../charts/chart65.xml"/><Relationship Id="rId10" Type="http://schemas.openxmlformats.org/officeDocument/2006/relationships/chart" Target="../charts/chart69.xml"/><Relationship Id="rId4" Type="http://schemas.openxmlformats.org/officeDocument/2006/relationships/chart" Target="../charts/chart64.xml"/><Relationship Id="rId9" Type="http://schemas.openxmlformats.org/officeDocument/2006/relationships/chart" Target="../charts/chart68.xml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7.xml"/><Relationship Id="rId3" Type="http://schemas.openxmlformats.org/officeDocument/2006/relationships/chart" Target="../charts/chart693.xml"/><Relationship Id="rId7" Type="http://schemas.openxmlformats.org/officeDocument/2006/relationships/chart" Target="../charts/chart696.xml"/><Relationship Id="rId2" Type="http://schemas.openxmlformats.org/officeDocument/2006/relationships/chart" Target="../charts/chart692.xml"/><Relationship Id="rId1" Type="http://schemas.openxmlformats.org/officeDocument/2006/relationships/chart" Target="../charts/chart691.xml"/><Relationship Id="rId6" Type="http://schemas.openxmlformats.org/officeDocument/2006/relationships/image" Target="../media/image1.png"/><Relationship Id="rId11" Type="http://schemas.openxmlformats.org/officeDocument/2006/relationships/chart" Target="../charts/chart700.xml"/><Relationship Id="rId5" Type="http://schemas.openxmlformats.org/officeDocument/2006/relationships/chart" Target="../charts/chart695.xml"/><Relationship Id="rId10" Type="http://schemas.openxmlformats.org/officeDocument/2006/relationships/chart" Target="../charts/chart699.xml"/><Relationship Id="rId4" Type="http://schemas.openxmlformats.org/officeDocument/2006/relationships/chart" Target="../charts/chart694.xml"/><Relationship Id="rId9" Type="http://schemas.openxmlformats.org/officeDocument/2006/relationships/chart" Target="../charts/chart698.xml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7.xml"/><Relationship Id="rId3" Type="http://schemas.openxmlformats.org/officeDocument/2006/relationships/chart" Target="../charts/chart703.xml"/><Relationship Id="rId7" Type="http://schemas.openxmlformats.org/officeDocument/2006/relationships/chart" Target="../charts/chart706.xml"/><Relationship Id="rId2" Type="http://schemas.openxmlformats.org/officeDocument/2006/relationships/chart" Target="../charts/chart702.xml"/><Relationship Id="rId1" Type="http://schemas.openxmlformats.org/officeDocument/2006/relationships/chart" Target="../charts/chart701.xml"/><Relationship Id="rId6" Type="http://schemas.openxmlformats.org/officeDocument/2006/relationships/image" Target="../media/image1.png"/><Relationship Id="rId11" Type="http://schemas.openxmlformats.org/officeDocument/2006/relationships/chart" Target="../charts/chart710.xml"/><Relationship Id="rId5" Type="http://schemas.openxmlformats.org/officeDocument/2006/relationships/chart" Target="../charts/chart705.xml"/><Relationship Id="rId10" Type="http://schemas.openxmlformats.org/officeDocument/2006/relationships/chart" Target="../charts/chart709.xml"/><Relationship Id="rId4" Type="http://schemas.openxmlformats.org/officeDocument/2006/relationships/chart" Target="../charts/chart704.xml"/><Relationship Id="rId9" Type="http://schemas.openxmlformats.org/officeDocument/2006/relationships/chart" Target="../charts/chart708.xml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7.xml"/><Relationship Id="rId3" Type="http://schemas.openxmlformats.org/officeDocument/2006/relationships/chart" Target="../charts/chart713.xml"/><Relationship Id="rId7" Type="http://schemas.openxmlformats.org/officeDocument/2006/relationships/chart" Target="../charts/chart716.xml"/><Relationship Id="rId2" Type="http://schemas.openxmlformats.org/officeDocument/2006/relationships/chart" Target="../charts/chart712.xml"/><Relationship Id="rId1" Type="http://schemas.openxmlformats.org/officeDocument/2006/relationships/chart" Target="../charts/chart711.xml"/><Relationship Id="rId6" Type="http://schemas.openxmlformats.org/officeDocument/2006/relationships/image" Target="../media/image1.png"/><Relationship Id="rId11" Type="http://schemas.openxmlformats.org/officeDocument/2006/relationships/chart" Target="../charts/chart720.xml"/><Relationship Id="rId5" Type="http://schemas.openxmlformats.org/officeDocument/2006/relationships/chart" Target="../charts/chart715.xml"/><Relationship Id="rId10" Type="http://schemas.openxmlformats.org/officeDocument/2006/relationships/chart" Target="../charts/chart719.xml"/><Relationship Id="rId4" Type="http://schemas.openxmlformats.org/officeDocument/2006/relationships/chart" Target="../charts/chart714.xml"/><Relationship Id="rId9" Type="http://schemas.openxmlformats.org/officeDocument/2006/relationships/chart" Target="../charts/chart718.xml"/></Relationships>
</file>

<file path=xl/drawings/_rels/drawing1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7.xml"/><Relationship Id="rId3" Type="http://schemas.openxmlformats.org/officeDocument/2006/relationships/chart" Target="../charts/chart723.xml"/><Relationship Id="rId7" Type="http://schemas.openxmlformats.org/officeDocument/2006/relationships/chart" Target="../charts/chart726.xml"/><Relationship Id="rId2" Type="http://schemas.openxmlformats.org/officeDocument/2006/relationships/chart" Target="../charts/chart722.xml"/><Relationship Id="rId1" Type="http://schemas.openxmlformats.org/officeDocument/2006/relationships/chart" Target="../charts/chart721.xml"/><Relationship Id="rId6" Type="http://schemas.openxmlformats.org/officeDocument/2006/relationships/image" Target="../media/image1.png"/><Relationship Id="rId11" Type="http://schemas.openxmlformats.org/officeDocument/2006/relationships/chart" Target="../charts/chart730.xml"/><Relationship Id="rId5" Type="http://schemas.openxmlformats.org/officeDocument/2006/relationships/chart" Target="../charts/chart725.xml"/><Relationship Id="rId10" Type="http://schemas.openxmlformats.org/officeDocument/2006/relationships/chart" Target="../charts/chart729.xml"/><Relationship Id="rId4" Type="http://schemas.openxmlformats.org/officeDocument/2006/relationships/chart" Target="../charts/chart724.xml"/><Relationship Id="rId9" Type="http://schemas.openxmlformats.org/officeDocument/2006/relationships/chart" Target="../charts/chart728.xml"/></Relationships>
</file>

<file path=xl/drawings/_rels/drawing1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7.xml"/><Relationship Id="rId3" Type="http://schemas.openxmlformats.org/officeDocument/2006/relationships/chart" Target="../charts/chart733.xml"/><Relationship Id="rId7" Type="http://schemas.openxmlformats.org/officeDocument/2006/relationships/chart" Target="../charts/chart736.xml"/><Relationship Id="rId2" Type="http://schemas.openxmlformats.org/officeDocument/2006/relationships/chart" Target="../charts/chart732.xml"/><Relationship Id="rId1" Type="http://schemas.openxmlformats.org/officeDocument/2006/relationships/chart" Target="../charts/chart731.xml"/><Relationship Id="rId6" Type="http://schemas.openxmlformats.org/officeDocument/2006/relationships/image" Target="../media/image1.png"/><Relationship Id="rId11" Type="http://schemas.openxmlformats.org/officeDocument/2006/relationships/chart" Target="../charts/chart740.xml"/><Relationship Id="rId5" Type="http://schemas.openxmlformats.org/officeDocument/2006/relationships/chart" Target="../charts/chart735.xml"/><Relationship Id="rId10" Type="http://schemas.openxmlformats.org/officeDocument/2006/relationships/chart" Target="../charts/chart739.xml"/><Relationship Id="rId4" Type="http://schemas.openxmlformats.org/officeDocument/2006/relationships/chart" Target="../charts/chart734.xml"/><Relationship Id="rId9" Type="http://schemas.openxmlformats.org/officeDocument/2006/relationships/chart" Target="../charts/chart738.xml"/></Relationships>
</file>

<file path=xl/drawings/_rels/drawing1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7.xml"/><Relationship Id="rId3" Type="http://schemas.openxmlformats.org/officeDocument/2006/relationships/chart" Target="../charts/chart743.xml"/><Relationship Id="rId7" Type="http://schemas.openxmlformats.org/officeDocument/2006/relationships/chart" Target="../charts/chart746.xml"/><Relationship Id="rId2" Type="http://schemas.openxmlformats.org/officeDocument/2006/relationships/chart" Target="../charts/chart742.xml"/><Relationship Id="rId1" Type="http://schemas.openxmlformats.org/officeDocument/2006/relationships/chart" Target="../charts/chart741.xml"/><Relationship Id="rId6" Type="http://schemas.openxmlformats.org/officeDocument/2006/relationships/image" Target="../media/image1.png"/><Relationship Id="rId11" Type="http://schemas.openxmlformats.org/officeDocument/2006/relationships/chart" Target="../charts/chart750.xml"/><Relationship Id="rId5" Type="http://schemas.openxmlformats.org/officeDocument/2006/relationships/chart" Target="../charts/chart745.xml"/><Relationship Id="rId10" Type="http://schemas.openxmlformats.org/officeDocument/2006/relationships/chart" Target="../charts/chart749.xml"/><Relationship Id="rId4" Type="http://schemas.openxmlformats.org/officeDocument/2006/relationships/chart" Target="../charts/chart744.xml"/><Relationship Id="rId9" Type="http://schemas.openxmlformats.org/officeDocument/2006/relationships/chart" Target="../charts/chart748.xml"/></Relationships>
</file>

<file path=xl/drawings/_rels/drawing1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7.xml"/><Relationship Id="rId3" Type="http://schemas.openxmlformats.org/officeDocument/2006/relationships/chart" Target="../charts/chart753.xml"/><Relationship Id="rId7" Type="http://schemas.openxmlformats.org/officeDocument/2006/relationships/chart" Target="../charts/chart756.xml"/><Relationship Id="rId2" Type="http://schemas.openxmlformats.org/officeDocument/2006/relationships/chart" Target="../charts/chart752.xml"/><Relationship Id="rId1" Type="http://schemas.openxmlformats.org/officeDocument/2006/relationships/chart" Target="../charts/chart751.xml"/><Relationship Id="rId6" Type="http://schemas.openxmlformats.org/officeDocument/2006/relationships/image" Target="../media/image1.png"/><Relationship Id="rId11" Type="http://schemas.openxmlformats.org/officeDocument/2006/relationships/chart" Target="../charts/chart760.xml"/><Relationship Id="rId5" Type="http://schemas.openxmlformats.org/officeDocument/2006/relationships/chart" Target="../charts/chart755.xml"/><Relationship Id="rId10" Type="http://schemas.openxmlformats.org/officeDocument/2006/relationships/chart" Target="../charts/chart759.xml"/><Relationship Id="rId4" Type="http://schemas.openxmlformats.org/officeDocument/2006/relationships/chart" Target="../charts/chart754.xml"/><Relationship Id="rId9" Type="http://schemas.openxmlformats.org/officeDocument/2006/relationships/chart" Target="../charts/chart758.xml"/></Relationships>
</file>

<file path=xl/drawings/_rels/drawing1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7.xml"/><Relationship Id="rId3" Type="http://schemas.openxmlformats.org/officeDocument/2006/relationships/chart" Target="../charts/chart763.xml"/><Relationship Id="rId7" Type="http://schemas.openxmlformats.org/officeDocument/2006/relationships/chart" Target="../charts/chart766.xml"/><Relationship Id="rId2" Type="http://schemas.openxmlformats.org/officeDocument/2006/relationships/chart" Target="../charts/chart762.xml"/><Relationship Id="rId1" Type="http://schemas.openxmlformats.org/officeDocument/2006/relationships/chart" Target="../charts/chart761.xml"/><Relationship Id="rId6" Type="http://schemas.openxmlformats.org/officeDocument/2006/relationships/image" Target="../media/image1.png"/><Relationship Id="rId11" Type="http://schemas.openxmlformats.org/officeDocument/2006/relationships/chart" Target="../charts/chart770.xml"/><Relationship Id="rId5" Type="http://schemas.openxmlformats.org/officeDocument/2006/relationships/chart" Target="../charts/chart765.xml"/><Relationship Id="rId10" Type="http://schemas.openxmlformats.org/officeDocument/2006/relationships/chart" Target="../charts/chart769.xml"/><Relationship Id="rId4" Type="http://schemas.openxmlformats.org/officeDocument/2006/relationships/chart" Target="../charts/chart764.xml"/><Relationship Id="rId9" Type="http://schemas.openxmlformats.org/officeDocument/2006/relationships/chart" Target="../charts/chart768.xml"/></Relationships>
</file>

<file path=xl/drawings/_rels/drawing1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7.xml"/><Relationship Id="rId3" Type="http://schemas.openxmlformats.org/officeDocument/2006/relationships/chart" Target="../charts/chart773.xml"/><Relationship Id="rId7" Type="http://schemas.openxmlformats.org/officeDocument/2006/relationships/chart" Target="../charts/chart776.xml"/><Relationship Id="rId2" Type="http://schemas.openxmlformats.org/officeDocument/2006/relationships/chart" Target="../charts/chart772.xml"/><Relationship Id="rId1" Type="http://schemas.openxmlformats.org/officeDocument/2006/relationships/chart" Target="../charts/chart771.xml"/><Relationship Id="rId6" Type="http://schemas.openxmlformats.org/officeDocument/2006/relationships/image" Target="../media/image1.png"/><Relationship Id="rId11" Type="http://schemas.openxmlformats.org/officeDocument/2006/relationships/chart" Target="../charts/chart780.xml"/><Relationship Id="rId5" Type="http://schemas.openxmlformats.org/officeDocument/2006/relationships/chart" Target="../charts/chart775.xml"/><Relationship Id="rId10" Type="http://schemas.openxmlformats.org/officeDocument/2006/relationships/chart" Target="../charts/chart779.xml"/><Relationship Id="rId4" Type="http://schemas.openxmlformats.org/officeDocument/2006/relationships/chart" Target="../charts/chart774.xml"/><Relationship Id="rId9" Type="http://schemas.openxmlformats.org/officeDocument/2006/relationships/chart" Target="../charts/chart77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3.xml"/><Relationship Id="rId7" Type="http://schemas.openxmlformats.org/officeDocument/2006/relationships/chart" Target="../charts/chart76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1.png"/><Relationship Id="rId11" Type="http://schemas.openxmlformats.org/officeDocument/2006/relationships/chart" Target="../charts/chart80.xml"/><Relationship Id="rId5" Type="http://schemas.openxmlformats.org/officeDocument/2006/relationships/chart" Target="../charts/chart75.xml"/><Relationship Id="rId10" Type="http://schemas.openxmlformats.org/officeDocument/2006/relationships/chart" Target="../charts/chart79.xml"/><Relationship Id="rId4" Type="http://schemas.openxmlformats.org/officeDocument/2006/relationships/chart" Target="../charts/chart74.xml"/><Relationship Id="rId9" Type="http://schemas.openxmlformats.org/officeDocument/2006/relationships/chart" Target="../charts/chart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3.xml"/><Relationship Id="rId7" Type="http://schemas.openxmlformats.org/officeDocument/2006/relationships/chart" Target="../charts/chart86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1.png"/><Relationship Id="rId11" Type="http://schemas.openxmlformats.org/officeDocument/2006/relationships/chart" Target="../charts/chart90.xml"/><Relationship Id="rId5" Type="http://schemas.openxmlformats.org/officeDocument/2006/relationships/chart" Target="../charts/chart85.xml"/><Relationship Id="rId10" Type="http://schemas.openxmlformats.org/officeDocument/2006/relationships/chart" Target="../charts/chart89.xml"/><Relationship Id="rId4" Type="http://schemas.openxmlformats.org/officeDocument/2006/relationships/chart" Target="../charts/chart84.xml"/><Relationship Id="rId9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3.xml"/><Relationship Id="rId7" Type="http://schemas.openxmlformats.org/officeDocument/2006/relationships/chart" Target="../charts/chart96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1.png"/><Relationship Id="rId11" Type="http://schemas.openxmlformats.org/officeDocument/2006/relationships/chart" Target="../charts/chart100.xml"/><Relationship Id="rId5" Type="http://schemas.openxmlformats.org/officeDocument/2006/relationships/chart" Target="../charts/chart95.xml"/><Relationship Id="rId10" Type="http://schemas.openxmlformats.org/officeDocument/2006/relationships/chart" Target="../charts/chart99.xml"/><Relationship Id="rId4" Type="http://schemas.openxmlformats.org/officeDocument/2006/relationships/chart" Target="../charts/chart94.xml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1.png"/><Relationship Id="rId11" Type="http://schemas.openxmlformats.org/officeDocument/2006/relationships/chart" Target="../charts/chart110.xml"/><Relationship Id="rId5" Type="http://schemas.openxmlformats.org/officeDocument/2006/relationships/chart" Target="../charts/chart105.xml"/><Relationship Id="rId10" Type="http://schemas.openxmlformats.org/officeDocument/2006/relationships/chart" Target="../charts/chart109.xml"/><Relationship Id="rId4" Type="http://schemas.openxmlformats.org/officeDocument/2006/relationships/chart" Target="../charts/chart104.xml"/><Relationship Id="rId9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image" Target="../media/image1.png"/><Relationship Id="rId11" Type="http://schemas.openxmlformats.org/officeDocument/2006/relationships/chart" Target="../charts/chart120.xml"/><Relationship Id="rId5" Type="http://schemas.openxmlformats.org/officeDocument/2006/relationships/chart" Target="../charts/chart115.xml"/><Relationship Id="rId10" Type="http://schemas.openxmlformats.org/officeDocument/2006/relationships/chart" Target="../charts/chart119.xml"/><Relationship Id="rId4" Type="http://schemas.openxmlformats.org/officeDocument/2006/relationships/chart" Target="../charts/chart114.xml"/><Relationship Id="rId9" Type="http://schemas.openxmlformats.org/officeDocument/2006/relationships/chart" Target="../charts/chart118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chart" Target="../charts/chart123.xml"/><Relationship Id="rId7" Type="http://schemas.openxmlformats.org/officeDocument/2006/relationships/chart" Target="../charts/chart126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.png"/><Relationship Id="rId11" Type="http://schemas.openxmlformats.org/officeDocument/2006/relationships/chart" Target="../charts/chart130.xml"/><Relationship Id="rId5" Type="http://schemas.openxmlformats.org/officeDocument/2006/relationships/chart" Target="../charts/chart125.xml"/><Relationship Id="rId10" Type="http://schemas.openxmlformats.org/officeDocument/2006/relationships/chart" Target="../charts/chart129.xml"/><Relationship Id="rId4" Type="http://schemas.openxmlformats.org/officeDocument/2006/relationships/chart" Target="../charts/chart124.xml"/><Relationship Id="rId9" Type="http://schemas.openxmlformats.org/officeDocument/2006/relationships/chart" Target="../charts/chart1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3.xml"/><Relationship Id="rId7" Type="http://schemas.openxmlformats.org/officeDocument/2006/relationships/chart" Target="../charts/chart136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image" Target="../media/image1.png"/><Relationship Id="rId11" Type="http://schemas.openxmlformats.org/officeDocument/2006/relationships/chart" Target="../charts/chart140.xml"/><Relationship Id="rId5" Type="http://schemas.openxmlformats.org/officeDocument/2006/relationships/chart" Target="../charts/chart135.xml"/><Relationship Id="rId10" Type="http://schemas.openxmlformats.org/officeDocument/2006/relationships/chart" Target="../charts/chart139.xml"/><Relationship Id="rId4" Type="http://schemas.openxmlformats.org/officeDocument/2006/relationships/chart" Target="../charts/chart134.xml"/><Relationship Id="rId9" Type="http://schemas.openxmlformats.org/officeDocument/2006/relationships/chart" Target="../charts/chart13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3.xml"/><Relationship Id="rId7" Type="http://schemas.openxmlformats.org/officeDocument/2006/relationships/chart" Target="../charts/chart146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1.png"/><Relationship Id="rId11" Type="http://schemas.openxmlformats.org/officeDocument/2006/relationships/chart" Target="../charts/chart150.xml"/><Relationship Id="rId5" Type="http://schemas.openxmlformats.org/officeDocument/2006/relationships/chart" Target="../charts/chart145.xml"/><Relationship Id="rId10" Type="http://schemas.openxmlformats.org/officeDocument/2006/relationships/chart" Target="../charts/chart149.xml"/><Relationship Id="rId4" Type="http://schemas.openxmlformats.org/officeDocument/2006/relationships/chart" Target="../charts/chart144.xml"/><Relationship Id="rId9" Type="http://schemas.openxmlformats.org/officeDocument/2006/relationships/chart" Target="../charts/chart14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3.xml"/><Relationship Id="rId7" Type="http://schemas.openxmlformats.org/officeDocument/2006/relationships/chart" Target="../charts/chart156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1.png"/><Relationship Id="rId11" Type="http://schemas.openxmlformats.org/officeDocument/2006/relationships/chart" Target="../charts/chart160.xml"/><Relationship Id="rId5" Type="http://schemas.openxmlformats.org/officeDocument/2006/relationships/chart" Target="../charts/chart155.xml"/><Relationship Id="rId10" Type="http://schemas.openxmlformats.org/officeDocument/2006/relationships/chart" Target="../charts/chart159.xml"/><Relationship Id="rId4" Type="http://schemas.openxmlformats.org/officeDocument/2006/relationships/chart" Target="../charts/chart154.xml"/><Relationship Id="rId9" Type="http://schemas.openxmlformats.org/officeDocument/2006/relationships/chart" Target="../charts/chart1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3.xml"/><Relationship Id="rId7" Type="http://schemas.openxmlformats.org/officeDocument/2006/relationships/chart" Target="../charts/chart166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image" Target="../media/image1.png"/><Relationship Id="rId11" Type="http://schemas.openxmlformats.org/officeDocument/2006/relationships/chart" Target="../charts/chart170.xml"/><Relationship Id="rId5" Type="http://schemas.openxmlformats.org/officeDocument/2006/relationships/chart" Target="../charts/chart165.xml"/><Relationship Id="rId10" Type="http://schemas.openxmlformats.org/officeDocument/2006/relationships/chart" Target="../charts/chart169.xml"/><Relationship Id="rId4" Type="http://schemas.openxmlformats.org/officeDocument/2006/relationships/chart" Target="../charts/chart164.xml"/><Relationship Id="rId9" Type="http://schemas.openxmlformats.org/officeDocument/2006/relationships/chart" Target="../charts/chart1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3" Type="http://schemas.openxmlformats.org/officeDocument/2006/relationships/chart" Target="../charts/chart173.xml"/><Relationship Id="rId7" Type="http://schemas.openxmlformats.org/officeDocument/2006/relationships/chart" Target="../charts/chart176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image" Target="../media/image1.png"/><Relationship Id="rId11" Type="http://schemas.openxmlformats.org/officeDocument/2006/relationships/chart" Target="../charts/chart180.xml"/><Relationship Id="rId5" Type="http://schemas.openxmlformats.org/officeDocument/2006/relationships/chart" Target="../charts/chart175.xml"/><Relationship Id="rId10" Type="http://schemas.openxmlformats.org/officeDocument/2006/relationships/chart" Target="../charts/chart179.xml"/><Relationship Id="rId4" Type="http://schemas.openxmlformats.org/officeDocument/2006/relationships/chart" Target="../charts/chart174.xml"/><Relationship Id="rId9" Type="http://schemas.openxmlformats.org/officeDocument/2006/relationships/chart" Target="../charts/chart1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3" Type="http://schemas.openxmlformats.org/officeDocument/2006/relationships/chart" Target="../charts/chart183.xml"/><Relationship Id="rId7" Type="http://schemas.openxmlformats.org/officeDocument/2006/relationships/chart" Target="../charts/chart186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image" Target="../media/image1.png"/><Relationship Id="rId11" Type="http://schemas.openxmlformats.org/officeDocument/2006/relationships/chart" Target="../charts/chart190.xml"/><Relationship Id="rId5" Type="http://schemas.openxmlformats.org/officeDocument/2006/relationships/chart" Target="../charts/chart185.xml"/><Relationship Id="rId10" Type="http://schemas.openxmlformats.org/officeDocument/2006/relationships/chart" Target="../charts/chart189.xml"/><Relationship Id="rId4" Type="http://schemas.openxmlformats.org/officeDocument/2006/relationships/chart" Target="../charts/chart184.xml"/><Relationship Id="rId9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1.png"/><Relationship Id="rId11" Type="http://schemas.openxmlformats.org/officeDocument/2006/relationships/chart" Target="../charts/chart20.xml"/><Relationship Id="rId5" Type="http://schemas.openxmlformats.org/officeDocument/2006/relationships/chart" Target="../charts/chart15.xml"/><Relationship Id="rId10" Type="http://schemas.openxmlformats.org/officeDocument/2006/relationships/chart" Target="../charts/chart19.xml"/><Relationship Id="rId4" Type="http://schemas.openxmlformats.org/officeDocument/2006/relationships/chart" Target="../charts/chart14.xml"/><Relationship Id="rId9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3.xml"/><Relationship Id="rId7" Type="http://schemas.openxmlformats.org/officeDocument/2006/relationships/chart" Target="../charts/chart196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image" Target="../media/image1.png"/><Relationship Id="rId11" Type="http://schemas.openxmlformats.org/officeDocument/2006/relationships/chart" Target="../charts/chart200.xml"/><Relationship Id="rId5" Type="http://schemas.openxmlformats.org/officeDocument/2006/relationships/chart" Target="../charts/chart195.xml"/><Relationship Id="rId10" Type="http://schemas.openxmlformats.org/officeDocument/2006/relationships/chart" Target="../charts/chart199.xml"/><Relationship Id="rId4" Type="http://schemas.openxmlformats.org/officeDocument/2006/relationships/chart" Target="../charts/chart194.xml"/><Relationship Id="rId9" Type="http://schemas.openxmlformats.org/officeDocument/2006/relationships/chart" Target="../charts/chart19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7.xml"/><Relationship Id="rId3" Type="http://schemas.openxmlformats.org/officeDocument/2006/relationships/chart" Target="../charts/chart203.xml"/><Relationship Id="rId7" Type="http://schemas.openxmlformats.org/officeDocument/2006/relationships/chart" Target="../charts/chart206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image" Target="../media/image1.png"/><Relationship Id="rId11" Type="http://schemas.openxmlformats.org/officeDocument/2006/relationships/chart" Target="../charts/chart210.xml"/><Relationship Id="rId5" Type="http://schemas.openxmlformats.org/officeDocument/2006/relationships/chart" Target="../charts/chart205.xml"/><Relationship Id="rId10" Type="http://schemas.openxmlformats.org/officeDocument/2006/relationships/chart" Target="../charts/chart209.xml"/><Relationship Id="rId4" Type="http://schemas.openxmlformats.org/officeDocument/2006/relationships/chart" Target="../charts/chart204.xml"/><Relationship Id="rId9" Type="http://schemas.openxmlformats.org/officeDocument/2006/relationships/chart" Target="../charts/chart20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3.xml"/><Relationship Id="rId7" Type="http://schemas.openxmlformats.org/officeDocument/2006/relationships/chart" Target="../charts/chart216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image" Target="../media/image1.png"/><Relationship Id="rId11" Type="http://schemas.openxmlformats.org/officeDocument/2006/relationships/chart" Target="../charts/chart220.xml"/><Relationship Id="rId5" Type="http://schemas.openxmlformats.org/officeDocument/2006/relationships/chart" Target="../charts/chart215.xml"/><Relationship Id="rId10" Type="http://schemas.openxmlformats.org/officeDocument/2006/relationships/chart" Target="../charts/chart219.xml"/><Relationship Id="rId4" Type="http://schemas.openxmlformats.org/officeDocument/2006/relationships/chart" Target="../charts/chart214.xml"/><Relationship Id="rId9" Type="http://schemas.openxmlformats.org/officeDocument/2006/relationships/chart" Target="../charts/chart21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3.xml"/><Relationship Id="rId7" Type="http://schemas.openxmlformats.org/officeDocument/2006/relationships/chart" Target="../charts/chart226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image" Target="../media/image1.png"/><Relationship Id="rId11" Type="http://schemas.openxmlformats.org/officeDocument/2006/relationships/chart" Target="../charts/chart230.xml"/><Relationship Id="rId5" Type="http://schemas.openxmlformats.org/officeDocument/2006/relationships/chart" Target="../charts/chart225.xml"/><Relationship Id="rId10" Type="http://schemas.openxmlformats.org/officeDocument/2006/relationships/chart" Target="../charts/chart229.xml"/><Relationship Id="rId4" Type="http://schemas.openxmlformats.org/officeDocument/2006/relationships/chart" Target="../charts/chart224.xml"/><Relationship Id="rId9" Type="http://schemas.openxmlformats.org/officeDocument/2006/relationships/chart" Target="../charts/chart228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3.xml"/><Relationship Id="rId7" Type="http://schemas.openxmlformats.org/officeDocument/2006/relationships/chart" Target="../charts/chart236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image" Target="../media/image1.png"/><Relationship Id="rId11" Type="http://schemas.openxmlformats.org/officeDocument/2006/relationships/chart" Target="../charts/chart240.xml"/><Relationship Id="rId5" Type="http://schemas.openxmlformats.org/officeDocument/2006/relationships/chart" Target="../charts/chart235.xml"/><Relationship Id="rId10" Type="http://schemas.openxmlformats.org/officeDocument/2006/relationships/chart" Target="../charts/chart239.xml"/><Relationship Id="rId4" Type="http://schemas.openxmlformats.org/officeDocument/2006/relationships/chart" Target="../charts/chart234.xml"/><Relationship Id="rId9" Type="http://schemas.openxmlformats.org/officeDocument/2006/relationships/chart" Target="../charts/chart2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3" Type="http://schemas.openxmlformats.org/officeDocument/2006/relationships/chart" Target="../charts/chart243.xml"/><Relationship Id="rId7" Type="http://schemas.openxmlformats.org/officeDocument/2006/relationships/chart" Target="../charts/chart246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image" Target="../media/image1.png"/><Relationship Id="rId11" Type="http://schemas.openxmlformats.org/officeDocument/2006/relationships/chart" Target="../charts/chart250.xml"/><Relationship Id="rId5" Type="http://schemas.openxmlformats.org/officeDocument/2006/relationships/chart" Target="../charts/chart245.xml"/><Relationship Id="rId10" Type="http://schemas.openxmlformats.org/officeDocument/2006/relationships/chart" Target="../charts/chart249.xml"/><Relationship Id="rId4" Type="http://schemas.openxmlformats.org/officeDocument/2006/relationships/chart" Target="../charts/chart244.xml"/><Relationship Id="rId9" Type="http://schemas.openxmlformats.org/officeDocument/2006/relationships/chart" Target="../charts/chart248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3" Type="http://schemas.openxmlformats.org/officeDocument/2006/relationships/chart" Target="../charts/chart253.xml"/><Relationship Id="rId7" Type="http://schemas.openxmlformats.org/officeDocument/2006/relationships/chart" Target="../charts/chart256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image" Target="../media/image1.png"/><Relationship Id="rId11" Type="http://schemas.openxmlformats.org/officeDocument/2006/relationships/chart" Target="../charts/chart260.xml"/><Relationship Id="rId5" Type="http://schemas.openxmlformats.org/officeDocument/2006/relationships/chart" Target="../charts/chart255.xml"/><Relationship Id="rId10" Type="http://schemas.openxmlformats.org/officeDocument/2006/relationships/chart" Target="../charts/chart259.xml"/><Relationship Id="rId4" Type="http://schemas.openxmlformats.org/officeDocument/2006/relationships/chart" Target="../charts/chart254.xml"/><Relationship Id="rId9" Type="http://schemas.openxmlformats.org/officeDocument/2006/relationships/chart" Target="../charts/chart2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3" Type="http://schemas.openxmlformats.org/officeDocument/2006/relationships/chart" Target="../charts/chart263.xml"/><Relationship Id="rId7" Type="http://schemas.openxmlformats.org/officeDocument/2006/relationships/chart" Target="../charts/chart266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image" Target="../media/image1.png"/><Relationship Id="rId11" Type="http://schemas.openxmlformats.org/officeDocument/2006/relationships/chart" Target="../charts/chart270.xml"/><Relationship Id="rId5" Type="http://schemas.openxmlformats.org/officeDocument/2006/relationships/chart" Target="../charts/chart265.xml"/><Relationship Id="rId10" Type="http://schemas.openxmlformats.org/officeDocument/2006/relationships/chart" Target="../charts/chart269.xml"/><Relationship Id="rId4" Type="http://schemas.openxmlformats.org/officeDocument/2006/relationships/chart" Target="../charts/chart264.xml"/><Relationship Id="rId9" Type="http://schemas.openxmlformats.org/officeDocument/2006/relationships/chart" Target="../charts/chart268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7.xml"/><Relationship Id="rId3" Type="http://schemas.openxmlformats.org/officeDocument/2006/relationships/chart" Target="../charts/chart273.xml"/><Relationship Id="rId7" Type="http://schemas.openxmlformats.org/officeDocument/2006/relationships/chart" Target="../charts/chart276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image" Target="../media/image1.png"/><Relationship Id="rId11" Type="http://schemas.openxmlformats.org/officeDocument/2006/relationships/chart" Target="../charts/chart280.xml"/><Relationship Id="rId5" Type="http://schemas.openxmlformats.org/officeDocument/2006/relationships/chart" Target="../charts/chart275.xml"/><Relationship Id="rId10" Type="http://schemas.openxmlformats.org/officeDocument/2006/relationships/chart" Target="../charts/chart279.xml"/><Relationship Id="rId4" Type="http://schemas.openxmlformats.org/officeDocument/2006/relationships/chart" Target="../charts/chart274.xml"/><Relationship Id="rId9" Type="http://schemas.openxmlformats.org/officeDocument/2006/relationships/chart" Target="../charts/chart278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3" Type="http://schemas.openxmlformats.org/officeDocument/2006/relationships/chart" Target="../charts/chart283.xml"/><Relationship Id="rId7" Type="http://schemas.openxmlformats.org/officeDocument/2006/relationships/chart" Target="../charts/chart286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image" Target="../media/image1.png"/><Relationship Id="rId11" Type="http://schemas.openxmlformats.org/officeDocument/2006/relationships/chart" Target="../charts/chart290.xml"/><Relationship Id="rId5" Type="http://schemas.openxmlformats.org/officeDocument/2006/relationships/chart" Target="../charts/chart285.xml"/><Relationship Id="rId10" Type="http://schemas.openxmlformats.org/officeDocument/2006/relationships/chart" Target="../charts/chart289.xml"/><Relationship Id="rId4" Type="http://schemas.openxmlformats.org/officeDocument/2006/relationships/chart" Target="../charts/chart284.xml"/><Relationship Id="rId9" Type="http://schemas.openxmlformats.org/officeDocument/2006/relationships/chart" Target="../charts/chart28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3.xml"/><Relationship Id="rId7" Type="http://schemas.openxmlformats.org/officeDocument/2006/relationships/chart" Target="../charts/chart296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image" Target="../media/image1.png"/><Relationship Id="rId11" Type="http://schemas.openxmlformats.org/officeDocument/2006/relationships/chart" Target="../charts/chart300.xml"/><Relationship Id="rId5" Type="http://schemas.openxmlformats.org/officeDocument/2006/relationships/chart" Target="../charts/chart295.xml"/><Relationship Id="rId10" Type="http://schemas.openxmlformats.org/officeDocument/2006/relationships/chart" Target="../charts/chart299.xml"/><Relationship Id="rId4" Type="http://schemas.openxmlformats.org/officeDocument/2006/relationships/chart" Target="../charts/chart294.xml"/><Relationship Id="rId9" Type="http://schemas.openxmlformats.org/officeDocument/2006/relationships/chart" Target="../charts/chart298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3" Type="http://schemas.openxmlformats.org/officeDocument/2006/relationships/chart" Target="../charts/chart303.xml"/><Relationship Id="rId7" Type="http://schemas.openxmlformats.org/officeDocument/2006/relationships/chart" Target="../charts/chart306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6" Type="http://schemas.openxmlformats.org/officeDocument/2006/relationships/image" Target="../media/image1.png"/><Relationship Id="rId11" Type="http://schemas.openxmlformats.org/officeDocument/2006/relationships/chart" Target="../charts/chart310.xml"/><Relationship Id="rId5" Type="http://schemas.openxmlformats.org/officeDocument/2006/relationships/chart" Target="../charts/chart305.xml"/><Relationship Id="rId10" Type="http://schemas.openxmlformats.org/officeDocument/2006/relationships/chart" Target="../charts/chart309.xml"/><Relationship Id="rId4" Type="http://schemas.openxmlformats.org/officeDocument/2006/relationships/chart" Target="../charts/chart304.xml"/><Relationship Id="rId9" Type="http://schemas.openxmlformats.org/officeDocument/2006/relationships/chart" Target="../charts/chart308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7.xml"/><Relationship Id="rId3" Type="http://schemas.openxmlformats.org/officeDocument/2006/relationships/chart" Target="../charts/chart313.xml"/><Relationship Id="rId7" Type="http://schemas.openxmlformats.org/officeDocument/2006/relationships/chart" Target="../charts/chart316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image" Target="../media/image1.png"/><Relationship Id="rId11" Type="http://schemas.openxmlformats.org/officeDocument/2006/relationships/chart" Target="../charts/chart320.xml"/><Relationship Id="rId5" Type="http://schemas.openxmlformats.org/officeDocument/2006/relationships/chart" Target="../charts/chart315.xml"/><Relationship Id="rId10" Type="http://schemas.openxmlformats.org/officeDocument/2006/relationships/chart" Target="../charts/chart319.xml"/><Relationship Id="rId4" Type="http://schemas.openxmlformats.org/officeDocument/2006/relationships/chart" Target="../charts/chart314.xml"/><Relationship Id="rId9" Type="http://schemas.openxmlformats.org/officeDocument/2006/relationships/chart" Target="../charts/chart318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3.xml"/><Relationship Id="rId7" Type="http://schemas.openxmlformats.org/officeDocument/2006/relationships/chart" Target="../charts/chart326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Relationship Id="rId6" Type="http://schemas.openxmlformats.org/officeDocument/2006/relationships/image" Target="../media/image1.png"/><Relationship Id="rId11" Type="http://schemas.openxmlformats.org/officeDocument/2006/relationships/chart" Target="../charts/chart330.xml"/><Relationship Id="rId5" Type="http://schemas.openxmlformats.org/officeDocument/2006/relationships/chart" Target="../charts/chart325.xml"/><Relationship Id="rId10" Type="http://schemas.openxmlformats.org/officeDocument/2006/relationships/chart" Target="../charts/chart329.xml"/><Relationship Id="rId4" Type="http://schemas.openxmlformats.org/officeDocument/2006/relationships/chart" Target="../charts/chart324.xml"/><Relationship Id="rId9" Type="http://schemas.openxmlformats.org/officeDocument/2006/relationships/chart" Target="../charts/chart328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7.xml"/><Relationship Id="rId3" Type="http://schemas.openxmlformats.org/officeDocument/2006/relationships/chart" Target="../charts/chart333.xml"/><Relationship Id="rId7" Type="http://schemas.openxmlformats.org/officeDocument/2006/relationships/chart" Target="../charts/chart336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image" Target="../media/image1.png"/><Relationship Id="rId11" Type="http://schemas.openxmlformats.org/officeDocument/2006/relationships/chart" Target="../charts/chart340.xml"/><Relationship Id="rId5" Type="http://schemas.openxmlformats.org/officeDocument/2006/relationships/chart" Target="../charts/chart335.xml"/><Relationship Id="rId10" Type="http://schemas.openxmlformats.org/officeDocument/2006/relationships/chart" Target="../charts/chart339.xml"/><Relationship Id="rId4" Type="http://schemas.openxmlformats.org/officeDocument/2006/relationships/chart" Target="../charts/chart334.xml"/><Relationship Id="rId9" Type="http://schemas.openxmlformats.org/officeDocument/2006/relationships/chart" Target="../charts/chart338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3" Type="http://schemas.openxmlformats.org/officeDocument/2006/relationships/chart" Target="../charts/chart343.xml"/><Relationship Id="rId7" Type="http://schemas.openxmlformats.org/officeDocument/2006/relationships/chart" Target="../charts/chart346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image" Target="../media/image1.png"/><Relationship Id="rId11" Type="http://schemas.openxmlformats.org/officeDocument/2006/relationships/chart" Target="../charts/chart350.xml"/><Relationship Id="rId5" Type="http://schemas.openxmlformats.org/officeDocument/2006/relationships/chart" Target="../charts/chart345.xml"/><Relationship Id="rId10" Type="http://schemas.openxmlformats.org/officeDocument/2006/relationships/chart" Target="../charts/chart349.xml"/><Relationship Id="rId4" Type="http://schemas.openxmlformats.org/officeDocument/2006/relationships/chart" Target="../charts/chart344.xml"/><Relationship Id="rId9" Type="http://schemas.openxmlformats.org/officeDocument/2006/relationships/chart" Target="../charts/chart348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7.xml"/><Relationship Id="rId3" Type="http://schemas.openxmlformats.org/officeDocument/2006/relationships/chart" Target="../charts/chart353.xml"/><Relationship Id="rId7" Type="http://schemas.openxmlformats.org/officeDocument/2006/relationships/chart" Target="../charts/chart356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image" Target="../media/image1.png"/><Relationship Id="rId11" Type="http://schemas.openxmlformats.org/officeDocument/2006/relationships/chart" Target="../charts/chart360.xml"/><Relationship Id="rId5" Type="http://schemas.openxmlformats.org/officeDocument/2006/relationships/chart" Target="../charts/chart355.xml"/><Relationship Id="rId10" Type="http://schemas.openxmlformats.org/officeDocument/2006/relationships/chart" Target="../charts/chart359.xml"/><Relationship Id="rId4" Type="http://schemas.openxmlformats.org/officeDocument/2006/relationships/chart" Target="../charts/chart354.xml"/><Relationship Id="rId9" Type="http://schemas.openxmlformats.org/officeDocument/2006/relationships/chart" Target="../charts/chart35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7.xml"/><Relationship Id="rId3" Type="http://schemas.openxmlformats.org/officeDocument/2006/relationships/chart" Target="../charts/chart363.xml"/><Relationship Id="rId7" Type="http://schemas.openxmlformats.org/officeDocument/2006/relationships/chart" Target="../charts/chart366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image" Target="../media/image1.png"/><Relationship Id="rId11" Type="http://schemas.openxmlformats.org/officeDocument/2006/relationships/chart" Target="../charts/chart370.xml"/><Relationship Id="rId5" Type="http://schemas.openxmlformats.org/officeDocument/2006/relationships/chart" Target="../charts/chart365.xml"/><Relationship Id="rId10" Type="http://schemas.openxmlformats.org/officeDocument/2006/relationships/chart" Target="../charts/chart369.xml"/><Relationship Id="rId4" Type="http://schemas.openxmlformats.org/officeDocument/2006/relationships/chart" Target="../charts/chart364.xml"/><Relationship Id="rId9" Type="http://schemas.openxmlformats.org/officeDocument/2006/relationships/chart" Target="../charts/chart368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7.xml"/><Relationship Id="rId3" Type="http://schemas.openxmlformats.org/officeDocument/2006/relationships/chart" Target="../charts/chart373.xml"/><Relationship Id="rId7" Type="http://schemas.openxmlformats.org/officeDocument/2006/relationships/chart" Target="../charts/chart376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6" Type="http://schemas.openxmlformats.org/officeDocument/2006/relationships/image" Target="../media/image1.png"/><Relationship Id="rId11" Type="http://schemas.openxmlformats.org/officeDocument/2006/relationships/chart" Target="../charts/chart380.xml"/><Relationship Id="rId5" Type="http://schemas.openxmlformats.org/officeDocument/2006/relationships/chart" Target="../charts/chart375.xml"/><Relationship Id="rId10" Type="http://schemas.openxmlformats.org/officeDocument/2006/relationships/chart" Target="../charts/chart379.xml"/><Relationship Id="rId4" Type="http://schemas.openxmlformats.org/officeDocument/2006/relationships/chart" Target="../charts/chart374.xml"/><Relationship Id="rId9" Type="http://schemas.openxmlformats.org/officeDocument/2006/relationships/chart" Target="../charts/chart378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7.xml"/><Relationship Id="rId3" Type="http://schemas.openxmlformats.org/officeDocument/2006/relationships/chart" Target="../charts/chart383.xml"/><Relationship Id="rId7" Type="http://schemas.openxmlformats.org/officeDocument/2006/relationships/chart" Target="../charts/chart386.xml"/><Relationship Id="rId2" Type="http://schemas.openxmlformats.org/officeDocument/2006/relationships/chart" Target="../charts/chart382.xml"/><Relationship Id="rId1" Type="http://schemas.openxmlformats.org/officeDocument/2006/relationships/chart" Target="../charts/chart381.xml"/><Relationship Id="rId6" Type="http://schemas.openxmlformats.org/officeDocument/2006/relationships/image" Target="../media/image1.png"/><Relationship Id="rId11" Type="http://schemas.openxmlformats.org/officeDocument/2006/relationships/chart" Target="../charts/chart390.xml"/><Relationship Id="rId5" Type="http://schemas.openxmlformats.org/officeDocument/2006/relationships/chart" Target="../charts/chart385.xml"/><Relationship Id="rId10" Type="http://schemas.openxmlformats.org/officeDocument/2006/relationships/chart" Target="../charts/chart389.xml"/><Relationship Id="rId4" Type="http://schemas.openxmlformats.org/officeDocument/2006/relationships/chart" Target="../charts/chart384.xml"/><Relationship Id="rId9" Type="http://schemas.openxmlformats.org/officeDocument/2006/relationships/chart" Target="../charts/chart38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3.xml"/><Relationship Id="rId7" Type="http://schemas.openxmlformats.org/officeDocument/2006/relationships/chart" Target="../charts/chart36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1.png"/><Relationship Id="rId11" Type="http://schemas.openxmlformats.org/officeDocument/2006/relationships/chart" Target="../charts/chart40.xml"/><Relationship Id="rId5" Type="http://schemas.openxmlformats.org/officeDocument/2006/relationships/chart" Target="../charts/chart35.xml"/><Relationship Id="rId10" Type="http://schemas.openxmlformats.org/officeDocument/2006/relationships/chart" Target="../charts/chart39.xml"/><Relationship Id="rId4" Type="http://schemas.openxmlformats.org/officeDocument/2006/relationships/chart" Target="../charts/chart34.xml"/><Relationship Id="rId9" Type="http://schemas.openxmlformats.org/officeDocument/2006/relationships/chart" Target="../charts/chart38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7.xml"/><Relationship Id="rId3" Type="http://schemas.openxmlformats.org/officeDocument/2006/relationships/chart" Target="../charts/chart393.xml"/><Relationship Id="rId7" Type="http://schemas.openxmlformats.org/officeDocument/2006/relationships/chart" Target="../charts/chart396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image" Target="../media/image1.png"/><Relationship Id="rId11" Type="http://schemas.openxmlformats.org/officeDocument/2006/relationships/chart" Target="../charts/chart400.xml"/><Relationship Id="rId5" Type="http://schemas.openxmlformats.org/officeDocument/2006/relationships/chart" Target="../charts/chart395.xml"/><Relationship Id="rId10" Type="http://schemas.openxmlformats.org/officeDocument/2006/relationships/chart" Target="../charts/chart399.xml"/><Relationship Id="rId4" Type="http://schemas.openxmlformats.org/officeDocument/2006/relationships/chart" Target="../charts/chart394.xml"/><Relationship Id="rId9" Type="http://schemas.openxmlformats.org/officeDocument/2006/relationships/chart" Target="../charts/chart398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3.xml"/><Relationship Id="rId7" Type="http://schemas.openxmlformats.org/officeDocument/2006/relationships/chart" Target="../charts/chart406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6" Type="http://schemas.openxmlformats.org/officeDocument/2006/relationships/image" Target="../media/image1.png"/><Relationship Id="rId11" Type="http://schemas.openxmlformats.org/officeDocument/2006/relationships/chart" Target="../charts/chart410.xml"/><Relationship Id="rId5" Type="http://schemas.openxmlformats.org/officeDocument/2006/relationships/chart" Target="../charts/chart405.xml"/><Relationship Id="rId10" Type="http://schemas.openxmlformats.org/officeDocument/2006/relationships/chart" Target="../charts/chart409.xml"/><Relationship Id="rId4" Type="http://schemas.openxmlformats.org/officeDocument/2006/relationships/chart" Target="../charts/chart404.xml"/><Relationship Id="rId9" Type="http://schemas.openxmlformats.org/officeDocument/2006/relationships/chart" Target="../charts/chart408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7.xml"/><Relationship Id="rId3" Type="http://schemas.openxmlformats.org/officeDocument/2006/relationships/chart" Target="../charts/chart413.xml"/><Relationship Id="rId7" Type="http://schemas.openxmlformats.org/officeDocument/2006/relationships/chart" Target="../charts/chart416.xml"/><Relationship Id="rId2" Type="http://schemas.openxmlformats.org/officeDocument/2006/relationships/chart" Target="../charts/chart412.xml"/><Relationship Id="rId1" Type="http://schemas.openxmlformats.org/officeDocument/2006/relationships/chart" Target="../charts/chart411.xml"/><Relationship Id="rId6" Type="http://schemas.openxmlformats.org/officeDocument/2006/relationships/image" Target="../media/image1.png"/><Relationship Id="rId11" Type="http://schemas.openxmlformats.org/officeDocument/2006/relationships/chart" Target="../charts/chart420.xml"/><Relationship Id="rId5" Type="http://schemas.openxmlformats.org/officeDocument/2006/relationships/chart" Target="../charts/chart415.xml"/><Relationship Id="rId10" Type="http://schemas.openxmlformats.org/officeDocument/2006/relationships/chart" Target="../charts/chart419.xml"/><Relationship Id="rId4" Type="http://schemas.openxmlformats.org/officeDocument/2006/relationships/chart" Target="../charts/chart414.xml"/><Relationship Id="rId9" Type="http://schemas.openxmlformats.org/officeDocument/2006/relationships/chart" Target="../charts/chart418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7.xml"/><Relationship Id="rId3" Type="http://schemas.openxmlformats.org/officeDocument/2006/relationships/chart" Target="../charts/chart423.xml"/><Relationship Id="rId7" Type="http://schemas.openxmlformats.org/officeDocument/2006/relationships/chart" Target="../charts/chart426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image" Target="../media/image1.png"/><Relationship Id="rId11" Type="http://schemas.openxmlformats.org/officeDocument/2006/relationships/chart" Target="../charts/chart430.xml"/><Relationship Id="rId5" Type="http://schemas.openxmlformats.org/officeDocument/2006/relationships/chart" Target="../charts/chart425.xml"/><Relationship Id="rId10" Type="http://schemas.openxmlformats.org/officeDocument/2006/relationships/chart" Target="../charts/chart429.xml"/><Relationship Id="rId4" Type="http://schemas.openxmlformats.org/officeDocument/2006/relationships/chart" Target="../charts/chart424.xml"/><Relationship Id="rId9" Type="http://schemas.openxmlformats.org/officeDocument/2006/relationships/chart" Target="../charts/chart428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7.xml"/><Relationship Id="rId3" Type="http://schemas.openxmlformats.org/officeDocument/2006/relationships/chart" Target="../charts/chart433.xml"/><Relationship Id="rId7" Type="http://schemas.openxmlformats.org/officeDocument/2006/relationships/chart" Target="../charts/chart436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6" Type="http://schemas.openxmlformats.org/officeDocument/2006/relationships/image" Target="../media/image1.png"/><Relationship Id="rId11" Type="http://schemas.openxmlformats.org/officeDocument/2006/relationships/chart" Target="../charts/chart440.xml"/><Relationship Id="rId5" Type="http://schemas.openxmlformats.org/officeDocument/2006/relationships/chart" Target="../charts/chart435.xml"/><Relationship Id="rId10" Type="http://schemas.openxmlformats.org/officeDocument/2006/relationships/chart" Target="../charts/chart439.xml"/><Relationship Id="rId4" Type="http://schemas.openxmlformats.org/officeDocument/2006/relationships/chart" Target="../charts/chart434.xml"/><Relationship Id="rId9" Type="http://schemas.openxmlformats.org/officeDocument/2006/relationships/chart" Target="../charts/chart438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7.xml"/><Relationship Id="rId3" Type="http://schemas.openxmlformats.org/officeDocument/2006/relationships/chart" Target="../charts/chart443.xml"/><Relationship Id="rId7" Type="http://schemas.openxmlformats.org/officeDocument/2006/relationships/chart" Target="../charts/chart446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6" Type="http://schemas.openxmlformats.org/officeDocument/2006/relationships/image" Target="../media/image1.png"/><Relationship Id="rId11" Type="http://schemas.openxmlformats.org/officeDocument/2006/relationships/chart" Target="../charts/chart450.xml"/><Relationship Id="rId5" Type="http://schemas.openxmlformats.org/officeDocument/2006/relationships/chart" Target="../charts/chart445.xml"/><Relationship Id="rId10" Type="http://schemas.openxmlformats.org/officeDocument/2006/relationships/chart" Target="../charts/chart449.xml"/><Relationship Id="rId4" Type="http://schemas.openxmlformats.org/officeDocument/2006/relationships/chart" Target="../charts/chart444.xml"/><Relationship Id="rId9" Type="http://schemas.openxmlformats.org/officeDocument/2006/relationships/chart" Target="../charts/chart448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7.xml"/><Relationship Id="rId3" Type="http://schemas.openxmlformats.org/officeDocument/2006/relationships/chart" Target="../charts/chart453.xml"/><Relationship Id="rId7" Type="http://schemas.openxmlformats.org/officeDocument/2006/relationships/chart" Target="../charts/chart456.xml"/><Relationship Id="rId2" Type="http://schemas.openxmlformats.org/officeDocument/2006/relationships/chart" Target="../charts/chart452.xml"/><Relationship Id="rId1" Type="http://schemas.openxmlformats.org/officeDocument/2006/relationships/chart" Target="../charts/chart451.xml"/><Relationship Id="rId6" Type="http://schemas.openxmlformats.org/officeDocument/2006/relationships/image" Target="../media/image1.png"/><Relationship Id="rId11" Type="http://schemas.openxmlformats.org/officeDocument/2006/relationships/chart" Target="../charts/chart460.xml"/><Relationship Id="rId5" Type="http://schemas.openxmlformats.org/officeDocument/2006/relationships/chart" Target="../charts/chart455.xml"/><Relationship Id="rId10" Type="http://schemas.openxmlformats.org/officeDocument/2006/relationships/chart" Target="../charts/chart459.xml"/><Relationship Id="rId4" Type="http://schemas.openxmlformats.org/officeDocument/2006/relationships/chart" Target="../charts/chart454.xml"/><Relationship Id="rId9" Type="http://schemas.openxmlformats.org/officeDocument/2006/relationships/chart" Target="../charts/chart458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7.xml"/><Relationship Id="rId3" Type="http://schemas.openxmlformats.org/officeDocument/2006/relationships/chart" Target="../charts/chart463.xml"/><Relationship Id="rId7" Type="http://schemas.openxmlformats.org/officeDocument/2006/relationships/chart" Target="../charts/chart466.xml"/><Relationship Id="rId2" Type="http://schemas.openxmlformats.org/officeDocument/2006/relationships/chart" Target="../charts/chart462.xml"/><Relationship Id="rId1" Type="http://schemas.openxmlformats.org/officeDocument/2006/relationships/chart" Target="../charts/chart461.xml"/><Relationship Id="rId6" Type="http://schemas.openxmlformats.org/officeDocument/2006/relationships/image" Target="../media/image1.png"/><Relationship Id="rId11" Type="http://schemas.openxmlformats.org/officeDocument/2006/relationships/chart" Target="../charts/chart470.xml"/><Relationship Id="rId5" Type="http://schemas.openxmlformats.org/officeDocument/2006/relationships/chart" Target="../charts/chart465.xml"/><Relationship Id="rId10" Type="http://schemas.openxmlformats.org/officeDocument/2006/relationships/chart" Target="../charts/chart469.xml"/><Relationship Id="rId4" Type="http://schemas.openxmlformats.org/officeDocument/2006/relationships/chart" Target="../charts/chart464.xml"/><Relationship Id="rId9" Type="http://schemas.openxmlformats.org/officeDocument/2006/relationships/chart" Target="../charts/chart468.xml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7.xml"/><Relationship Id="rId3" Type="http://schemas.openxmlformats.org/officeDocument/2006/relationships/chart" Target="../charts/chart473.xml"/><Relationship Id="rId7" Type="http://schemas.openxmlformats.org/officeDocument/2006/relationships/chart" Target="../charts/chart476.xml"/><Relationship Id="rId2" Type="http://schemas.openxmlformats.org/officeDocument/2006/relationships/chart" Target="../charts/chart472.xml"/><Relationship Id="rId1" Type="http://schemas.openxmlformats.org/officeDocument/2006/relationships/chart" Target="../charts/chart471.xml"/><Relationship Id="rId6" Type="http://schemas.openxmlformats.org/officeDocument/2006/relationships/image" Target="../media/image1.png"/><Relationship Id="rId11" Type="http://schemas.openxmlformats.org/officeDocument/2006/relationships/chart" Target="../charts/chart480.xml"/><Relationship Id="rId5" Type="http://schemas.openxmlformats.org/officeDocument/2006/relationships/chart" Target="../charts/chart475.xml"/><Relationship Id="rId10" Type="http://schemas.openxmlformats.org/officeDocument/2006/relationships/chart" Target="../charts/chart479.xml"/><Relationship Id="rId4" Type="http://schemas.openxmlformats.org/officeDocument/2006/relationships/chart" Target="../charts/chart474.xml"/><Relationship Id="rId9" Type="http://schemas.openxmlformats.org/officeDocument/2006/relationships/chart" Target="../charts/chart478.xml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7.xml"/><Relationship Id="rId3" Type="http://schemas.openxmlformats.org/officeDocument/2006/relationships/chart" Target="../charts/chart483.xml"/><Relationship Id="rId7" Type="http://schemas.openxmlformats.org/officeDocument/2006/relationships/chart" Target="../charts/chart486.xml"/><Relationship Id="rId2" Type="http://schemas.openxmlformats.org/officeDocument/2006/relationships/chart" Target="../charts/chart482.xml"/><Relationship Id="rId1" Type="http://schemas.openxmlformats.org/officeDocument/2006/relationships/chart" Target="../charts/chart481.xml"/><Relationship Id="rId6" Type="http://schemas.openxmlformats.org/officeDocument/2006/relationships/image" Target="../media/image1.png"/><Relationship Id="rId11" Type="http://schemas.openxmlformats.org/officeDocument/2006/relationships/chart" Target="../charts/chart490.xml"/><Relationship Id="rId5" Type="http://schemas.openxmlformats.org/officeDocument/2006/relationships/chart" Target="../charts/chart485.xml"/><Relationship Id="rId10" Type="http://schemas.openxmlformats.org/officeDocument/2006/relationships/chart" Target="../charts/chart489.xml"/><Relationship Id="rId4" Type="http://schemas.openxmlformats.org/officeDocument/2006/relationships/chart" Target="../charts/chart484.xml"/><Relationship Id="rId9" Type="http://schemas.openxmlformats.org/officeDocument/2006/relationships/chart" Target="../charts/chart4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D62B1E-55BC-44CC-807B-23D14253C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B4D3EC-9BAF-41E3-A05B-FCA07A700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D48AF4F-D094-403B-A14A-1CFF00119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C5861AD-06EF-44B4-B3DB-B7F62B882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4B70EF-CD8B-4334-BC29-77A86407C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50B79FD-3962-45B7-9D00-F7E63B998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F9FEEB8-B225-4757-8ACE-F8EE1F198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F25AECA-B36B-4EDF-9FF9-5C1953A7F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23D3270-7F09-47BA-920C-BD0BF9504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E747A5B-09E3-4593-8B01-85474CC71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5FA12DA-CD6C-46BC-A38F-C0B4338F7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FA8ACEC-5026-4368-A463-DBB6977F0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693E98-DE34-4EF5-AA56-EB9EF2EA5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6F1702-285D-4D14-8AA0-EC38294FC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F39185-6500-4699-B184-F0BC2D740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BC2398D-B6FC-48AC-A933-9DDE0615D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048C7C8-53EC-4369-835C-4F3A3A7C4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C26B473-A9E8-4028-9EA3-C6A9D9628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9F50BD4-D7FC-40E6-8CFD-267496C4B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8075709-CE31-4D9C-A60B-2E614E2A5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23C67C1-672C-48E9-89B6-AC7EC9920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699E830-3606-409A-A6C2-647F9A303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2F613D4-1F8F-4F24-B709-B0CFA90F1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615CAB-BF97-4BCE-AE85-784A07EA7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DDBF3E4-F2D2-4D0D-858B-00293B6CA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ACEB7A2-2ED3-4258-91DE-3BBCF5874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3C189E-F4C4-4F21-89E3-43E076802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51F9E4E-0ACB-4CAD-A765-61DFAF95C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3FD8221-CD89-4D12-8FB0-AB963214E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9A3DAB1-23F1-46DC-8EA1-40654668C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B26F273-0E88-4909-AE82-8481B2B7F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4573446-7C9E-4691-84C7-CF3D9E635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B669FF7-BCC1-45B7-88C2-13B1758EE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343A718-6DB3-48C0-8F3A-6B0759AA7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14BCDE-A577-416D-BEB8-FC053B265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C37C801-447E-4020-8F29-98C7B401D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A1EA4E9-EED0-4B0A-9B8D-C781EDCE1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031332E-58CE-4D3D-BAB4-DF7505053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325FDD-6D79-4F19-979A-73F02E433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3D1B8E7-F8D6-451B-8AA7-BCADC64D6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1E5F4DC-AB93-4B58-9C04-431F5396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EAEEA1C-6391-4D6B-82ED-2FEB86960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645FF86-57FA-4498-9188-F5945B953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5208E86-78E9-4D92-858E-58816F70D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77CA4DE-448D-4554-B5BA-58E36D2BD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AA70B5-55A2-4E4F-90F3-CBC5E2130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7A3CFE6-D05E-4D7A-950A-A49F4B0CA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319AB0-CBAF-42A3-9699-D2B9C4AF2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F35CDAA-42AA-4307-BB38-C52E1369C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A8BC1C0-76F1-44AA-933B-1759077CC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2AEB302-854B-4E0D-B1A4-C07CB5DD6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3B9F58-F661-468E-BA41-D8C1DE037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337C903-8DA4-403E-8A78-F71FCCA27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D175563-748E-42E4-B92E-F0EA5D8BD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B07110F-FC99-4B95-8A54-F5D99C8B1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42E99C5-429F-4FED-BA8E-DD0D6F6D8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D68CA4D-9880-458A-AECE-E0D8F68F7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662A72A-37AA-4663-9AC6-C5E6B26E6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BB9E259-C7FA-45BD-BAD9-13915ED97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56835ED-219E-4ACA-8E67-C059A157F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D2DB71F-4152-44C7-9F78-496BECD1A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1D53BDF-D8C6-4B6F-9EB9-85693986F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960BE92-143A-4AF1-9F6E-6E2B319CC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C13AAA1-2952-4EE4-8FBF-CAAEAFBD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2AF3AE3-FB79-40A0-A330-D7C6D75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504709D-E06A-4C08-BA94-88D0AB06A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D269043-62A7-455F-BA56-6151D7FC1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91A96A-F86B-4123-ABC3-C7D1C6C4A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85BB899-595B-46D4-91FF-291C53ECA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524D4B0-AFE6-4149-86F7-7799F1089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D67930A-4606-441A-AA9A-D1D088E02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A2AB5BF-27AC-4AF8-AB15-3152C06B8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E1497D0-A646-4567-A184-19B8B0640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89A6448-81C9-4EC1-B673-E3DE913B3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ED1D97D-EAAC-4EE3-9795-F96C30B46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7E8B7A-536E-4C05-854A-F11E54B5A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D557FA6-64F2-4A29-9879-1F26437A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386307B-42F8-4D49-9192-8F4EA62FF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600579-66AF-4678-A399-2179CB141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505F00C-A765-4E5B-A225-B3A4FBAD9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663EBE-2939-4734-8063-D21E90617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45F6E16-DE0C-45CA-A4F6-DF2003C6E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C649AAE-C434-46E3-BC87-98AAB3C5D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021FA4-089F-4B4C-8AAD-10BD8965F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79C34AF-68A6-4EB0-A213-9FA5E67D4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DAFF301-246A-4B81-97E3-A5C8820C3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EC5A6D2-2A50-4A4E-BAE9-6D6381F2A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16BD8B6-A2D5-424C-95ED-A85CBC4D2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F7FECFC-C1F2-424A-82F8-50C38CC2A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DE1093-AE7A-444F-9AE3-8B2FBBBB7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6F0643-8408-4856-84D1-92343CD82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BE41588-AF1D-434D-8B5F-9E713B3C0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CFE0ADF-AC4E-4CC8-8CE9-93BBB940D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7219AB7-4E19-4E02-B1B5-F608BB23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CD621A8-AF7B-4EC5-AC4F-4F01EFD7C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A1375B8-4DA7-4C76-A8E4-45FE1B351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DC70FA4-D7B5-4AF4-B553-1607737F0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9273940-538A-4B51-A9B2-BF87BFE2C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84F40C0-2C80-4BFD-BDB6-A08505085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FBEA77A-19D0-475B-8775-CBC062875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781729-3E3D-4663-8E03-F6D69C2FA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B483521-D756-4B01-A076-88BED9F1E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83F035-C655-455F-BFBC-A8426E4FF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E90A3B7-0C42-4295-B2D3-94DD8E651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4FA74FD-B0EE-4B1B-8393-DBD3019B2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71CE40A-1A16-4251-AE05-B0A420B35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2D4A830-36D4-496B-96A8-00500FD89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AD5B14D-2473-40BD-B50A-A2AD6CC2B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3E8A5CA-31AF-44A9-BE63-403A65294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C8E9D35-76A6-4A61-BA7B-A555A2B59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F8A5D02-14F2-4A7A-9D03-10D40ECFB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1F45D8-AD2B-4C97-8615-46C360E40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0211A32-77ED-4126-9480-4B19317DC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4639D5-78EE-4843-8D04-842373C74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147B6D-CBAD-4C7E-9C3F-E70586C69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0FA84A5-0BD5-4F35-8070-52A493177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AF53149-C6EA-4BEE-8446-0D73D6D54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47179B3-5135-49CB-B503-B70DC3F50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1F97F1E-DEEB-450C-A028-7F5ECC018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D22BBEA-23CD-4BDC-AD9B-E3F1EB6CF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6524948-29ED-4014-BD70-BD23DA04D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1089E06-BF09-4B7B-B78C-C69DA4809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42658F-715C-42F3-B2A2-693618DE2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AFC5EC-976D-4DA9-AB7C-40200BC67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D69BCC-7827-4F5C-8D71-D09C98830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891A980-6D5C-4F1D-93F8-086F304CA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59D3BDF-43B3-4B84-B978-74F5841FA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C9C7D5D-0CA8-4F53-924C-8EFD0981F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324EF77-993D-4F3F-8763-0802893C0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2AD5F96-8A82-4F98-A368-F65291B60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2CB219F-37B3-435D-B534-7FE4CBAE9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6DDAA64-6C23-4228-9318-88EE95890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E19C070-D896-41E3-97C4-4B221E323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969DA3-FF3E-4BB4-98A7-DC586B431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DC57FA-C32B-4F79-BF37-B95810657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65895B9-E95B-4838-A645-524A96407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AFD417-EECC-45C4-AA00-1AE9CFA4C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6930C04-82B7-4088-8086-543F37FCB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E5B5D11-E209-4CA6-BB59-34F063AE7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0078199-8EE7-4C33-8D99-1A3B2D94E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A671415-A87A-4395-9F7F-8F6878845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10F8956-40CE-4DA5-939E-C08300A53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EC14F62-4B0A-4535-916A-BC596705B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56079F1-0464-4E43-A042-D71062091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4BB2A8-AD01-4B59-B6B0-3403C918C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FBDEB3E-3A66-49A5-96D6-F75A80CB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883AF30-C32A-4561-9151-BF23B48DC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95B2EF1-F856-46EF-97BF-C2B026A90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D1010B1-5972-4386-AD22-EBCB4337E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0F89D26-A87A-4840-9C47-E6278A987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401074C-CE70-4BA2-B7FD-000EDBE47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B3462DD-AEDB-4807-93A1-8EFB78197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F5EB643-198E-45D6-833A-798AB6901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8C72D2C-8AF1-4CC5-88A3-68A6E13C8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9345074-20AF-469E-B3C4-C924E53E1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F0E7A7-68D9-4F75-BDE4-04F99BB8A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92B116-78E1-4E8B-8829-9754C6A6E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5AAFCF-9D43-4557-B208-439FCDD5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38E401-1CDA-4D95-A6B3-D0CBE406C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DED8690-3279-4009-A123-F4A20617D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4FB8746-9D66-451B-99CF-D77A162F9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AE6D672-EBAD-4CE9-B187-9F3FA18B4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AAFE90-D29E-499B-9BD9-874190466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58DA7B4-E2D4-48A2-AA11-B6CDDB352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BF035ED-27E6-450B-9D00-C49D5B26B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C6E5213-214E-4FD0-9016-4D818CE43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4251BE-6A0E-4547-8F1F-0F4455DD7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A1FCC0-6083-44C8-9A09-D85890CDA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E81F457-BFAA-4E6E-9A29-8C3183094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D8A0E74-3684-4EA8-9690-DF655B95C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02EA817-44E8-4210-9649-14C760FA5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C8FAC43-5E5A-4FA6-9B4B-C1F89B939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035F04A-1284-41B3-89C6-664038DA4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495BF8A-4B16-4117-97F2-F2EFCA1D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32130B6-C242-4583-9117-344C74A59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123EA77-C52B-402B-8860-4DD2F7255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663BFD8-09F0-48CA-9640-1DE5CACF1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34FFA9-7713-4124-BD43-D242E4243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3F8D687-64FD-41AC-871C-32E88239D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48E0948-2652-4E05-9897-69EE8C3B4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AEF4FA8-194B-4E72-8976-174EAD456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FFAB874-EC3B-4AFE-A2A4-C5A60F57D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1E5CA8-1CA4-44D1-9ACE-C42AA1AD6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498F0AD-CFB2-4897-AD96-9D82676E3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AA38B99-5603-4380-A6D2-BF2F3E3FA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11B865E-E5D5-4C35-86CB-9F4348795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1D73DAA-1809-4A23-AE48-D9AC41B1C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279B36B-35FF-450E-B8E0-2A68E2F2B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BE11310-C6CD-4014-81CB-24CF4C752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1916885-30B3-4AFC-A2AA-03F239B9A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BC4574-3F24-4C88-8411-A17105196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E7219F1-D53D-418E-A1C3-916C1D465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8E3DD8F-EFBF-48B7-8962-0CE669ECF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3780F6C-6B6E-4270-9737-78774C2B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AE1AC47-7B1D-4138-A360-F3E06E1AB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F30E986-0431-4445-9573-39027FA4F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6220B6E-EB60-4A32-8960-BB758610C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EFC73C0-4F8D-474F-8A01-33A0C480B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CD9B445-0125-4A9B-A484-E7EE2EEA7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A22759-FEFE-417C-B65C-0DFD34021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FD73354-DD39-4171-831C-AF9A7B36C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0A58F60-CC1B-42AA-807B-C8586514E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5997D73-9F81-4690-AE3E-1844147E3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76FAB60-DA2E-4145-B153-210C7C510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3623891-A2F1-4853-8797-DE0BEEFD4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4E5E78B-2200-412E-951C-81C4DB8C2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D02C2AC-061E-4390-AB98-7E9093DEC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F0C8017-5AA9-4CB4-AD54-05D23CD5F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B40ECF2-A9F8-4451-90EF-FF2B8A3DF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FDE71B7-FD4C-4E30-9BC2-33D6F097C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A29682-A038-41DC-B965-B0AF1EBCD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81CF3E-BF18-411B-B6EE-C54C28BB6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E02A279-9A38-4F68-A6F1-0E937AD2B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9FF2B00-85EC-454F-A587-C5FBB327B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1671329-33A2-4422-AD74-10125D0A5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25E0DA4-5264-4E6C-AFF3-F0CCE8E8B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C427D8A-D84B-4848-9888-279DA380B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AEBED2D-440E-49D0-8A3E-143BFD23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61634CB-AFE6-4DD2-958B-C675AB50F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8B5CC03-6AC9-4CF3-9F80-1562D40FA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3A171B3-57B4-467F-8F9C-5F36303F9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4DDCB8-5901-445D-B153-0E8CDA889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DCCB9A-9057-4B08-BEE3-98D6AC4FE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9040915-764A-44B1-909D-02277C096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6E14B2A-96A7-41C9-AD35-4E6BC3482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11CB515-B6BC-4BED-8982-C30F179DF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D96F379-5A54-4346-88E0-FD4183552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0E61642-2031-47B7-BB53-A226F29F0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980917D-0011-45DD-87E8-561C7742D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32AD378-67CC-47CB-A2E0-A66CE79B4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318A2DA-D8BF-4F71-9E52-295DFEBDC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14A31E0-C9F4-452E-958E-4497A8A95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867845-1207-4169-96DA-BC128CBD4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EC467E-67AC-4221-838A-15A290A86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56D7410-F527-4E10-970E-C47F9E455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CD38103-94E8-4FDF-A9BB-3237445BF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7E0F07F-64DE-4DF2-BDFA-C102CC5D5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5932CCB-EE8D-4264-9A76-904E79D66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89554BB-E4AF-4D83-BA7F-9F1BBB006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F9A9569-7A65-4A1F-9B2B-60E6B5067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5029CF0-D822-4509-AA33-1CFF816DA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1E31EC2-4699-4BF5-9449-43F26EEEC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2F14DBE-83E3-4538-8EE0-2F67D8010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58A288-2555-4737-96FD-C96CBE5F8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7C556F-74BA-42DD-89A1-2CA3901FC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E7DD4F-991C-4D06-800E-16A8EE530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3023169-0EEE-4D39-84D8-F7F955D4D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657323-1B9E-4C86-A599-B15D21527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F38C8D2-EC65-49D4-9DF4-9FC69EE13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9AD6DF4-48CC-413D-95DE-267DDDAA0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100ACAC-13EA-4B8A-9D88-CA1BF090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270D80E-6AF4-451F-BAE2-0B9DD191C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C8710F3-59A5-4A1B-B416-F312ED84C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7119F2D-BC04-4515-9D31-5C70A304D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79A885-ACCC-4871-AE4C-A7395B0BC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6D0D4A-1CEC-4C14-90EB-DF321FBFB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F6F3DC0-45AD-4633-AFCB-DEACAAC78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270E081-53F9-4E90-89C0-ABC80E93C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C7D3D61-B46B-4C05-B7B3-398FD1B4E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616AEBF-8FCC-46F6-A384-E72718D5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7819E63-3B29-4D63-B5E7-06B8D2E2B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9060EA6-E83D-41EC-98A7-07987102E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4D5C1D1-2BE3-48E5-963D-3912B6A1D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EF9A9AF-6CDB-481A-BF30-658E3D8B4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902F7E1-3E48-40C4-B5A2-386DB4F0E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CD6370-E81D-471D-906F-CCB334F7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24E474-F3C9-4E15-A41D-AAA6D083E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907EC1B-6E9D-4041-B9F3-7DCEFC881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4E39D43-F1EA-4724-8A1F-FC5BCABB8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9561C11-FA09-4865-9B32-ABB92DF4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09172C0-780F-4137-8AF8-AA6B84790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B39AA18-50D7-4F18-9189-030C107C1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C8EA47F-03C1-4BBE-A6D6-DF95B7520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025EF9C-6E71-499E-AC80-191C4CAE4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FF33D16-9946-4B2B-8CC2-7C9C0098C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7ADEF9B-4352-4439-8B3D-59320E1A6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535386-0E2C-4BAF-B0E4-1EF107323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765B4A7-FF50-4F96-B389-4860DF497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719606F-C371-48B5-9D3D-006DC9149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49298CC-EFF6-4DD5-9666-E1420FEE8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830193A-1096-4D5F-A7B7-188CA2C62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92038C1-EC8D-4E44-8B95-001B13917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05AF3B8-16CC-42F7-BC3A-B1D85444C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DF87F66-2152-4135-A06D-F86EF9A19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0B4E6C8-B0C1-40FD-AD6E-EACE51023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0A5438A-C4DC-485D-96B3-A76F701B9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02EDA3A-BB75-4396-AFFE-D1B1A1DE3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495FEF-4AE6-44B9-B446-8C8373CA4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ABC7654-71D0-4013-8379-3D6380B00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293338-5C34-430C-B39B-90648E879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1ADFEA-A986-4150-A419-9F4DB3C1B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70CC5B9-A6AB-4D0D-993B-D8841D48A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E486C1B-D92A-4505-85FC-81B0EEF48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83ADF4B-C905-4313-84D9-BD695124F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230B3A1-D677-488A-9147-9FE7CA81D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39AC4A3-C18E-4961-8ECB-4A01D9D04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23F3947-3CD6-4663-B5B2-F047A6A56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9484B98-0641-4CCC-A108-08537BBCD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6D72CA-75FF-4CFF-ADC9-5E3FEE09D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C2024BB-67FD-424B-AA70-64A9FE15C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287A773-02EB-413E-AD6D-9A6FDE869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563057E-C199-4B0D-861E-88B66E656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72689E-C312-4262-85D1-C0A5F5DCD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493C612-F53D-42E2-9EE9-7BCB4EE5F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11AE36D-01D3-4377-A445-CA4CC0619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B0518B1-9270-41A7-8E7A-21C6631F8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05FABA8-9915-4D78-A3DD-790CF1D55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FF615F5-B326-4EDF-9084-0A4FD3C2D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E328C15-DDE0-4F58-A179-A20DF1236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7B937A-D0B4-4349-92BA-F6541C542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E3C2DA-CB95-42C8-959C-AB2E35744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85C9C14-F249-41CC-A8DA-DEEE2845F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35622A-9A0D-46F8-A0B3-A15EA0C40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0D3CFE3-567B-4FB8-A7E0-746F057C0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5D41F71-BD7A-412F-AB41-EDEF6C8AA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91983F0-8401-444A-BA6C-17AA741DF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CCF5F7-A7A3-4334-B849-12DB3F50F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6B138D5-A0CC-4634-A928-4E4132340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28C5786-51D5-473D-BEF6-0553C4BCB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609A0E8-4410-448E-A0E5-371873061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AA70EF-6CC7-407B-9409-789FB86B2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8203A2B-DDD4-4760-9548-E53DE9C90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E9C3444-A076-4651-9D6F-88E8BCF91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AA2B36D-E378-442E-A0DA-0F2CE22A4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0F5B965-118D-488F-9CD2-A29415A1A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A5DEDCA-164E-4B3D-9496-4F1B1C51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065C6F-032D-41E1-81C0-E5281C2F2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2C635EA-2883-475F-A7E1-952051AC2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0E89B59-A683-4384-8337-67E84C888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2B707EA-D6A0-40FA-8498-5A7D10AE9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B02E72B-6C77-434A-A938-678E3DCF5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7E42D6-B833-4BD8-8A15-B96E36974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20AAA36-CDDE-4CCE-8FA5-C74181B70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7CBB1D5-84E1-4ACB-AE04-6BA32010C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B193AA-94A8-4A6C-ADF0-407E6F73E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A507A5A-CFEC-4F8D-AE88-3F091B050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E9E64D1-4699-42B2-A9DB-DDF4CFF9F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F2EFCA6-F468-4761-A5F7-C0946D811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81F002C-6C01-4AD9-A562-73A75C985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C78E0AD-9132-4693-A063-B1BA329E4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F10AC06-0351-412E-8B30-9BB3B9F2C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F3D76FE-6451-48E1-B023-768785F07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FD55FC-202B-4259-9FAC-1E90A54EE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5E89378-DE22-4838-8562-704907A8F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9D0CFD3-1C72-4311-8C4E-7DB7D9B10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23535A6-1177-40AF-8A28-EA0F0FDF3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BF2A0E9-41DE-44A9-9CF3-7B8E3D7A0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D17954-1D59-4EAC-A83E-1042A2E98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62E0FD4-F0C8-46D6-8264-0A557F164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EEC7A48-4EFF-4E08-8FC5-4D5CC61C0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D35D22C-5EBB-4784-BDD3-B8B12C6A2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9353C20-7341-4044-8AB7-835DA49B6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2BF0FF6-548F-41D6-9BA8-CF29521A6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88B48A-32B8-46BC-8C24-3F0B7A5F9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3C6635-3CA6-409E-973C-6B16278F1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3A9BC6E-1F33-4BEA-9A56-285FE9F1D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E6BA52-AC47-4E89-9FC7-859F9E4EB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5AAAE13-DD01-4B14-ABE1-1459402A1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4FCC771-ABDF-4393-A703-D5141D1E4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31C153-0B32-4BD2-9867-2645CA187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7046506-A5D7-4DC3-B100-5FC11F98A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9FD71D2-A4B2-4211-B284-C76026083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75E1794-DB4D-4116-8B42-07C56BF7C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6CD77D1-A767-4090-B2AE-D99619B59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2C727A-6EC5-4E42-9DA4-AD5D82D7F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5AB4614-D981-4AEB-8E33-22A18D487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3ABD4CA-70B3-47DB-AA0E-A722594FA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8E83F5-AD5A-4FCB-BC9B-F28F11EC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184C561-D827-4A44-BBF6-030FA83E75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F88107-3534-43FA-B65F-93FF87BF6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50E79C6-E3DF-40D1-AD2E-540261267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5DA238C-1DF6-4A31-B1BA-C99A202AC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3AD55C8-3243-4857-B308-31FC1C01D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D027A50-F2FD-4930-85E1-8840880FA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22F209C-572E-405F-858F-11EE7F43F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6193FF-9B4A-4D0F-86ED-9CF8A2122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0CB5BF-2D54-4DCC-8AAD-BDCECF2AE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ACA800C-7D78-4648-9262-D944C9AB0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717AD04-C556-4FA4-B2B0-663D280C5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99998A7-D68A-4C06-9189-1A44CE8DF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565769-4E8C-4993-B0C8-C8A88801E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D799EAA-A4A5-4FF9-B188-6548C3547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07A7229-BE3E-4320-9D79-29222075D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D891EA7-7C13-43D4-BAD0-9F2EF9748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568ED0D-4348-4082-B178-F13265236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5E86B16-08A0-4B93-BC9D-CDDDAA0D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2A33E-B829-44D1-A0DC-BF3DE3EFB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1740021-BD5D-4784-B11B-AA86681AC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9719FAF-0BD8-44A6-B6AB-CADF11911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1AF3D84-2165-4984-BCB9-068A338B6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B9EA4E9-4A84-43E8-BCCC-48F6EF626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2459C1F-0A66-4450-9647-A34047898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90B0E97-AAF6-497A-A1A0-097876882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6559305-05E3-4FD0-8EFA-7054F27EB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3272AEC-7CFF-4C55-BEEC-4EBCF9DB9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9F166EE-7C97-4444-ADD7-71E4DD0BF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436A8EF-CFD0-46F0-8F33-FBBFC7AB4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F0139A-FB90-4C52-A7E1-FE18E3A9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5B506BD-3374-4DEB-A8B6-06F9ACB1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CCEB1-2C76-484B-9B07-DCFCFE438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BA5C5E-ADF4-46E6-ADC8-2AACFA12A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B147830-233A-43DF-BC04-63E54E703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9CC17E-B165-43F6-A7FB-BDCF05AE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ED9BEFA-480E-4671-A1C8-4222D53D8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19851D0-2FF1-49DE-BA08-AF510AA00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1545AF8-3776-424F-9194-25C99A933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4D8C5D1-A0A2-4E72-9BAC-C1925ECCA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1BB0B38-143A-4797-8A24-88E53C086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84416F-F070-42ED-845E-270874103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DBEB93E-61E4-4C34-9ED6-281E71AD1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DFCB50B-1C97-4055-BC3B-D66D99E13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808673-8FBD-4DC4-9A6A-E0385948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1AFB45A-F654-4058-AD9B-6A7488930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46A99F2-201E-47C4-9DEF-95AAAC1CB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6C60CF3-29CA-4A47-BFEE-CD064614E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51971CC-7210-4D8D-B2F0-D36CAF968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C1DDD18-5C7F-4C8F-BCDD-AD1C41D97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EFC1C1-B0BE-4852-AE82-4072FA64B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31B74F8-8C96-4880-8598-DBE66903E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F24B82-88AE-418A-84B8-F9D748332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B75AAF-463D-4976-86B9-66A9E13C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A461C05-6DBB-4E49-94F2-8313B7931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659BBED-2A4E-497C-8A9F-E5076D427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C5C3C3E-0DCA-4784-9F5A-E37A069D1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A860378-FE1D-4D57-8583-54706B113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4C3ADBA-E5EA-44DF-A88A-263A2C7AA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8DC03DA-30FA-4A14-8960-FE03C41B0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391A165-54C8-4658-8E11-3B6B70484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4878E9E-CBAC-4E74-84DF-47F8B9D2D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428F038-2D36-45FF-8F49-90BDA61C5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FCAAD4-A0A4-4493-BAD8-5B9822144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773F1E-A640-40AC-8C6C-2302610D9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CE7C1BD-AAD1-4097-8E32-6123AADB2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8B1515C-D6AB-4CC4-BBA3-0B0F6CF3C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476A146-BADD-4125-928F-46A441BB6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89BF01F-BBD4-48C6-A19B-A33A5B7E1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E6FAA4C-02FF-4353-B520-CA68391BF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0EBE92F-4663-45C5-9D1E-13690CC72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0B57F1C-8BC2-4102-92AD-6555EA86A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9B8D7A0-8C7E-4675-AC7E-30E05DD5B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72B790D-EC8C-4A9A-9B0B-4129E2FB5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1C3280-6254-4748-961D-C29A357BE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8B30EC-B531-4B44-98A1-48934348B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0FC2C9-00C5-457D-AEC3-60255B692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DFD84E7-0FD8-4B38-81EB-7480767FC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1F7FAA4-5694-4172-96E5-652F9364B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11D6E9B-8731-419C-A5DA-1D12C75A9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5CF70CA-5B9C-4FE9-9C93-F20DEA0AB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AFFA9FF-BC85-430F-BC3A-46E82BC9A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CADEFBE-E0E9-47A5-ACE2-BC177C2F3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6CE034A-01DC-4FEF-BBBB-2E19B53AD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223D4E6-0EC9-452C-AF64-2B58E23DB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2F221AB-E9F2-4642-9E2E-744417194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45254C-CEE9-4B05-BCAC-B0600FFEB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1B077E4-B8D8-4362-8C3E-E006B2424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36420BF-8880-4B83-B2AB-852430594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EEA6DC0-6722-445C-A28C-5138E2DD4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B57FC60-5562-40CF-B95E-AF73C881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C719AF4-2604-462B-840F-F2E02C582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BA34E8E-2296-4075-80E8-5A980F11E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11334FF-4004-445D-A030-5F3CEA8FF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808E03-BDC5-452C-87AB-901B62666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8B03185-3932-4621-9759-718E92CD1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D311DC-B0C4-409F-9234-40F6AA505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05345D0-FED0-4EA3-B48E-FEE4EC45F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8BAF213-7C35-4FA6-A59F-2D2CD2808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F0C327-F55D-4595-9DB7-4C55C2BC4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768078C-705D-4EC4-AED5-883497070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9FF6A3-F5C6-4361-84BF-EF2BCA5EC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C72CDE5-0A7B-4D4D-819A-2B16A6597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6036607-CD42-42A2-9C9E-80A4FE269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B69224B-7907-4B91-BF28-C00C73F2C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5157543-193E-40CC-86AC-F20318BAC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AAA5495-0EEE-4BB5-B88E-25176D804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71EDF3-D4D3-47F3-8479-BE9CDCCAC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18BA40-610C-48CB-A3CC-BA4E198AC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A7FAFA5-9163-4593-86E1-4A3E02E6D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DD5E86E-3004-4B44-BA77-FA75EAC52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DF14A02-8961-402F-B1B5-D7E5A2E5E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1807F77-B2EE-4605-A942-8123296FF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C90BA0A-E5A1-4B91-80F8-5908333DA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22318AA-33FF-4F35-AB3E-1C309FCFB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EC04FD8-6040-44F4-A2CF-781F4FF50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992775C-2139-47BF-9CA9-A4CC983C5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A08FD2B-5617-400E-AAAC-DE4430B94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A9C9BE-55D6-4D12-921B-C943FECF5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0BDA0D2-AF2F-4396-9BFD-EE194E8EF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A0AAD7-417D-45E9-9CC8-94C3B728E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B32222A-08CD-4A56-A77F-AAF3142C2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DE922EC-308B-4D9A-99FF-18F35A0B9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728559D-27D5-4455-BBB1-F32E21133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8BEB126-6790-4C7C-B284-D77228484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6A31A70-6C48-4803-8691-EE51703F4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2C99E4C-F9C8-412E-9D01-3AA1D0F6E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327F65C-1A0F-434C-B09E-82A8B0505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DA79901-5FA7-4C5C-A52A-F0EABE7B3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41D28E-9B4E-43AB-AECB-E3DA76D0C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E36122-A186-40E2-9DE3-38F7DE2D2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A76A56C-1DF6-46B8-9750-8D816F853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07234E1-BF16-4755-A809-E72234405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8641B8-E683-41BF-9CFC-E1C25ACCE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E2FE86E-1859-452D-A342-77A6A86F3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61D99C2-93C5-4427-9780-7E323600C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67CC04B-908A-4879-A64F-40F077192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3D64D52-0D3F-4949-8EEE-D93E6D508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6BCF72F-FAC2-4089-89DE-00576C817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E2431A5-7956-41D9-A70A-9A507CAD9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BD7B79-28BC-41DE-9F9D-DAB7C7197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8023C63-8980-4020-AF2A-57BA75B72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CD50441-CBC6-44EC-ADBE-FDE43FCC3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A47EB5F-E217-40F6-8B20-1E056A849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2AC7DCF-671E-40A1-A9D5-DFD6F4925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A2673CD-CB7C-4DEF-A31E-D9411C434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8783756-87C3-41DD-8BE8-994A851A8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DC06A1E-578A-4016-8B9E-C1100148D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6C75F93-A7F0-497B-B836-EB8592D5F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50E0936-3759-42E6-97D9-799318C4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28051C3-3C5A-4102-926C-0C319B257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AE7BBC-DAA9-4EE2-B96F-46F315381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03AAD0B-B9DB-4F66-9C72-243279F22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284582F-9BF0-4B74-8748-8BC042662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0E571EB-6C50-410E-A269-1B4F2164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E343CCF-46ED-4B8F-B0FB-C2043CF06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230B1A1-00FD-4C68-AD83-85FCD46ED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9265C45-2901-4AF8-A789-FF1D78EC7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9A476D8-5B70-4070-87F2-B6F6E4183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BC2200D-421D-4044-95C9-DB79A4A83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501A8BE-6833-4D58-9DC0-BA7DC8610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082F545-3154-444D-A90B-68AA179E7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AE1948-EBB2-4780-A682-4CFB4694D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20CEF8C-5FBF-4A5A-9CB7-E645D1423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763D99A-AE88-4D30-8470-1BCBD6544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355F353-00A3-4AF3-9BC0-0ECDE43F9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67ADA4A-BADD-4CA6-81E2-53B1AB714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4225749-C8FB-4CC7-82D3-8998E64A4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3D11DE7-4A78-4610-9A18-84949C080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F79FC06-E4A4-4454-9D86-7E939723B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674BAFF-B6C1-43B3-9EA2-60FE67000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A1CFDCB-914C-4B36-9934-FDE4EFC47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5A34503-6F6F-4C97-BF51-3A162FBB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C95BAF-F3EE-46ED-901D-FC341C962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CCEBFF-0852-4402-B98A-D63426E59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FB3C11D-93DC-4427-81E7-96AA5999D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B226E3-3620-4132-9EA7-BF475F390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87B056-0335-43D5-A51D-969310912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6E6B9A6-174B-45ED-8EC6-2A5170A82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7FCCA2F-C59B-40D1-948E-453287BB9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664DCC6-FA8D-4DE8-9B4D-12B1A606B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D9B5132-F170-4F81-AB92-769AF96F1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41EFE42-E7D6-47BF-AE84-B5E4789AC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7A59159-F2D5-402D-B283-FC4C2EB89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BE0952-C94E-43A9-AF61-413C8637C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32D2C7B-0456-4514-80AA-DE155B225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DA525CE-E3C4-405E-8B5B-7615CA5A9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6646986-80A2-4754-8F0E-1791B9302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3F0391-EF5B-4FEB-BF6F-1FA54EF85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F9AF7FE-6DF6-4585-B4B7-2D412058D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EF65089-5148-493B-B44E-B382B57D3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5555C61-A649-48E8-838F-1AF2260F1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0C4E8C2-AE22-4EEA-9FB7-FEAD5B6A4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350924D-0325-4DCB-AEA6-490BFC584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035BCA5-74E2-49E6-9499-C8991D2A4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864E4D-8A53-42B5-B88D-8603C29A9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120FB46-6CB3-4615-962A-988B5DCE5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A29F1A-6E04-4DEE-8FC5-1276F50B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5C56155-05F2-454F-946A-E2101F759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523B223-47F3-4BBF-B7E2-30B108804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3212B81-2E41-41E3-A8C6-6017CEBB1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027540D-35F4-4C7F-BFA5-52E33B237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3DDFA4E-0D15-482A-8544-CE4D13137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971741E-EBF6-46B7-A591-6463133F7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7BF4CE6-FBD3-49EF-8134-E5DC657CD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D1C395E-7969-42BF-8BA2-DFCE7D40F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56EDF0-0336-466C-AF42-7DC28871F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F7161F-8F12-4976-A35F-D17A68204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A12D45A-8E10-4922-9D0A-516350099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94F5CDA-0BC7-45FE-A0C4-60ADF791A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580AEEA-D722-4934-A211-0D4613A44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F32CC62-487A-4B43-9AC5-630539D9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9A9416B-7279-47A3-9C31-4C34B33FE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F97D014-57E0-4EA1-82EA-FF09E9B3E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CDE09C6-3A64-42D0-8ABB-51D520125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E48515F-FE04-4CDE-AE95-4B60C95AA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74656CD-DF98-48DD-B94D-C2D98460F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1E4BDA-90E9-4F9B-B5AE-7DB18C96E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7B912-0DF1-447B-ABA5-592262B8C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59562C4-1993-4F17-A1A1-C77C55CD8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E7C4BF7-B379-4F51-AE11-5C09C0B64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8B794DF-86FE-4812-A8F0-A577F291C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DBFDF9E-D655-4C88-960A-A80D454F7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FC6F257-FB39-4C41-B433-8738BC914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4FA863E-4CED-4BDE-83A9-7D6E15735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870875F-6476-46E5-950F-6A01D423D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8484E70-E86B-411B-8AF4-1A0099ADB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E35715F-6926-43C8-A7B5-A715BFC2A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23015B-D837-48C7-817E-35E4939A0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38F9087-794F-4866-8993-26A518933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2A19998-FE65-4C4C-9602-815F22FA2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1C5D030-C5E6-48C3-BE56-3F70BFF06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77F81C6-918F-42ED-9591-6BE0C5E60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1092C9B-EA49-4A4B-8DE4-B76071927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33157C-25F1-4E66-BBE0-9482D7401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4C95E2B-D750-4F1E-BC5D-19E93CFF8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A1AFEEC-D8F9-4BCA-BC59-CB1FDEDB5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A149D97-3225-4928-A7FF-BE513538A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F990F81-0BD0-44C0-9D3A-CCB24A9AA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BA0B52-4EF6-4F3B-A206-D0144E477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88B6754-FB25-4A35-A5EF-7DAF594F0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882970-E4A1-492B-A70E-CF0F466D4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FA7A9C-754A-4D33-80B2-479CECF9F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CC90F55-A4AC-48D5-8772-8F781704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8E009A8-4DB2-4CEB-B8F5-1438B6F4B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4725E03-0385-40C7-9672-6B9FFC1FC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5AD114-0D6A-4B2D-8935-BD5D0813C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94ACA02-A171-4826-A0E8-2BC80F405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FC257C6-AEBB-4BE9-8907-69ED6E3EB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7D36B56-883D-48F1-AF23-C91824D51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7CA818-9FE6-48F2-97A6-51C3C199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F3E742-69BD-4724-AC9B-957261C82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8887842-2283-464C-9B5B-FA43855EB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916D88C-08F2-429E-8203-A2C6870F0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1B3663F-2E37-40C2-A9AE-3F847EC0B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6325F7E-1A48-48C8-B15F-C6AC10356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609B7DD-5021-450F-8FDF-AED0995EF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31586EC-9952-426E-B155-3C59D80DC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785D122-A51A-47C8-AA4F-CAAFCAFD2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4FD51C8-42AF-47B7-BC9C-2CC9F0295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8A48F98-BF51-43E2-9B9C-EAE80BBA5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A605A14-ABF0-4E09-BB68-76B7638CB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0F6845C-DB73-4765-8FE9-BF1292BCF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0B63E91-DACE-4057-B959-FD198278D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FF9CF7-F1EB-4064-8452-85FA53B4C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9AEF51E-E6D5-43ED-A784-70127DD4C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F4A0DEB-4860-4FBB-BD6A-9D6551EC0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1221203-82A4-4D3F-A8B1-53FF463BB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DEF51F2-771C-42C3-994F-94E8A528A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2EC7A95-3585-4A4D-B2ED-9A944532B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58F6487-2C8E-457C-A0C4-6951AACBB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2E69412-A3C4-4129-98D2-EA3C46DF5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0B9C79-BEE3-45E3-9D96-0A2AF6C97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39634D-A0E2-4F67-9E55-598CDB5F5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0FB91CD-9B9F-46F5-82CE-415DA3F82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1B33F2A-D3A9-4154-AEE7-C1DE5385E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941F8CA-AE99-40AD-AD86-3621023F1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4B00A82-9BA1-456B-8981-9C0CF0D65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C6DC775-D83F-47AD-A795-C3DEFDB29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AB3CD02-3366-4E91-B38D-4E1517160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A5F8EB7-6A26-4313-938A-95161468B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60B138E-8F61-42E8-BCD5-281C36D56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D7FE440-A02F-404B-A76D-82B1B1825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4E40C9-6448-46A7-A596-4306C5647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A34DDFD-5379-4FE4-9A00-BEBB42A44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76F643-865A-47B6-B3BA-FA10919F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48A6DE3-69B1-4D6D-BD20-33D66DCD9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1738079-DC65-4221-9A77-D8A34ADBD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E5C8CC9-2EB9-42E3-9E1C-B4F681BE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BF8A89E-288A-4FD0-8E0F-4DB4E67C1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54886B5-BBB4-448A-B332-8A4ABDA57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15583A0-0816-49DA-897E-3295E019F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6B34742-F1FF-45C9-9464-8E87EA9E5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2329004-F851-4C3D-81EC-7B2B435BD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FBDE86-82E5-49EC-A51E-D99952BDE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30738D-9079-4143-A4B3-5BB09D55A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124EAF-9AEE-409B-9B2C-546A74356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3F2F4A-872F-4271-BC6C-51326A187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CFE1313-4A4E-496C-B201-CC47778FE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B657C7D-FF6E-414A-BC27-35884929F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1A2BEE9-BE8F-4F82-A789-9445375C0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88F5B50-BCF2-4107-97E9-E98F780CC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70382B3-9794-47BE-8D78-10353D85D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226EFCF-1075-461D-ACF6-4A776B79F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CC24AB1-6E79-4828-9C37-01EED290D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8293F4-4942-4042-B5DC-DE72CF9BE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0BE9C46-530B-48F5-A4D2-86BF5CA6E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876114-7FFB-43B7-9A03-31F8CA6AA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11899A9-CE6D-4A10-B955-9E49B7FBA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FF1B533-A1C7-4EE9-856C-527BFA04B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664AF05-5315-47CF-9B4E-0435B3A27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B60FB20-6B75-47AB-BFC8-60F919EB1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83BAC88-47A0-44DC-8105-EDBA9A108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155BE5D-42D5-445D-8819-B1A672144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8B0B0B8-EA78-4188-9C34-C526D71F0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B2F871A-543D-4C95-898E-60DC936A4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5A5162-8606-4290-9E35-4C4848FFE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D05EC4-18F9-4A47-9A76-39BB6F73F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A2CAD86-67AD-4D83-B0B1-444320A68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525900D-98A4-42EB-9402-91FAB02F3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D1243AA-7D50-4BB8-ABEC-AD0079029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52D8CC8-B8A9-4780-9D0A-7049E4A41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785F564-4FF9-485E-A101-20BFABC60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6DC053-D628-4734-87BB-2FE14B83F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A74BA7E-4C8A-459B-9141-6A7DD7EDA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85D2619-E151-4FB0-8027-2E11EA7E6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22477D0-990F-4176-A879-29D81954C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EB6817A-43D5-40FA-92BC-820A4ABD5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5E9112-F964-4025-8877-7546B5331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AAAF844-B574-4286-9E7C-215C46F62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A0F55F-5B5C-4CF2-8194-9A275347A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FCFD07E-F609-4EC2-9874-CF204FC38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9F9087B-895A-435E-8D76-DB21F54F4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4E5DF56-B3BB-470C-B56E-5DED35FE2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1991211-8196-4348-92D0-7B63D86A3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3210741-2476-4877-B051-2983E3636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CA62A57-2F00-46A8-9058-A275650C5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F5E24C7-7D0C-4092-92B1-CA9F97773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5359AB-6E17-41DC-A036-6DC9F037E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5E09C5A-4CBF-47BC-96CB-BF6948FA4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9867F79-4ECE-484C-A8D3-98F5D44A1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C75D065-75FF-491D-A488-C82F7F34B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7D8CB6D-A004-4642-82E2-E1280F473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D9FE2A6-A1AB-47DD-A487-5D12ED1FD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959449A-6E0A-4839-999F-CF3227E17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DC96262-D640-4FCA-8A62-78F7899F9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9FAD5BD-FD8A-4A80-80EC-3727D7B80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19EB672-1ACC-435B-B51E-FF596B1C5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66945E7-FC44-44A7-8C2F-AC472A3A0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01B578-7239-4CAE-87A0-E8A8C7F38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DBD9DC-F6B2-44D1-9188-2B8AD5634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CD464AE-C3A0-4D9D-A46F-FDED5507D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99AD0-8C52-44F1-8903-10ED4B796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4CE1837-6EB7-47BF-B9FC-66ECBF384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D557414-C5B4-463E-8429-DB5D94929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C4A1D1B-1118-49F6-8CD1-00AD08EBA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F64927F-461E-4571-8891-446C92ACC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75A5E09-659C-4DB3-AF09-689AF0B84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23A2974-DCB1-46F2-81D8-2C2CEDBE9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540BA7F-052A-46FC-A3A6-18A9D6CDC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D23E72-6CA7-462C-B6F8-8968A6A53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465FD03-A35D-423C-BCD4-1BC0105EC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CF2A1F6-DBC3-4668-8C25-4DA1B12E6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0E9AF5-93EE-4E1E-BB29-BFCD6BFFA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4DA366B-5599-4E0A-A297-27391F633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D146D45-79A7-4004-863B-88F39E68D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2D74592-1C42-40E5-909E-714E6CB85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543C07D-85CA-471C-9816-8678A9D53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7C68DE7-5FBC-4FF2-AA0F-AF58DD723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BD9B9E4-B4A0-4C05-A332-E5F6A1A2E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806D0D5-A0C7-4A87-B6BF-03B039638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FD7588-13B3-4488-A87F-A6A0926AA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6DE0228-AE85-4396-8D1F-36334D068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5816ABA-A683-467D-BB29-92C548C22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0DE82F2-6073-4571-8B9C-045BAC3F5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0A6BC95-FEC3-46BC-8F8E-D93ECAEF3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93C5D36-64A1-4D48-ABBF-2601D7EFC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CE317B1-33EA-441E-9A20-118125A19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82F2C2F-3826-4EC2-9CA2-D860114C3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FFDBED9-72CD-4981-BB65-78E6DB5EF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476A575-A237-4F58-9332-26F6076F5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70C50DC-8A3B-4E40-AE89-7A21D39DD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94F922-53E0-47E1-937E-2F5E7D8FC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3A48DD3-6156-432B-9077-1D0932775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5E6C3B1-4E22-4C6D-B830-AB5E6AC07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9E8751E-D96A-444B-95EF-6AEEEE727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BD8F721-BD74-4203-9D5D-D6901A2C1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C68C5E7-D8DE-4787-A46D-1BC9D634F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1074431-1351-4F74-B806-31A6172D7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3884E1E-1B8D-4B00-AC1D-59BAA03C3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7FAE88B-0E64-44EF-99F5-B81B74CDF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93DEF35-2BF0-406D-B260-D1168B941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AB0ECA1-5854-4917-811B-5A347EDB4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3536DF-9664-4743-8C11-9A10BEDB4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8C9D2A-3BD6-44C4-B7B8-924C46099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5ACE9C-7B6E-4DC9-89CD-B3A738E60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469B9E3-A857-46E3-B08A-93818A776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587302F-549A-4720-B057-FA8F66191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3A90DFB-DA4C-446F-BFB8-5992F6FE5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1B949F1-BE98-421E-892A-CC0FFD7F6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A928251-99D9-4BE1-AB8D-2AA38851D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3C3F713-080A-4552-A87E-62B036C9B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0B339AC-54DB-413D-8691-37920E61E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B6DF478-7FAD-4EFB-B023-23CC58FCA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4E0733-959A-4F93-A2CA-C78AF9957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B6CB23-940B-4097-B1E6-AD54EFF11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3851D68-5E00-4720-9354-9DB1E4AE8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17091D-D336-4156-8B54-266F2D940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FFAFF89-8D3B-4648-8DE4-84881DAFB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533FD19-0AD6-499F-8972-AD2E037DB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F11D44B-5094-4851-A048-FEDAB5389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10BE167-1A96-4131-AD62-229C1F626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589E1EA-FA46-4B78-BF28-FDB937F18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807F2C-2DED-4D87-B434-ECCE5C52F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DB29F45-06F2-4BA4-9C88-F5B93D854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5F94AF-2815-4C4C-A250-944CDFC52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2D3945-11B4-43E7-A30D-960A83317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E6D14A-813D-4DA4-AD4C-DF97452EB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82E1DE-F9CD-4EAA-910B-9003EE78C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1F5AC6A-A7F8-4F22-BD92-8CA0134DB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BE8B4D8-0915-43B2-B8FC-92DA0D3C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077BD6A-DC91-4EB6-9DA8-DF4315425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B1CB41E-D1F9-485D-BDBD-C6F48A942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9F19FDC-7BEA-444C-BBE2-E4BCCF1B2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A377A3F-0CAC-4666-BAC4-E468AB2C9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9731541-74D8-4A56-9270-BF933FB12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0A1D91D-36DA-441B-BDE8-25BB41CF0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44BD45-48CB-48B7-B3C0-ABAA332FA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334ABCD-3E85-4E11-A295-F254E164C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2EC4E2A-2405-4752-873D-D647AA9D3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1659809-79BC-41AF-BFFD-B3D7B069D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A03DFB3-ADB2-4B7E-814B-1CEA0A4F6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F2F76D-C7ED-4685-A1BC-512E6FBDF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F488897-EBF8-4319-8AA7-138B8850B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0C20B5-921C-45ED-B0AB-BCBBDDDCE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6548553-4F66-4598-959C-1A5120E21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C53F4E0-F34A-4D9E-99AA-EFA2C843B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E025F0-F95F-4969-A2D1-E80ABEA00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69BE81-B2B5-44DF-BE06-D01E3304A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44BE2F-CA23-4E3A-9EE5-0A6132287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C439358-CEE9-461E-A656-42C1C4D1B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342F165-83BC-4EB3-9459-2FAE4DB3D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DF473FC-626C-42DE-8818-488EE4ABC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13B345D-0E94-434D-8846-65218E752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4BA7A8E-6646-4909-8244-84DE607CE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73C9E2B-E520-4EA8-B2FF-DAF4F2EDA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386ACA8-A8F4-4102-B782-8B561B617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0E2199F-4A5E-46BE-961A-CFD7CAF07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00D845-EDFA-44BC-A0A3-FA8B0B591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B8D5A0-986F-4862-8D0D-0BE5C9389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AFE2E49-D062-4AA0-A801-55A1D9885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0032018-FA83-46A4-9732-48DB97732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07C0392-70E6-46B8-8B2C-57E0FF6F1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C8278E-1A61-4A35-862C-92171F03B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58536C9-6FC7-42A1-B9C2-CB03BD41A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25507F3-441F-4F32-A54B-0C43BD77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EB71AFB-9BC1-44C9-8067-693DF913E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4FA3643-CB7B-4886-98C8-73B75A6ED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14730B3-69C9-426B-B68B-E9D8B7703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A8A8AB-1170-4C12-B307-67605A49C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6F5F1B9-D488-4C78-91F4-E11DD23FA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072CA56-2EF9-4869-8ECA-332E31ABE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FAB064-7C70-4373-B754-9DC41D96D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2C646-F046-43E2-AB95-24BDAE603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33D8A1-C78B-4B4E-842A-978E208D8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1996CDC-BF88-4CBA-A73C-4CEFBCEB9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BFB410D-193E-4B42-BDB1-6F43DB8C6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F300350-5714-4957-B2C1-3A3509D07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77A1BA3-893F-47F5-994E-A781B550B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B0FD21D-7305-4842-AAEB-38385A339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1AFCC8-122F-4FFD-A0A0-6D973EC80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E7A2DC-2222-4C1E-8699-9D24037A8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82F5B6-CF4D-4153-91AD-B5C471B1B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3C9E237-64F0-44CE-8095-FE47C3596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03051F4-8F04-46AE-A98D-D88E80121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6D1B93E-70E4-43D9-88E9-AD81DF9DF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6C1E255-8CBF-4169-8B96-1497961B2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AA52491-1A13-4162-A680-FC453FD6F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06FD4B7-3698-4C24-85C2-7AB660113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2083553-0485-42DC-8902-937416CB2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8A2BFEC-07B8-47FF-BEC1-9396DC7BD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8C2724-EC5F-4A04-920A-C5251C950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260338-0BA7-4B47-BA9E-587B4D5CF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80E3E5C-8818-4FBA-AC40-5B9D79D64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D1C56F1-CBC2-40D1-8EB5-DC2944913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2556D7A-3377-44A2-91C4-05D1A119E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10C9A4-DAD5-49D9-9781-576B42C5D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065E315-D26C-4F56-A385-1E1C4E5EC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1D22CD-CA5D-4969-AF96-15A4251BF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AAA3C5-6785-4E53-8586-718DEFD63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750C95D-71F4-48FE-A4C1-64D8D307E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9284E3C-20B1-461B-B23B-E339F8D1D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%C2%A9+Copyright?OpenDocumen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D3EE8-5733-4FE3-B24B-488A6329167D}">
  <sheetPr codeName="Sheet3"/>
  <dimension ref="A1:C96"/>
  <sheetViews>
    <sheetView showGridLines="0" tabSelected="1" workbookViewId="0">
      <pane ySplit="3" topLeftCell="A4" activePane="bottomLeft" state="frozen"/>
      <selection pane="bottomLeft" sqref="A1:C1"/>
    </sheetView>
  </sheetViews>
  <sheetFormatPr defaultRowHeight="15" x14ac:dyDescent="0.25"/>
  <cols>
    <col min="1" max="2" width="7.7109375" style="105" customWidth="1"/>
    <col min="3" max="3" width="64.140625" style="105" customWidth="1"/>
    <col min="4" max="4" width="25.5703125" style="105" customWidth="1"/>
    <col min="5" max="5" width="52.28515625" style="105" customWidth="1"/>
    <col min="6" max="256" width="9.140625" style="105"/>
    <col min="257" max="258" width="7.7109375" style="105" customWidth="1"/>
    <col min="259" max="259" width="60.5703125" style="105" customWidth="1"/>
    <col min="260" max="260" width="25.5703125" style="105" customWidth="1"/>
    <col min="261" max="261" width="52.28515625" style="105" customWidth="1"/>
    <col min="262" max="512" width="9.140625" style="105"/>
    <col min="513" max="514" width="7.7109375" style="105" customWidth="1"/>
    <col min="515" max="515" width="60.5703125" style="105" customWidth="1"/>
    <col min="516" max="516" width="25.5703125" style="105" customWidth="1"/>
    <col min="517" max="517" width="52.28515625" style="105" customWidth="1"/>
    <col min="518" max="768" width="9.140625" style="105"/>
    <col min="769" max="770" width="7.7109375" style="105" customWidth="1"/>
    <col min="771" max="771" width="60.5703125" style="105" customWidth="1"/>
    <col min="772" max="772" width="25.5703125" style="105" customWidth="1"/>
    <col min="773" max="773" width="52.28515625" style="105" customWidth="1"/>
    <col min="774" max="1024" width="9.140625" style="105"/>
    <col min="1025" max="1026" width="7.7109375" style="105" customWidth="1"/>
    <col min="1027" max="1027" width="60.5703125" style="105" customWidth="1"/>
    <col min="1028" max="1028" width="25.5703125" style="105" customWidth="1"/>
    <col min="1029" max="1029" width="52.28515625" style="105" customWidth="1"/>
    <col min="1030" max="1280" width="9.140625" style="105"/>
    <col min="1281" max="1282" width="7.7109375" style="105" customWidth="1"/>
    <col min="1283" max="1283" width="60.5703125" style="105" customWidth="1"/>
    <col min="1284" max="1284" width="25.5703125" style="105" customWidth="1"/>
    <col min="1285" max="1285" width="52.28515625" style="105" customWidth="1"/>
    <col min="1286" max="1536" width="9.140625" style="105"/>
    <col min="1537" max="1538" width="7.7109375" style="105" customWidth="1"/>
    <col min="1539" max="1539" width="60.5703125" style="105" customWidth="1"/>
    <col min="1540" max="1540" width="25.5703125" style="105" customWidth="1"/>
    <col min="1541" max="1541" width="52.28515625" style="105" customWidth="1"/>
    <col min="1542" max="1792" width="9.140625" style="105"/>
    <col min="1793" max="1794" width="7.7109375" style="105" customWidth="1"/>
    <col min="1795" max="1795" width="60.5703125" style="105" customWidth="1"/>
    <col min="1796" max="1796" width="25.5703125" style="105" customWidth="1"/>
    <col min="1797" max="1797" width="52.28515625" style="105" customWidth="1"/>
    <col min="1798" max="2048" width="9.140625" style="105"/>
    <col min="2049" max="2050" width="7.7109375" style="105" customWidth="1"/>
    <col min="2051" max="2051" width="60.5703125" style="105" customWidth="1"/>
    <col min="2052" max="2052" width="25.5703125" style="105" customWidth="1"/>
    <col min="2053" max="2053" width="52.28515625" style="105" customWidth="1"/>
    <col min="2054" max="2304" width="9.140625" style="105"/>
    <col min="2305" max="2306" width="7.7109375" style="105" customWidth="1"/>
    <col min="2307" max="2307" width="60.5703125" style="105" customWidth="1"/>
    <col min="2308" max="2308" width="25.5703125" style="105" customWidth="1"/>
    <col min="2309" max="2309" width="52.28515625" style="105" customWidth="1"/>
    <col min="2310" max="2560" width="9.140625" style="105"/>
    <col min="2561" max="2562" width="7.7109375" style="105" customWidth="1"/>
    <col min="2563" max="2563" width="60.5703125" style="105" customWidth="1"/>
    <col min="2564" max="2564" width="25.5703125" style="105" customWidth="1"/>
    <col min="2565" max="2565" width="52.28515625" style="105" customWidth="1"/>
    <col min="2566" max="2816" width="9.140625" style="105"/>
    <col min="2817" max="2818" width="7.7109375" style="105" customWidth="1"/>
    <col min="2819" max="2819" width="60.5703125" style="105" customWidth="1"/>
    <col min="2820" max="2820" width="25.5703125" style="105" customWidth="1"/>
    <col min="2821" max="2821" width="52.28515625" style="105" customWidth="1"/>
    <col min="2822" max="3072" width="9.140625" style="105"/>
    <col min="3073" max="3074" width="7.7109375" style="105" customWidth="1"/>
    <col min="3075" max="3075" width="60.5703125" style="105" customWidth="1"/>
    <col min="3076" max="3076" width="25.5703125" style="105" customWidth="1"/>
    <col min="3077" max="3077" width="52.28515625" style="105" customWidth="1"/>
    <col min="3078" max="3328" width="9.140625" style="105"/>
    <col min="3329" max="3330" width="7.7109375" style="105" customWidth="1"/>
    <col min="3331" max="3331" width="60.5703125" style="105" customWidth="1"/>
    <col min="3332" max="3332" width="25.5703125" style="105" customWidth="1"/>
    <col min="3333" max="3333" width="52.28515625" style="105" customWidth="1"/>
    <col min="3334" max="3584" width="9.140625" style="105"/>
    <col min="3585" max="3586" width="7.7109375" style="105" customWidth="1"/>
    <col min="3587" max="3587" width="60.5703125" style="105" customWidth="1"/>
    <col min="3588" max="3588" width="25.5703125" style="105" customWidth="1"/>
    <col min="3589" max="3589" width="52.28515625" style="105" customWidth="1"/>
    <col min="3590" max="3840" width="9.140625" style="105"/>
    <col min="3841" max="3842" width="7.7109375" style="105" customWidth="1"/>
    <col min="3843" max="3843" width="60.5703125" style="105" customWidth="1"/>
    <col min="3844" max="3844" width="25.5703125" style="105" customWidth="1"/>
    <col min="3845" max="3845" width="52.28515625" style="105" customWidth="1"/>
    <col min="3846" max="4096" width="9.140625" style="105"/>
    <col min="4097" max="4098" width="7.7109375" style="105" customWidth="1"/>
    <col min="4099" max="4099" width="60.5703125" style="105" customWidth="1"/>
    <col min="4100" max="4100" width="25.5703125" style="105" customWidth="1"/>
    <col min="4101" max="4101" width="52.28515625" style="105" customWidth="1"/>
    <col min="4102" max="4352" width="9.140625" style="105"/>
    <col min="4353" max="4354" width="7.7109375" style="105" customWidth="1"/>
    <col min="4355" max="4355" width="60.5703125" style="105" customWidth="1"/>
    <col min="4356" max="4356" width="25.5703125" style="105" customWidth="1"/>
    <col min="4357" max="4357" width="52.28515625" style="105" customWidth="1"/>
    <col min="4358" max="4608" width="9.140625" style="105"/>
    <col min="4609" max="4610" width="7.7109375" style="105" customWidth="1"/>
    <col min="4611" max="4611" width="60.5703125" style="105" customWidth="1"/>
    <col min="4612" max="4612" width="25.5703125" style="105" customWidth="1"/>
    <col min="4613" max="4613" width="52.28515625" style="105" customWidth="1"/>
    <col min="4614" max="4864" width="9.140625" style="105"/>
    <col min="4865" max="4866" width="7.7109375" style="105" customWidth="1"/>
    <col min="4867" max="4867" width="60.5703125" style="105" customWidth="1"/>
    <col min="4868" max="4868" width="25.5703125" style="105" customWidth="1"/>
    <col min="4869" max="4869" width="52.28515625" style="105" customWidth="1"/>
    <col min="4870" max="5120" width="9.140625" style="105"/>
    <col min="5121" max="5122" width="7.7109375" style="105" customWidth="1"/>
    <col min="5123" max="5123" width="60.5703125" style="105" customWidth="1"/>
    <col min="5124" max="5124" width="25.5703125" style="105" customWidth="1"/>
    <col min="5125" max="5125" width="52.28515625" style="105" customWidth="1"/>
    <col min="5126" max="5376" width="9.140625" style="105"/>
    <col min="5377" max="5378" width="7.7109375" style="105" customWidth="1"/>
    <col min="5379" max="5379" width="60.5703125" style="105" customWidth="1"/>
    <col min="5380" max="5380" width="25.5703125" style="105" customWidth="1"/>
    <col min="5381" max="5381" width="52.28515625" style="105" customWidth="1"/>
    <col min="5382" max="5632" width="9.140625" style="105"/>
    <col min="5633" max="5634" width="7.7109375" style="105" customWidth="1"/>
    <col min="5635" max="5635" width="60.5703125" style="105" customWidth="1"/>
    <col min="5636" max="5636" width="25.5703125" style="105" customWidth="1"/>
    <col min="5637" max="5637" width="52.28515625" style="105" customWidth="1"/>
    <col min="5638" max="5888" width="9.140625" style="105"/>
    <col min="5889" max="5890" width="7.7109375" style="105" customWidth="1"/>
    <col min="5891" max="5891" width="60.5703125" style="105" customWidth="1"/>
    <col min="5892" max="5892" width="25.5703125" style="105" customWidth="1"/>
    <col min="5893" max="5893" width="52.28515625" style="105" customWidth="1"/>
    <col min="5894" max="6144" width="9.140625" style="105"/>
    <col min="6145" max="6146" width="7.7109375" style="105" customWidth="1"/>
    <col min="6147" max="6147" width="60.5703125" style="105" customWidth="1"/>
    <col min="6148" max="6148" width="25.5703125" style="105" customWidth="1"/>
    <col min="6149" max="6149" width="52.28515625" style="105" customWidth="1"/>
    <col min="6150" max="6400" width="9.140625" style="105"/>
    <col min="6401" max="6402" width="7.7109375" style="105" customWidth="1"/>
    <col min="6403" max="6403" width="60.5703125" style="105" customWidth="1"/>
    <col min="6404" max="6404" width="25.5703125" style="105" customWidth="1"/>
    <col min="6405" max="6405" width="52.28515625" style="105" customWidth="1"/>
    <col min="6406" max="6656" width="9.140625" style="105"/>
    <col min="6657" max="6658" width="7.7109375" style="105" customWidth="1"/>
    <col min="6659" max="6659" width="60.5703125" style="105" customWidth="1"/>
    <col min="6660" max="6660" width="25.5703125" style="105" customWidth="1"/>
    <col min="6661" max="6661" width="52.28515625" style="105" customWidth="1"/>
    <col min="6662" max="6912" width="9.140625" style="105"/>
    <col min="6913" max="6914" width="7.7109375" style="105" customWidth="1"/>
    <col min="6915" max="6915" width="60.5703125" style="105" customWidth="1"/>
    <col min="6916" max="6916" width="25.5703125" style="105" customWidth="1"/>
    <col min="6917" max="6917" width="52.28515625" style="105" customWidth="1"/>
    <col min="6918" max="7168" width="9.140625" style="105"/>
    <col min="7169" max="7170" width="7.7109375" style="105" customWidth="1"/>
    <col min="7171" max="7171" width="60.5703125" style="105" customWidth="1"/>
    <col min="7172" max="7172" width="25.5703125" style="105" customWidth="1"/>
    <col min="7173" max="7173" width="52.28515625" style="105" customWidth="1"/>
    <col min="7174" max="7424" width="9.140625" style="105"/>
    <col min="7425" max="7426" width="7.7109375" style="105" customWidth="1"/>
    <col min="7427" max="7427" width="60.5703125" style="105" customWidth="1"/>
    <col min="7428" max="7428" width="25.5703125" style="105" customWidth="1"/>
    <col min="7429" max="7429" width="52.28515625" style="105" customWidth="1"/>
    <col min="7430" max="7680" width="9.140625" style="105"/>
    <col min="7681" max="7682" width="7.7109375" style="105" customWidth="1"/>
    <col min="7683" max="7683" width="60.5703125" style="105" customWidth="1"/>
    <col min="7684" max="7684" width="25.5703125" style="105" customWidth="1"/>
    <col min="7685" max="7685" width="52.28515625" style="105" customWidth="1"/>
    <col min="7686" max="7936" width="9.140625" style="105"/>
    <col min="7937" max="7938" width="7.7109375" style="105" customWidth="1"/>
    <col min="7939" max="7939" width="60.5703125" style="105" customWidth="1"/>
    <col min="7940" max="7940" width="25.5703125" style="105" customWidth="1"/>
    <col min="7941" max="7941" width="52.28515625" style="105" customWidth="1"/>
    <col min="7942" max="8192" width="9.140625" style="105"/>
    <col min="8193" max="8194" width="7.7109375" style="105" customWidth="1"/>
    <col min="8195" max="8195" width="60.5703125" style="105" customWidth="1"/>
    <col min="8196" max="8196" width="25.5703125" style="105" customWidth="1"/>
    <col min="8197" max="8197" width="52.28515625" style="105" customWidth="1"/>
    <col min="8198" max="8448" width="9.140625" style="105"/>
    <col min="8449" max="8450" width="7.7109375" style="105" customWidth="1"/>
    <col min="8451" max="8451" width="60.5703125" style="105" customWidth="1"/>
    <col min="8452" max="8452" width="25.5703125" style="105" customWidth="1"/>
    <col min="8453" max="8453" width="52.28515625" style="105" customWidth="1"/>
    <col min="8454" max="8704" width="9.140625" style="105"/>
    <col min="8705" max="8706" width="7.7109375" style="105" customWidth="1"/>
    <col min="8707" max="8707" width="60.5703125" style="105" customWidth="1"/>
    <col min="8708" max="8708" width="25.5703125" style="105" customWidth="1"/>
    <col min="8709" max="8709" width="52.28515625" style="105" customWidth="1"/>
    <col min="8710" max="8960" width="9.140625" style="105"/>
    <col min="8961" max="8962" width="7.7109375" style="105" customWidth="1"/>
    <col min="8963" max="8963" width="60.5703125" style="105" customWidth="1"/>
    <col min="8964" max="8964" width="25.5703125" style="105" customWidth="1"/>
    <col min="8965" max="8965" width="52.28515625" style="105" customWidth="1"/>
    <col min="8966" max="9216" width="9.140625" style="105"/>
    <col min="9217" max="9218" width="7.7109375" style="105" customWidth="1"/>
    <col min="9219" max="9219" width="60.5703125" style="105" customWidth="1"/>
    <col min="9220" max="9220" width="25.5703125" style="105" customWidth="1"/>
    <col min="9221" max="9221" width="52.28515625" style="105" customWidth="1"/>
    <col min="9222" max="9472" width="9.140625" style="105"/>
    <col min="9473" max="9474" width="7.7109375" style="105" customWidth="1"/>
    <col min="9475" max="9475" width="60.5703125" style="105" customWidth="1"/>
    <col min="9476" max="9476" width="25.5703125" style="105" customWidth="1"/>
    <col min="9477" max="9477" width="52.28515625" style="105" customWidth="1"/>
    <col min="9478" max="9728" width="9.140625" style="105"/>
    <col min="9729" max="9730" width="7.7109375" style="105" customWidth="1"/>
    <col min="9731" max="9731" width="60.5703125" style="105" customWidth="1"/>
    <col min="9732" max="9732" width="25.5703125" style="105" customWidth="1"/>
    <col min="9733" max="9733" width="52.28515625" style="105" customWidth="1"/>
    <col min="9734" max="9984" width="9.140625" style="105"/>
    <col min="9985" max="9986" width="7.7109375" style="105" customWidth="1"/>
    <col min="9987" max="9987" width="60.5703125" style="105" customWidth="1"/>
    <col min="9988" max="9988" width="25.5703125" style="105" customWidth="1"/>
    <col min="9989" max="9989" width="52.28515625" style="105" customWidth="1"/>
    <col min="9990" max="10240" width="9.140625" style="105"/>
    <col min="10241" max="10242" width="7.7109375" style="105" customWidth="1"/>
    <col min="10243" max="10243" width="60.5703125" style="105" customWidth="1"/>
    <col min="10244" max="10244" width="25.5703125" style="105" customWidth="1"/>
    <col min="10245" max="10245" width="52.28515625" style="105" customWidth="1"/>
    <col min="10246" max="10496" width="9.140625" style="105"/>
    <col min="10497" max="10498" width="7.7109375" style="105" customWidth="1"/>
    <col min="10499" max="10499" width="60.5703125" style="105" customWidth="1"/>
    <col min="10500" max="10500" width="25.5703125" style="105" customWidth="1"/>
    <col min="10501" max="10501" width="52.28515625" style="105" customWidth="1"/>
    <col min="10502" max="10752" width="9.140625" style="105"/>
    <col min="10753" max="10754" width="7.7109375" style="105" customWidth="1"/>
    <col min="10755" max="10755" width="60.5703125" style="105" customWidth="1"/>
    <col min="10756" max="10756" width="25.5703125" style="105" customWidth="1"/>
    <col min="10757" max="10757" width="52.28515625" style="105" customWidth="1"/>
    <col min="10758" max="11008" width="9.140625" style="105"/>
    <col min="11009" max="11010" width="7.7109375" style="105" customWidth="1"/>
    <col min="11011" max="11011" width="60.5703125" style="105" customWidth="1"/>
    <col min="11012" max="11012" width="25.5703125" style="105" customWidth="1"/>
    <col min="11013" max="11013" width="52.28515625" style="105" customWidth="1"/>
    <col min="11014" max="11264" width="9.140625" style="105"/>
    <col min="11265" max="11266" width="7.7109375" style="105" customWidth="1"/>
    <col min="11267" max="11267" width="60.5703125" style="105" customWidth="1"/>
    <col min="11268" max="11268" width="25.5703125" style="105" customWidth="1"/>
    <col min="11269" max="11269" width="52.28515625" style="105" customWidth="1"/>
    <col min="11270" max="11520" width="9.140625" style="105"/>
    <col min="11521" max="11522" width="7.7109375" style="105" customWidth="1"/>
    <col min="11523" max="11523" width="60.5703125" style="105" customWidth="1"/>
    <col min="11524" max="11524" width="25.5703125" style="105" customWidth="1"/>
    <col min="11525" max="11525" width="52.28515625" style="105" customWidth="1"/>
    <col min="11526" max="11776" width="9.140625" style="105"/>
    <col min="11777" max="11778" width="7.7109375" style="105" customWidth="1"/>
    <col min="11779" max="11779" width="60.5703125" style="105" customWidth="1"/>
    <col min="11780" max="11780" width="25.5703125" style="105" customWidth="1"/>
    <col min="11781" max="11781" width="52.28515625" style="105" customWidth="1"/>
    <col min="11782" max="12032" width="9.140625" style="105"/>
    <col min="12033" max="12034" width="7.7109375" style="105" customWidth="1"/>
    <col min="12035" max="12035" width="60.5703125" style="105" customWidth="1"/>
    <col min="12036" max="12036" width="25.5703125" style="105" customWidth="1"/>
    <col min="12037" max="12037" width="52.28515625" style="105" customWidth="1"/>
    <col min="12038" max="12288" width="9.140625" style="105"/>
    <col min="12289" max="12290" width="7.7109375" style="105" customWidth="1"/>
    <col min="12291" max="12291" width="60.5703125" style="105" customWidth="1"/>
    <col min="12292" max="12292" width="25.5703125" style="105" customWidth="1"/>
    <col min="12293" max="12293" width="52.28515625" style="105" customWidth="1"/>
    <col min="12294" max="12544" width="9.140625" style="105"/>
    <col min="12545" max="12546" width="7.7109375" style="105" customWidth="1"/>
    <col min="12547" max="12547" width="60.5703125" style="105" customWidth="1"/>
    <col min="12548" max="12548" width="25.5703125" style="105" customWidth="1"/>
    <col min="12549" max="12549" width="52.28515625" style="105" customWidth="1"/>
    <col min="12550" max="12800" width="9.140625" style="105"/>
    <col min="12801" max="12802" width="7.7109375" style="105" customWidth="1"/>
    <col min="12803" max="12803" width="60.5703125" style="105" customWidth="1"/>
    <col min="12804" max="12804" width="25.5703125" style="105" customWidth="1"/>
    <col min="12805" max="12805" width="52.28515625" style="105" customWidth="1"/>
    <col min="12806" max="13056" width="9.140625" style="105"/>
    <col min="13057" max="13058" width="7.7109375" style="105" customWidth="1"/>
    <col min="13059" max="13059" width="60.5703125" style="105" customWidth="1"/>
    <col min="13060" max="13060" width="25.5703125" style="105" customWidth="1"/>
    <col min="13061" max="13061" width="52.28515625" style="105" customWidth="1"/>
    <col min="13062" max="13312" width="9.140625" style="105"/>
    <col min="13313" max="13314" width="7.7109375" style="105" customWidth="1"/>
    <col min="13315" max="13315" width="60.5703125" style="105" customWidth="1"/>
    <col min="13316" max="13316" width="25.5703125" style="105" customWidth="1"/>
    <col min="13317" max="13317" width="52.28515625" style="105" customWidth="1"/>
    <col min="13318" max="13568" width="9.140625" style="105"/>
    <col min="13569" max="13570" width="7.7109375" style="105" customWidth="1"/>
    <col min="13571" max="13571" width="60.5703125" style="105" customWidth="1"/>
    <col min="13572" max="13572" width="25.5703125" style="105" customWidth="1"/>
    <col min="13573" max="13573" width="52.28515625" style="105" customWidth="1"/>
    <col min="13574" max="13824" width="9.140625" style="105"/>
    <col min="13825" max="13826" width="7.7109375" style="105" customWidth="1"/>
    <col min="13827" max="13827" width="60.5703125" style="105" customWidth="1"/>
    <col min="13828" max="13828" width="25.5703125" style="105" customWidth="1"/>
    <col min="13829" max="13829" width="52.28515625" style="105" customWidth="1"/>
    <col min="13830" max="14080" width="9.140625" style="105"/>
    <col min="14081" max="14082" width="7.7109375" style="105" customWidth="1"/>
    <col min="14083" max="14083" width="60.5703125" style="105" customWidth="1"/>
    <col min="14084" max="14084" width="25.5703125" style="105" customWidth="1"/>
    <col min="14085" max="14085" width="52.28515625" style="105" customWidth="1"/>
    <col min="14086" max="14336" width="9.140625" style="105"/>
    <col min="14337" max="14338" width="7.7109375" style="105" customWidth="1"/>
    <col min="14339" max="14339" width="60.5703125" style="105" customWidth="1"/>
    <col min="14340" max="14340" width="25.5703125" style="105" customWidth="1"/>
    <col min="14341" max="14341" width="52.28515625" style="105" customWidth="1"/>
    <col min="14342" max="14592" width="9.140625" style="105"/>
    <col min="14593" max="14594" width="7.7109375" style="105" customWidth="1"/>
    <col min="14595" max="14595" width="60.5703125" style="105" customWidth="1"/>
    <col min="14596" max="14596" width="25.5703125" style="105" customWidth="1"/>
    <col min="14597" max="14597" width="52.28515625" style="105" customWidth="1"/>
    <col min="14598" max="14848" width="9.140625" style="105"/>
    <col min="14849" max="14850" width="7.7109375" style="105" customWidth="1"/>
    <col min="14851" max="14851" width="60.5703125" style="105" customWidth="1"/>
    <col min="14852" max="14852" width="25.5703125" style="105" customWidth="1"/>
    <col min="14853" max="14853" width="52.28515625" style="105" customWidth="1"/>
    <col min="14854" max="15104" width="9.140625" style="105"/>
    <col min="15105" max="15106" width="7.7109375" style="105" customWidth="1"/>
    <col min="15107" max="15107" width="60.5703125" style="105" customWidth="1"/>
    <col min="15108" max="15108" width="25.5703125" style="105" customWidth="1"/>
    <col min="15109" max="15109" width="52.28515625" style="105" customWidth="1"/>
    <col min="15110" max="15360" width="9.140625" style="105"/>
    <col min="15361" max="15362" width="7.7109375" style="105" customWidth="1"/>
    <col min="15363" max="15363" width="60.5703125" style="105" customWidth="1"/>
    <col min="15364" max="15364" width="25.5703125" style="105" customWidth="1"/>
    <col min="15365" max="15365" width="52.28515625" style="105" customWidth="1"/>
    <col min="15366" max="15616" width="9.140625" style="105"/>
    <col min="15617" max="15618" width="7.7109375" style="105" customWidth="1"/>
    <col min="15619" max="15619" width="60.5703125" style="105" customWidth="1"/>
    <col min="15620" max="15620" width="25.5703125" style="105" customWidth="1"/>
    <col min="15621" max="15621" width="52.28515625" style="105" customWidth="1"/>
    <col min="15622" max="15872" width="9.140625" style="105"/>
    <col min="15873" max="15874" width="7.7109375" style="105" customWidth="1"/>
    <col min="15875" max="15875" width="60.5703125" style="105" customWidth="1"/>
    <col min="15876" max="15876" width="25.5703125" style="105" customWidth="1"/>
    <col min="15877" max="15877" width="52.28515625" style="105" customWidth="1"/>
    <col min="15878" max="16128" width="9.140625" style="105"/>
    <col min="16129" max="16130" width="7.7109375" style="105" customWidth="1"/>
    <col min="16131" max="16131" width="60.5703125" style="105" customWidth="1"/>
    <col min="16132" max="16132" width="25.5703125" style="105" customWidth="1"/>
    <col min="16133" max="16133" width="52.28515625" style="105" customWidth="1"/>
    <col min="16134" max="16384" width="9.140625" style="105"/>
  </cols>
  <sheetData>
    <row r="1" spans="1:3" ht="60" customHeight="1" x14ac:dyDescent="0.25">
      <c r="A1" s="148" t="s">
        <v>84</v>
      </c>
      <c r="B1" s="148"/>
      <c r="C1" s="148"/>
    </row>
    <row r="2" spans="1:3" ht="19.5" customHeight="1" x14ac:dyDescent="0.25">
      <c r="A2" s="11" t="s">
        <v>290</v>
      </c>
    </row>
    <row r="3" spans="1:3" ht="12.75" customHeight="1" x14ac:dyDescent="0.25">
      <c r="A3" s="2" t="s">
        <v>285</v>
      </c>
    </row>
    <row r="4" spans="1:3" ht="12.75" customHeight="1" x14ac:dyDescent="0.25"/>
    <row r="5" spans="1:3" ht="12.75" customHeight="1" x14ac:dyDescent="0.25">
      <c r="B5" s="12" t="s">
        <v>96</v>
      </c>
    </row>
    <row r="6" spans="1:3" ht="12.75" customHeight="1" x14ac:dyDescent="0.25">
      <c r="B6" s="13" t="s">
        <v>97</v>
      </c>
    </row>
    <row r="7" spans="1:3" ht="12.75" customHeight="1" x14ac:dyDescent="0.25">
      <c r="A7" s="14"/>
      <c r="B7" s="22">
        <v>9.1</v>
      </c>
      <c r="C7" s="23" t="s">
        <v>115</v>
      </c>
    </row>
    <row r="8" spans="1:3" ht="12.75" customHeight="1" x14ac:dyDescent="0.25">
      <c r="A8" s="14"/>
      <c r="B8" s="22">
        <v>9.1999999999999993</v>
      </c>
      <c r="C8" s="23" t="s">
        <v>116</v>
      </c>
    </row>
    <row r="9" spans="1:3" ht="12.75" customHeight="1" x14ac:dyDescent="0.25">
      <c r="A9" s="14"/>
      <c r="B9" s="22">
        <v>9.3000000000000007</v>
      </c>
      <c r="C9" s="23" t="s">
        <v>117</v>
      </c>
    </row>
    <row r="10" spans="1:3" ht="12.75" customHeight="1" x14ac:dyDescent="0.25">
      <c r="A10" s="14"/>
      <c r="B10" s="22">
        <v>9.4</v>
      </c>
      <c r="C10" s="23" t="s">
        <v>118</v>
      </c>
    </row>
    <row r="11" spans="1:3" ht="12.75" customHeight="1" x14ac:dyDescent="0.25">
      <c r="A11" s="14"/>
      <c r="B11" s="22">
        <v>9.5</v>
      </c>
      <c r="C11" s="23" t="s">
        <v>119</v>
      </c>
    </row>
    <row r="12" spans="1:3" ht="12.75" customHeight="1" x14ac:dyDescent="0.25">
      <c r="B12" s="22">
        <v>9.6</v>
      </c>
      <c r="C12" s="23" t="s">
        <v>120</v>
      </c>
    </row>
    <row r="13" spans="1:3" ht="12.75" customHeight="1" x14ac:dyDescent="0.25">
      <c r="B13" s="22">
        <v>9.6999999999999993</v>
      </c>
      <c r="C13" s="23" t="s">
        <v>121</v>
      </c>
    </row>
    <row r="14" spans="1:3" ht="12.75" customHeight="1" x14ac:dyDescent="0.25">
      <c r="B14" s="22">
        <v>9.8000000000000007</v>
      </c>
      <c r="C14" s="23" t="s">
        <v>122</v>
      </c>
    </row>
    <row r="15" spans="1:3" ht="12.75" customHeight="1" x14ac:dyDescent="0.25">
      <c r="B15" s="22">
        <v>9.9</v>
      </c>
      <c r="C15" s="23" t="s">
        <v>123</v>
      </c>
    </row>
    <row r="16" spans="1:3" ht="12.75" customHeight="1" x14ac:dyDescent="0.25">
      <c r="B16" s="104" t="s">
        <v>125</v>
      </c>
      <c r="C16" s="23" t="s">
        <v>124</v>
      </c>
    </row>
    <row r="17" spans="2:3" ht="12.75" customHeight="1" x14ac:dyDescent="0.25">
      <c r="B17" s="22">
        <v>9.11</v>
      </c>
      <c r="C17" s="23" t="s">
        <v>126</v>
      </c>
    </row>
    <row r="18" spans="2:3" ht="12.75" customHeight="1" x14ac:dyDescent="0.25">
      <c r="B18" s="22">
        <v>9.1199999999999992</v>
      </c>
      <c r="C18" s="23" t="s">
        <v>127</v>
      </c>
    </row>
    <row r="19" spans="2:3" ht="12.75" customHeight="1" x14ac:dyDescent="0.25">
      <c r="B19" s="22">
        <v>9.1300000000000008</v>
      </c>
      <c r="C19" s="23" t="s">
        <v>128</v>
      </c>
    </row>
    <row r="20" spans="2:3" ht="12.75" customHeight="1" x14ac:dyDescent="0.25">
      <c r="B20" s="22">
        <v>9.14</v>
      </c>
      <c r="C20" s="23" t="s">
        <v>129</v>
      </c>
    </row>
    <row r="21" spans="2:3" ht="12.75" customHeight="1" x14ac:dyDescent="0.25">
      <c r="B21" s="22">
        <v>9.15</v>
      </c>
      <c r="C21" s="23" t="s">
        <v>130</v>
      </c>
    </row>
    <row r="22" spans="2:3" ht="12.75" customHeight="1" x14ac:dyDescent="0.25">
      <c r="B22" s="22">
        <v>9.16</v>
      </c>
      <c r="C22" s="23" t="s">
        <v>131</v>
      </c>
    </row>
    <row r="23" spans="2:3" ht="12.75" customHeight="1" x14ac:dyDescent="0.25">
      <c r="B23" s="22">
        <v>9.17</v>
      </c>
      <c r="C23" s="23" t="s">
        <v>132</v>
      </c>
    </row>
    <row r="24" spans="2:3" ht="12.75" customHeight="1" x14ac:dyDescent="0.25">
      <c r="B24" s="22">
        <v>9.18</v>
      </c>
      <c r="C24" s="23" t="s">
        <v>133</v>
      </c>
    </row>
    <row r="25" spans="2:3" ht="12.75" customHeight="1" x14ac:dyDescent="0.25">
      <c r="B25" s="22">
        <v>9.19</v>
      </c>
      <c r="C25" s="23" t="s">
        <v>134</v>
      </c>
    </row>
    <row r="26" spans="2:3" ht="12.75" customHeight="1" x14ac:dyDescent="0.25">
      <c r="B26" s="104" t="s">
        <v>136</v>
      </c>
      <c r="C26" s="23" t="s">
        <v>135</v>
      </c>
    </row>
    <row r="27" spans="2:3" ht="12.75" customHeight="1" x14ac:dyDescent="0.25">
      <c r="B27" s="22">
        <v>9.2100000000000009</v>
      </c>
      <c r="C27" s="23" t="s">
        <v>137</v>
      </c>
    </row>
    <row r="28" spans="2:3" ht="12.75" customHeight="1" x14ac:dyDescent="0.25">
      <c r="B28" s="22">
        <v>9.2200000000000006</v>
      </c>
      <c r="C28" s="23" t="s">
        <v>138</v>
      </c>
    </row>
    <row r="29" spans="2:3" ht="12.75" customHeight="1" x14ac:dyDescent="0.25">
      <c r="B29" s="22">
        <v>9.23</v>
      </c>
      <c r="C29" s="23" t="s">
        <v>139</v>
      </c>
    </row>
    <row r="30" spans="2:3" ht="12.75" customHeight="1" x14ac:dyDescent="0.25">
      <c r="B30" s="22">
        <v>9.24</v>
      </c>
      <c r="C30" s="23" t="s">
        <v>140</v>
      </c>
    </row>
    <row r="31" spans="2:3" ht="12.75" customHeight="1" x14ac:dyDescent="0.25">
      <c r="B31" s="22">
        <v>9.25</v>
      </c>
      <c r="C31" s="23" t="s">
        <v>141</v>
      </c>
    </row>
    <row r="32" spans="2:3" ht="12.75" customHeight="1" x14ac:dyDescent="0.25">
      <c r="B32" s="22">
        <v>9.26</v>
      </c>
      <c r="C32" s="23" t="s">
        <v>142</v>
      </c>
    </row>
    <row r="33" spans="2:3" ht="12.75" customHeight="1" x14ac:dyDescent="0.25">
      <c r="B33" s="22">
        <v>9.27</v>
      </c>
      <c r="C33" s="23" t="s">
        <v>143</v>
      </c>
    </row>
    <row r="34" spans="2:3" ht="12.75" customHeight="1" x14ac:dyDescent="0.25">
      <c r="B34" s="22">
        <v>9.2799999999999994</v>
      </c>
      <c r="C34" s="23" t="s">
        <v>144</v>
      </c>
    </row>
    <row r="35" spans="2:3" ht="12.75" customHeight="1" x14ac:dyDescent="0.25">
      <c r="B35" s="22">
        <v>9.2899999999999991</v>
      </c>
      <c r="C35" s="23" t="s">
        <v>145</v>
      </c>
    </row>
    <row r="36" spans="2:3" ht="12.75" customHeight="1" x14ac:dyDescent="0.25">
      <c r="B36" s="104" t="s">
        <v>147</v>
      </c>
      <c r="C36" s="23" t="s">
        <v>146</v>
      </c>
    </row>
    <row r="37" spans="2:3" ht="12.75" customHeight="1" x14ac:dyDescent="0.25">
      <c r="B37" s="22">
        <v>9.31</v>
      </c>
      <c r="C37" s="23" t="s">
        <v>148</v>
      </c>
    </row>
    <row r="38" spans="2:3" ht="12.75" customHeight="1" x14ac:dyDescent="0.25">
      <c r="B38" s="22">
        <v>9.32</v>
      </c>
      <c r="C38" s="23" t="s">
        <v>149</v>
      </c>
    </row>
    <row r="39" spans="2:3" ht="12.75" customHeight="1" x14ac:dyDescent="0.25">
      <c r="B39" s="22">
        <v>9.33</v>
      </c>
      <c r="C39" s="23" t="s">
        <v>150</v>
      </c>
    </row>
    <row r="40" spans="2:3" ht="12.75" customHeight="1" x14ac:dyDescent="0.25">
      <c r="B40" s="22">
        <v>9.34</v>
      </c>
      <c r="C40" s="23" t="s">
        <v>151</v>
      </c>
    </row>
    <row r="41" spans="2:3" ht="12.75" customHeight="1" x14ac:dyDescent="0.25">
      <c r="B41" s="22">
        <v>9.35</v>
      </c>
      <c r="C41" s="23" t="s">
        <v>152</v>
      </c>
    </row>
    <row r="42" spans="2:3" ht="12.75" customHeight="1" x14ac:dyDescent="0.25">
      <c r="B42" s="22">
        <v>9.36</v>
      </c>
      <c r="C42" s="23" t="s">
        <v>153</v>
      </c>
    </row>
    <row r="43" spans="2:3" ht="12.75" customHeight="1" x14ac:dyDescent="0.25">
      <c r="B43" s="22">
        <v>9.3699999999999992</v>
      </c>
      <c r="C43" s="23" t="s">
        <v>154</v>
      </c>
    </row>
    <row r="44" spans="2:3" ht="12.75" customHeight="1" x14ac:dyDescent="0.25">
      <c r="B44" s="22">
        <v>9.3800000000000008</v>
      </c>
      <c r="C44" s="23" t="s">
        <v>155</v>
      </c>
    </row>
    <row r="45" spans="2:3" ht="12.75" customHeight="1" x14ac:dyDescent="0.25">
      <c r="B45" s="22">
        <v>9.39</v>
      </c>
      <c r="C45" s="23" t="s">
        <v>156</v>
      </c>
    </row>
    <row r="46" spans="2:3" ht="12.75" customHeight="1" x14ac:dyDescent="0.25">
      <c r="B46" s="104" t="s">
        <v>158</v>
      </c>
      <c r="C46" s="23" t="s">
        <v>157</v>
      </c>
    </row>
    <row r="47" spans="2:3" ht="12.75" customHeight="1" x14ac:dyDescent="0.25">
      <c r="B47" s="22">
        <v>9.41</v>
      </c>
      <c r="C47" s="23" t="s">
        <v>159</v>
      </c>
    </row>
    <row r="48" spans="2:3" ht="12.75" customHeight="1" x14ac:dyDescent="0.25">
      <c r="B48" s="22">
        <v>9.42</v>
      </c>
      <c r="C48" s="23" t="s">
        <v>160</v>
      </c>
    </row>
    <row r="49" spans="2:3" ht="12.75" customHeight="1" x14ac:dyDescent="0.25">
      <c r="B49" s="22">
        <v>9.43</v>
      </c>
      <c r="C49" s="23" t="s">
        <v>161</v>
      </c>
    </row>
    <row r="50" spans="2:3" ht="12.75" customHeight="1" x14ac:dyDescent="0.25">
      <c r="B50" s="22">
        <v>9.44</v>
      </c>
      <c r="C50" s="23" t="s">
        <v>162</v>
      </c>
    </row>
    <row r="51" spans="2:3" ht="12.75" customHeight="1" x14ac:dyDescent="0.25">
      <c r="B51" s="22">
        <v>9.4499999999999993</v>
      </c>
      <c r="C51" s="23" t="s">
        <v>163</v>
      </c>
    </row>
    <row r="52" spans="2:3" ht="12.75" customHeight="1" x14ac:dyDescent="0.25">
      <c r="B52" s="22">
        <v>9.4600000000000009</v>
      </c>
      <c r="C52" s="23" t="s">
        <v>164</v>
      </c>
    </row>
    <row r="53" spans="2:3" ht="12.75" customHeight="1" x14ac:dyDescent="0.25">
      <c r="B53" s="22">
        <v>9.4700000000000006</v>
      </c>
      <c r="C53" s="23" t="s">
        <v>165</v>
      </c>
    </row>
    <row r="54" spans="2:3" ht="12.75" customHeight="1" x14ac:dyDescent="0.25">
      <c r="B54" s="22">
        <v>9.48</v>
      </c>
      <c r="C54" s="23" t="s">
        <v>166</v>
      </c>
    </row>
    <row r="55" spans="2:3" ht="12.75" customHeight="1" x14ac:dyDescent="0.25">
      <c r="B55" s="22">
        <v>9.49</v>
      </c>
      <c r="C55" s="23" t="s">
        <v>167</v>
      </c>
    </row>
    <row r="56" spans="2:3" ht="12.75" customHeight="1" x14ac:dyDescent="0.25">
      <c r="B56" s="104" t="s">
        <v>169</v>
      </c>
      <c r="C56" s="23" t="s">
        <v>168</v>
      </c>
    </row>
    <row r="57" spans="2:3" ht="12.75" customHeight="1" x14ac:dyDescent="0.25">
      <c r="B57" s="22">
        <v>9.51</v>
      </c>
      <c r="C57" s="23" t="s">
        <v>170</v>
      </c>
    </row>
    <row r="58" spans="2:3" ht="12.75" customHeight="1" x14ac:dyDescent="0.25">
      <c r="B58" s="22">
        <v>9.52</v>
      </c>
      <c r="C58" s="23" t="s">
        <v>171</v>
      </c>
    </row>
    <row r="59" spans="2:3" ht="12.75" customHeight="1" x14ac:dyDescent="0.25">
      <c r="B59" s="22">
        <v>9.5299999999999994</v>
      </c>
      <c r="C59" s="23" t="s">
        <v>172</v>
      </c>
    </row>
    <row r="60" spans="2:3" ht="12.75" customHeight="1" x14ac:dyDescent="0.25">
      <c r="B60" s="22">
        <v>9.5399999999999991</v>
      </c>
      <c r="C60" s="23" t="s">
        <v>173</v>
      </c>
    </row>
    <row r="61" spans="2:3" ht="12.75" customHeight="1" x14ac:dyDescent="0.25">
      <c r="B61" s="22">
        <v>9.5500000000000007</v>
      </c>
      <c r="C61" s="23" t="s">
        <v>174</v>
      </c>
    </row>
    <row r="62" spans="2:3" ht="12.75" customHeight="1" x14ac:dyDescent="0.25">
      <c r="B62" s="22">
        <v>9.56</v>
      </c>
      <c r="C62" s="23" t="s">
        <v>175</v>
      </c>
    </row>
    <row r="63" spans="2:3" ht="12.75" customHeight="1" x14ac:dyDescent="0.25">
      <c r="B63" s="22">
        <v>9.57</v>
      </c>
      <c r="C63" s="23" t="s">
        <v>176</v>
      </c>
    </row>
    <row r="64" spans="2:3" ht="12.75" customHeight="1" x14ac:dyDescent="0.25">
      <c r="B64" s="22">
        <v>9.58</v>
      </c>
      <c r="C64" s="23" t="s">
        <v>177</v>
      </c>
    </row>
    <row r="65" spans="2:3" ht="12.75" customHeight="1" x14ac:dyDescent="0.25">
      <c r="B65" s="22">
        <v>9.59</v>
      </c>
      <c r="C65" s="23" t="s">
        <v>178</v>
      </c>
    </row>
    <row r="66" spans="2:3" ht="12.75" customHeight="1" x14ac:dyDescent="0.25">
      <c r="B66" s="104" t="s">
        <v>180</v>
      </c>
      <c r="C66" s="23" t="s">
        <v>179</v>
      </c>
    </row>
    <row r="67" spans="2:3" ht="12.75" customHeight="1" x14ac:dyDescent="0.25">
      <c r="B67" s="22">
        <v>9.61</v>
      </c>
      <c r="C67" s="23" t="s">
        <v>181</v>
      </c>
    </row>
    <row r="68" spans="2:3" ht="12.75" customHeight="1" x14ac:dyDescent="0.25">
      <c r="B68" s="22">
        <v>9.6199999999999992</v>
      </c>
      <c r="C68" s="23" t="s">
        <v>182</v>
      </c>
    </row>
    <row r="69" spans="2:3" ht="12.75" customHeight="1" x14ac:dyDescent="0.25">
      <c r="B69" s="22">
        <v>9.6300000000000008</v>
      </c>
      <c r="C69" s="23" t="s">
        <v>183</v>
      </c>
    </row>
    <row r="70" spans="2:3" ht="12.75" customHeight="1" x14ac:dyDescent="0.25">
      <c r="B70" s="22">
        <v>9.64</v>
      </c>
      <c r="C70" s="23" t="s">
        <v>184</v>
      </c>
    </row>
    <row r="71" spans="2:3" ht="12.75" customHeight="1" x14ac:dyDescent="0.25">
      <c r="B71" s="22">
        <v>9.65</v>
      </c>
      <c r="C71" s="23" t="s">
        <v>185</v>
      </c>
    </row>
    <row r="72" spans="2:3" ht="12.75" customHeight="1" x14ac:dyDescent="0.25">
      <c r="B72" s="22">
        <v>9.66</v>
      </c>
      <c r="C72" s="23" t="s">
        <v>186</v>
      </c>
    </row>
    <row r="73" spans="2:3" ht="12.75" customHeight="1" x14ac:dyDescent="0.25">
      <c r="B73" s="22">
        <v>9.67</v>
      </c>
      <c r="C73" s="23" t="s">
        <v>187</v>
      </c>
    </row>
    <row r="74" spans="2:3" ht="12.75" customHeight="1" x14ac:dyDescent="0.25">
      <c r="B74" s="22">
        <v>9.68</v>
      </c>
      <c r="C74" s="23" t="s">
        <v>188</v>
      </c>
    </row>
    <row r="75" spans="2:3" ht="12.75" customHeight="1" x14ac:dyDescent="0.25">
      <c r="B75" s="22">
        <v>9.69</v>
      </c>
      <c r="C75" s="23" t="s">
        <v>189</v>
      </c>
    </row>
    <row r="76" spans="2:3" ht="12.75" customHeight="1" x14ac:dyDescent="0.25">
      <c r="B76" s="104" t="s">
        <v>191</v>
      </c>
      <c r="C76" s="23" t="s">
        <v>190</v>
      </c>
    </row>
    <row r="77" spans="2:3" ht="12.75" customHeight="1" x14ac:dyDescent="0.25">
      <c r="B77" s="22">
        <v>9.7100000000000009</v>
      </c>
      <c r="C77" s="23" t="s">
        <v>192</v>
      </c>
    </row>
    <row r="78" spans="2:3" ht="12.75" customHeight="1" x14ac:dyDescent="0.25">
      <c r="B78" s="22">
        <v>9.7200000000000006</v>
      </c>
      <c r="C78" s="23" t="s">
        <v>193</v>
      </c>
    </row>
    <row r="79" spans="2:3" ht="12.75" customHeight="1" x14ac:dyDescent="0.25">
      <c r="B79" s="22">
        <v>9.73</v>
      </c>
      <c r="C79" s="23" t="s">
        <v>194</v>
      </c>
    </row>
    <row r="80" spans="2:3" ht="12.75" customHeight="1" x14ac:dyDescent="0.25">
      <c r="B80" s="22">
        <v>9.74</v>
      </c>
      <c r="C80" s="23" t="s">
        <v>195</v>
      </c>
    </row>
    <row r="81" spans="2:3" ht="12.75" customHeight="1" x14ac:dyDescent="0.25">
      <c r="B81" s="22">
        <v>9.75</v>
      </c>
      <c r="C81" s="23" t="s">
        <v>196</v>
      </c>
    </row>
    <row r="82" spans="2:3" ht="12.75" customHeight="1" x14ac:dyDescent="0.25">
      <c r="B82" s="22">
        <v>9.76</v>
      </c>
      <c r="C82" s="23" t="s">
        <v>197</v>
      </c>
    </row>
    <row r="83" spans="2:3" ht="12.75" customHeight="1" x14ac:dyDescent="0.25">
      <c r="B83" s="22">
        <v>9.77</v>
      </c>
      <c r="C83" s="23" t="s">
        <v>198</v>
      </c>
    </row>
    <row r="84" spans="2:3" ht="12.75" customHeight="1" x14ac:dyDescent="0.25">
      <c r="B84" s="22">
        <v>9.7799999999999994</v>
      </c>
      <c r="C84" s="23" t="s">
        <v>199</v>
      </c>
    </row>
    <row r="85" spans="2:3" x14ac:dyDescent="0.25">
      <c r="B85" s="15"/>
      <c r="C85" s="16"/>
    </row>
    <row r="86" spans="2:3" x14ac:dyDescent="0.25">
      <c r="B86" s="106"/>
      <c r="C86" s="106"/>
    </row>
    <row r="87" spans="2:3" ht="15.75" x14ac:dyDescent="0.25">
      <c r="B87" s="17" t="s">
        <v>98</v>
      </c>
      <c r="C87" s="18"/>
    </row>
    <row r="88" spans="2:3" ht="15.75" x14ac:dyDescent="0.25">
      <c r="B88" s="12"/>
      <c r="C88" s="106"/>
    </row>
    <row r="89" spans="2:3" x14ac:dyDescent="0.25">
      <c r="B89" s="19"/>
      <c r="C89" s="106"/>
    </row>
    <row r="90" spans="2:3" x14ac:dyDescent="0.25">
      <c r="B90" s="19"/>
      <c r="C90" s="106"/>
    </row>
    <row r="91" spans="2:3" ht="15.75" x14ac:dyDescent="0.25">
      <c r="B91" s="20" t="s">
        <v>99</v>
      </c>
      <c r="C91" s="106"/>
    </row>
    <row r="92" spans="2:3" x14ac:dyDescent="0.25">
      <c r="B92" s="21"/>
      <c r="C92" s="21"/>
    </row>
    <row r="93" spans="2:3" ht="20.100000000000001" customHeight="1" x14ac:dyDescent="0.25">
      <c r="B93" s="149" t="s">
        <v>100</v>
      </c>
      <c r="C93" s="149"/>
    </row>
    <row r="94" spans="2:3" x14ac:dyDescent="0.25">
      <c r="B94" s="21"/>
      <c r="C94" s="21"/>
    </row>
    <row r="95" spans="2:3" x14ac:dyDescent="0.25">
      <c r="B95" s="21"/>
      <c r="C95" s="21"/>
    </row>
    <row r="96" spans="2:3" x14ac:dyDescent="0.25">
      <c r="B96" s="150" t="s">
        <v>209</v>
      </c>
      <c r="C96" s="150"/>
    </row>
  </sheetData>
  <mergeCells count="3">
    <mergeCell ref="A1:C1"/>
    <mergeCell ref="B93:C93"/>
    <mergeCell ref="B96:C96"/>
  </mergeCells>
  <hyperlinks>
    <hyperlink ref="B24:C24" r:id="rId1" display="© Commonwealth of Australia &lt;&lt;yyyy&gt;&gt;" xr:uid="{BC693FA7-D66D-4417-BFBD-A46111E74B7F}"/>
    <hyperlink ref="B87:C87" r:id="rId2" display="More information available from the ABS web site" xr:uid="{2C4EF8E6-D609-4097-80D2-2D7B65C338BF}"/>
    <hyperlink ref="B96:C96" r:id="rId3" display="© Commonwealth of Australia &lt;&lt;yyyy&gt;&gt;" xr:uid="{A8C8CC3E-8870-49CB-83A7-FDF620BC892E}"/>
    <hyperlink ref="B7" location="'Table 9.1'!A1" display="9.1" xr:uid="{F0667ECA-19E5-41B7-8900-72BB3D544601}"/>
    <hyperlink ref="B8" location="'Table 9.2'!A1" display="9.2" xr:uid="{C55608E6-0A08-45EB-8EE3-FEBFF69ACBFA}"/>
    <hyperlink ref="B9" location="'Table 9.3'!A1" display="9.3" xr:uid="{DE35BC2B-A6A0-49B6-97FF-856D5056E8C0}"/>
    <hyperlink ref="B10" location="'Table 9.4'!A1" display="9.4" xr:uid="{E799BDFF-4466-4618-8F79-C6D930497C26}"/>
    <hyperlink ref="B11" location="'Table 9.5'!A1" display="9.5" xr:uid="{CC99F6D2-F04F-4335-A642-15116BB1E151}"/>
    <hyperlink ref="B12" location="'Table 9.6'!A1" display="9.6" xr:uid="{07B38883-5A5E-43D7-AFBA-64747B39305C}"/>
    <hyperlink ref="B13" location="'Table 9.7'!A1" display="9.7" xr:uid="{188C9BCE-28D4-487B-8736-B5973EB4EE98}"/>
    <hyperlink ref="B14" location="'Table 9.8'!A1" display="9.8" xr:uid="{05CA03AE-F2AD-4EFB-8258-50590CFCE3B9}"/>
    <hyperlink ref="B15" location="'Table 9.9'!A1" display="9.9" xr:uid="{3BA065A3-8EFA-4906-AC0C-ED985C2FBCBA}"/>
    <hyperlink ref="B16" location="'Table 9.10'!A1" display="9.10" xr:uid="{A4FDC2BB-60B6-4605-9AA3-C2ADEA5CA87B}"/>
    <hyperlink ref="B17" location="'Table 9.11'!A1" display="9.11" xr:uid="{55A23555-3DDB-4860-9115-18D77DDA64A9}"/>
    <hyperlink ref="B18" location="'Table 9.12'!A1" display="9.12" xr:uid="{27E3B139-F3D9-456C-A30C-A30B225EFFAF}"/>
    <hyperlink ref="B19" location="'Table 9.13'!A1" display="9.13" xr:uid="{EC711D83-84EB-4FCA-9D08-80FAB1457773}"/>
    <hyperlink ref="B20" location="'Table 9.14'!A1" display="9.14" xr:uid="{3471DAF1-F81B-4CFA-B823-DD79BACA5369}"/>
    <hyperlink ref="B21" location="'Table 9.15'!A1" display="9.15" xr:uid="{373FE2B3-9F80-4008-A508-B2F586666EE3}"/>
    <hyperlink ref="B22" location="'Table 9.16'!A1" display="9.16" xr:uid="{17CA7AC7-80A3-4AE4-9B4A-BE4E87643C9A}"/>
    <hyperlink ref="B23" location="'Table 9.17'!A1" display="9.17" xr:uid="{9C88F5A2-5130-449A-8501-B300186857A6}"/>
    <hyperlink ref="B24" location="'Table 9.18'!A1" display="9.18" xr:uid="{0DB88556-9F52-4D52-9826-DCA9C556CC17}"/>
    <hyperlink ref="B25" location="'Table 9.19'!A1" display="9.19" xr:uid="{ED230AD0-D9E4-47FB-8F3A-F340B832F4F6}"/>
    <hyperlink ref="B26" location="'Table 9.20'!A1" display="9.20" xr:uid="{CDC89D60-3CA4-4899-BE95-C376A2C1F273}"/>
    <hyperlink ref="B27" location="'Table 9.21'!A1" display="9.21" xr:uid="{6CE77E5C-B8EB-4932-B23C-76D9EB2B83C6}"/>
    <hyperlink ref="B28" location="'Table 9.22'!A1" display="9.22" xr:uid="{2562315B-1FCE-4A3D-837D-3A84BEDE5E33}"/>
    <hyperlink ref="B29" location="'Table 9.23'!A1" display="9.23" xr:uid="{225511DE-165C-4258-89EB-FA24AE971CA2}"/>
    <hyperlink ref="B30" location="'Table 9.24'!A1" display="9.24" xr:uid="{36185000-0A74-4706-B0E7-B992E9E0020C}"/>
    <hyperlink ref="B31" location="'Table 9.25'!A1" display="9.25" xr:uid="{6630FFDA-2FE3-416E-9A7D-675119615B02}"/>
    <hyperlink ref="B32" location="'Table 9.26'!A1" display="9.26" xr:uid="{28AE3C0F-129A-4A67-AFC3-0558B418B98B}"/>
    <hyperlink ref="B33" location="'Table 9.27'!A1" display="9.27" xr:uid="{5FA8A010-A447-4872-B7C3-A038107680D4}"/>
    <hyperlink ref="B34" location="'Table 9.28'!A1" display="9.28" xr:uid="{C00D68BC-EB27-440C-B5E5-DE31742D3786}"/>
    <hyperlink ref="B35" location="'Table 9.29'!A1" display="9.29" xr:uid="{003CAF2D-906D-487A-AE18-A1502C5F50E1}"/>
    <hyperlink ref="B36" location="'Table 9.30'!A1" display="9.30" xr:uid="{4F0B9292-CA63-4ACB-AB19-20295CC0A75F}"/>
    <hyperlink ref="B37" location="'Table 9.31'!A1" display="9.31" xr:uid="{5FEF1A24-7877-4237-85E0-13936FE4AE2D}"/>
    <hyperlink ref="B38" location="'Table 9.32'!A1" display="9.32" xr:uid="{727C7F02-C849-4384-BAD8-04A65F5C31B8}"/>
    <hyperlink ref="B39" location="'Table 9.33'!A1" display="9.33" xr:uid="{70FA83D3-1D02-490A-A81C-2FBE81F72FD5}"/>
    <hyperlink ref="B40" location="'Table 9.34'!A1" display="9.34" xr:uid="{F5464E85-4400-4EBE-AB7C-292BD038392C}"/>
    <hyperlink ref="B41" location="'Table 9.35'!A1" display="9.35" xr:uid="{EBE8274C-DB8B-4B64-8983-D1AE5BA683CC}"/>
    <hyperlink ref="B42" location="'Table 9.36'!A1" display="9.36" xr:uid="{437F1F1F-269B-4322-BBBD-A7B9DF945559}"/>
    <hyperlink ref="B43" location="'Table 9.37'!A1" display="9.37" xr:uid="{ACDEC6B4-2260-49E4-A83B-36842DB74831}"/>
    <hyperlink ref="B44" location="'Table 9.38'!A1" display="9.38" xr:uid="{2837A790-DA95-4046-B980-702C6076919C}"/>
    <hyperlink ref="B45" location="'Table 9.39'!A1" display="9.39" xr:uid="{F4C5F740-9991-487B-B9CA-18DA992ACF11}"/>
    <hyperlink ref="B46" location="'Table 9.40'!A1" display="9.40" xr:uid="{BC46CF58-9063-49F0-82F0-C9B768EB2E5D}"/>
    <hyperlink ref="B47" location="'Table 9.41'!A1" display="9.41" xr:uid="{BAB9F927-D41C-49F4-BD87-6E66DD68E20D}"/>
    <hyperlink ref="B48" location="'Table 9.42'!A1" display="9.42" xr:uid="{E9BD5549-7F7E-40A4-A441-31DEA9D9D831}"/>
    <hyperlink ref="B49" location="'Table 9.43'!A1" display="9.43" xr:uid="{E8296488-5B6D-485E-8BD5-190061478F19}"/>
    <hyperlink ref="B50" location="'Table 9.44'!A1" display="9.44" xr:uid="{FFE4AF32-DED5-4CB1-8492-56C59A12ACD9}"/>
    <hyperlink ref="B51" location="'Table 9.45'!A1" display="9.45" xr:uid="{58B4BB85-C309-4AE9-A822-D2C50B3E2038}"/>
    <hyperlink ref="B52" location="'Table 9.46'!A1" display="9.46" xr:uid="{84F0CB33-38FF-4B74-9CC9-046A03274C73}"/>
    <hyperlink ref="B53" location="'Table 9.47'!A1" display="9.47" xr:uid="{C8798950-1F51-42ED-AAA1-B27A348E786D}"/>
    <hyperlink ref="B54" location="'Table 9.48'!A1" display="9.48" xr:uid="{99F6DEBD-6AD7-4280-800B-509BFD9C09F2}"/>
    <hyperlink ref="B55" location="'Table 9.49'!A1" display="9.49" xr:uid="{B7D93408-5AFA-4C02-897E-EEF38F26726D}"/>
    <hyperlink ref="B56" location="'Table 9.50'!A1" display="9.50" xr:uid="{8ECA58CE-1B09-4AC0-8F1E-F560E9AD914C}"/>
    <hyperlink ref="B57" location="'Table 9.51'!A1" display="9.51" xr:uid="{1B6B956B-9A98-4D93-96DF-DC3B4CAF7D5E}"/>
    <hyperlink ref="B58" location="'Table 9.52'!A1" display="9.52" xr:uid="{A442BA81-E541-4D5C-809C-BA9D3BADB402}"/>
    <hyperlink ref="B59" location="'Table 9.53'!A1" display="9.53" xr:uid="{73E5B135-7C2D-40C6-B428-0F4A01BDCAE4}"/>
    <hyperlink ref="B60" location="'Table 9.54'!A1" display="9.54" xr:uid="{B7B77BCE-6181-443B-9F6D-BF09F18CAC28}"/>
    <hyperlink ref="B61" location="'Table 9.55'!A1" display="9.55" xr:uid="{FF42121A-3705-4078-A30D-7434D21FAEEB}"/>
    <hyperlink ref="B62" location="'Table 9.56'!A1" display="9.56" xr:uid="{BEBB6EE4-8F7A-456D-A392-D1EFD374FE9C}"/>
    <hyperlink ref="B63" location="'Table 9.57'!A1" display="9.57" xr:uid="{492B769D-5D02-447D-8550-BC908646D232}"/>
    <hyperlink ref="B64" location="'Table 9.58'!A1" display="9.58" xr:uid="{5DE12F93-BAE8-4A85-B54F-4D8DFE4F9D3D}"/>
    <hyperlink ref="B65" location="'Table 9.59'!A1" display="9.59" xr:uid="{D1B67A7B-977C-4C7A-B3CC-8AAFED0B24D4}"/>
    <hyperlink ref="B66" location="'Table 9.60'!A1" display="9.60" xr:uid="{7336429A-DB91-4C80-BAE9-A1929EE41077}"/>
    <hyperlink ref="B67" location="'Table 9.61'!A1" display="9.61" xr:uid="{6A1C5E59-9A6D-41EE-A80F-199F1CA45731}"/>
    <hyperlink ref="B68" location="'Table 9.62'!A1" display="9.62" xr:uid="{019E47BB-83FD-4099-A6CD-0DF1A3E24ED0}"/>
    <hyperlink ref="B69" location="'Table 9.63'!A1" display="9.63" xr:uid="{FE8D3864-9235-4B7B-BFC8-50ABCBEEE1B8}"/>
    <hyperlink ref="B70" location="'Table 9.64'!A1" display="9.64" xr:uid="{0158A6E0-773A-40B6-9D04-2D9F6C942AB5}"/>
    <hyperlink ref="B71" location="'Table 9.65'!A1" display="9.65" xr:uid="{1A8D187F-7612-4BD3-A1EC-651C23B19283}"/>
    <hyperlink ref="B72" location="'Table 9.66'!A1" display="9.66" xr:uid="{B3000DC0-9F42-4A19-9BEA-C27011CF5DC6}"/>
    <hyperlink ref="B73" location="'Table 9.67'!A1" display="9.67" xr:uid="{C218095E-AB49-43A0-BABE-597AEAAE03E3}"/>
    <hyperlink ref="B74" location="'Table 9.68'!A1" display="9.68" xr:uid="{0493FE81-F50D-4BBD-AB55-890F2DD73199}"/>
    <hyperlink ref="B75" location="'Table 9.69'!A1" display="9.69" xr:uid="{753A7A19-629E-4361-888A-FF509901F2ED}"/>
    <hyperlink ref="B76" location="'Table 9.70'!A1" display="9.70" xr:uid="{AE1A3B02-76C3-49FB-8C79-FFC6351F5F2F}"/>
    <hyperlink ref="B77" location="'Table 9.71'!A1" display="9.71" xr:uid="{2CDE03F1-89FA-4DA1-A405-09A069F8825D}"/>
    <hyperlink ref="B78" location="'Table 9.72'!A1" display="9.72" xr:uid="{C823E4C1-9BEE-47CB-BF77-4927E61A543D}"/>
    <hyperlink ref="B79" location="'Table 9.73'!A1" display="9.73" xr:uid="{4989DBAF-F850-4CEC-A930-1C3270281252}"/>
    <hyperlink ref="B80" location="'Table 9.74'!A1" display="9.74" xr:uid="{7065DDC0-7A26-46F5-92F8-0ABDBDE9F8E8}"/>
    <hyperlink ref="B81" location="'Table 9.75'!A1" display="9.75" xr:uid="{783EC97A-E96A-40E5-AFA3-7269E911234D}"/>
    <hyperlink ref="B82" location="'Table 9.76'!A1" display="9.76" xr:uid="{8A7C472D-B9DF-4E49-B631-3258442CBAD0}"/>
    <hyperlink ref="B83" location="'Table 9.77'!A1" display="9.77" xr:uid="{2C4E725A-05E6-450D-B712-1B18C76427ED}"/>
    <hyperlink ref="B84" location="'Table 9.78'!A1" display="9.78" xr:uid="{E0122BD9-1BF7-4160-8FCA-CA2B868D908E}"/>
  </hyperlinks>
  <pageMargins left="0.7" right="0.7" top="0.75" bottom="0.75" header="0.3" footer="0.3"/>
  <pageSetup paperSize="9" orientation="portrait" verticalDpi="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4A53F-49D6-45D9-959D-71AA00B80DDB}">
  <sheetPr codeName="Sheet7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Bulloo</v>
      </c>
      <c r="T1" s="113"/>
      <c r="U1" s="113"/>
      <c r="V1" s="113"/>
      <c r="W1" s="113"/>
      <c r="X1" s="113"/>
      <c r="Y1" s="114" t="str">
        <f>Y3</f>
        <v>9.9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123</v>
      </c>
      <c r="Y3" s="118" t="s">
        <v>220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9.9 Bulloo,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287</v>
      </c>
      <c r="U4" s="121">
        <v>270</v>
      </c>
      <c r="V4" s="121">
        <v>275</v>
      </c>
      <c r="W4" s="121">
        <v>229</v>
      </c>
      <c r="X4" s="121">
        <v>168</v>
      </c>
      <c r="Y4" s="121">
        <v>175</v>
      </c>
      <c r="Z4" s="121">
        <v>281</v>
      </c>
      <c r="AB4" s="122" t="str">
        <f>TEXT(Z4,"###,###")</f>
        <v>281</v>
      </c>
      <c r="AD4" s="123">
        <f>Z4/Y4-1</f>
        <v>0.60571428571428565</v>
      </c>
      <c r="AF4" s="123">
        <f t="shared" ref="AF4:AF9" si="0">Z4/T4-1</f>
        <v>-2.0905923344947785E-2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152</v>
      </c>
      <c r="U5" s="121">
        <v>160</v>
      </c>
      <c r="V5" s="121">
        <v>158</v>
      </c>
      <c r="W5" s="121">
        <v>120</v>
      </c>
      <c r="X5" s="121">
        <v>78</v>
      </c>
      <c r="Y5" s="121">
        <v>91</v>
      </c>
      <c r="Z5" s="121">
        <v>149</v>
      </c>
      <c r="AB5" s="122" t="str">
        <f>TEXT(Z5,"###,###")</f>
        <v>149</v>
      </c>
      <c r="AD5" s="123">
        <f t="shared" ref="AD5:AD9" si="1">Z5/Y5-1</f>
        <v>0.63736263736263732</v>
      </c>
      <c r="AF5" s="123">
        <f t="shared" si="0"/>
        <v>-1.9736842105263164E-2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130</v>
      </c>
      <c r="U6" s="121">
        <v>105</v>
      </c>
      <c r="V6" s="121">
        <v>116</v>
      </c>
      <c r="W6" s="121">
        <v>108</v>
      </c>
      <c r="X6" s="121">
        <v>89</v>
      </c>
      <c r="Y6" s="121">
        <v>84</v>
      </c>
      <c r="Z6" s="121">
        <v>132</v>
      </c>
      <c r="AB6" s="122" t="str">
        <f>TEXT(Z6,"###,###")</f>
        <v>132</v>
      </c>
      <c r="AD6" s="123">
        <f t="shared" si="1"/>
        <v>0.5714285714285714</v>
      </c>
      <c r="AF6" s="123">
        <f t="shared" si="0"/>
        <v>1.538461538461533E-2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175</v>
      </c>
      <c r="U7" s="121">
        <v>180</v>
      </c>
      <c r="V7" s="121">
        <v>186</v>
      </c>
      <c r="W7" s="121">
        <v>172</v>
      </c>
      <c r="X7" s="121">
        <v>119</v>
      </c>
      <c r="Y7" s="121">
        <v>127</v>
      </c>
      <c r="Z7" s="121">
        <v>192</v>
      </c>
      <c r="AB7" s="122" t="str">
        <f>TEXT(Z7,"###,###")</f>
        <v>192</v>
      </c>
      <c r="AD7" s="123">
        <f t="shared" si="1"/>
        <v>0.51181102362204722</v>
      </c>
      <c r="AF7" s="123">
        <f t="shared" si="0"/>
        <v>9.7142857142857197E-2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281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192</v>
      </c>
      <c r="P8" s="48"/>
      <c r="S8" s="120" t="s">
        <v>88</v>
      </c>
      <c r="T8" s="121">
        <v>38858.26</v>
      </c>
      <c r="U8" s="121">
        <v>46411.5</v>
      </c>
      <c r="V8" s="121">
        <v>49280</v>
      </c>
      <c r="W8" s="121">
        <v>52209.5</v>
      </c>
      <c r="X8" s="121">
        <v>58560</v>
      </c>
      <c r="Y8" s="121">
        <v>58296.06</v>
      </c>
      <c r="Z8" s="121">
        <v>50856.15</v>
      </c>
      <c r="AB8" s="122" t="str">
        <f>TEXT(Z8,"$###,###")</f>
        <v>$50,856</v>
      </c>
      <c r="AD8" s="123">
        <f t="shared" si="1"/>
        <v>-0.12762286164793979</v>
      </c>
      <c r="AF8" s="123">
        <f t="shared" si="0"/>
        <v>0.3087603510810828</v>
      </c>
    </row>
    <row r="9" spans="1:32" x14ac:dyDescent="0.25">
      <c r="A9" s="52" t="s">
        <v>15</v>
      </c>
      <c r="B9" s="53"/>
      <c r="C9" s="54"/>
      <c r="D9" s="55">
        <f>AD104</f>
        <v>45.907473309608541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53.645833333333336</v>
      </c>
      <c r="P9" s="56" t="s">
        <v>89</v>
      </c>
      <c r="S9" s="120" t="s">
        <v>7</v>
      </c>
      <c r="T9" s="121">
        <v>8367731</v>
      </c>
      <c r="U9" s="121">
        <v>9344267</v>
      </c>
      <c r="V9" s="121">
        <v>10055709</v>
      </c>
      <c r="W9" s="121">
        <v>9521173</v>
      </c>
      <c r="X9" s="121">
        <v>6723647</v>
      </c>
      <c r="Y9" s="121">
        <v>7649407</v>
      </c>
      <c r="Z9" s="121">
        <v>11388889</v>
      </c>
      <c r="AB9" s="122" t="str">
        <f>TEXT(Z9/1000000,"$#,###.0")&amp;" mil"</f>
        <v>$11.4 mil</v>
      </c>
      <c r="AD9" s="123">
        <f t="shared" si="1"/>
        <v>0.48885907103648685</v>
      </c>
      <c r="AF9" s="123">
        <f t="shared" si="0"/>
        <v>0.36104865225710525</v>
      </c>
    </row>
    <row r="10" spans="1:32" x14ac:dyDescent="0.25">
      <c r="A10" s="52" t="s">
        <v>18</v>
      </c>
      <c r="B10" s="53"/>
      <c r="C10" s="54"/>
      <c r="D10" s="55">
        <f>AD105</f>
        <v>36.654804270462634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46.354166666666671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85.9375</v>
      </c>
      <c r="P11" s="56" t="s">
        <v>89</v>
      </c>
      <c r="S11" s="120" t="s">
        <v>30</v>
      </c>
      <c r="T11" s="125">
        <v>229</v>
      </c>
      <c r="U11" s="125">
        <v>220</v>
      </c>
      <c r="V11" s="125">
        <v>227</v>
      </c>
      <c r="W11" s="125">
        <v>173</v>
      </c>
      <c r="X11" s="125">
        <v>138</v>
      </c>
      <c r="Y11" s="125">
        <v>149</v>
      </c>
      <c r="Z11" s="125">
        <v>225</v>
      </c>
    </row>
    <row r="12" spans="1:32" ht="28.5" customHeight="1" x14ac:dyDescent="0.25">
      <c r="A12" s="52" t="s">
        <v>20</v>
      </c>
      <c r="B12" s="54"/>
      <c r="C12" s="54"/>
      <c r="D12" s="55">
        <f>AD108</f>
        <v>14.23487544483986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30.729166666666668</v>
      </c>
      <c r="P12" s="56" t="s">
        <v>89</v>
      </c>
      <c r="S12" s="120" t="s">
        <v>31</v>
      </c>
      <c r="T12" s="125">
        <v>60</v>
      </c>
      <c r="U12" s="125">
        <v>54</v>
      </c>
      <c r="V12" s="125">
        <v>46</v>
      </c>
      <c r="W12" s="125">
        <v>57</v>
      </c>
      <c r="X12" s="125">
        <v>27</v>
      </c>
      <c r="Y12" s="125">
        <v>26</v>
      </c>
      <c r="Z12" s="125">
        <v>62</v>
      </c>
    </row>
    <row r="13" spans="1:32" ht="15" customHeight="1" x14ac:dyDescent="0.25">
      <c r="A13" s="52" t="s">
        <v>21</v>
      </c>
      <c r="B13" s="54"/>
      <c r="C13" s="54"/>
      <c r="D13" s="55">
        <f>AD109</f>
        <v>12.455516014234876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43.0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38.078291814946617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14.946619217081849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20</v>
      </c>
      <c r="Z15" s="125">
        <v>56</v>
      </c>
      <c r="AB15" s="129">
        <f t="shared" ref="AB15:AB34" si="2">IF(Z15="np",0,Z15/$Z$34)</f>
        <v>0.19718309859154928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</v>
      </c>
      <c r="Z16" s="125">
        <v>0</v>
      </c>
      <c r="AB16" s="129">
        <f t="shared" si="2"/>
        <v>0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0</v>
      </c>
      <c r="Z17" s="125">
        <v>16</v>
      </c>
      <c r="AB17" s="129">
        <f t="shared" si="2"/>
        <v>5.6338028169014086E-2</v>
      </c>
    </row>
    <row r="18" spans="1:28" x14ac:dyDescent="0.25">
      <c r="A18" s="82" t="str">
        <f>$S$1&amp;" ("&amp;$T$2&amp;" to "&amp;$Z$2&amp;")"</f>
        <v>Bulloo (2011-12 to 2017-18)</v>
      </c>
      <c r="B18" s="82"/>
      <c r="C18" s="82"/>
      <c r="D18" s="82"/>
      <c r="E18" s="82"/>
      <c r="F18" s="82"/>
      <c r="G18" s="82" t="str">
        <f>$S$1&amp;" ("&amp;$T$2&amp;" to "&amp;$Z$2&amp;")"</f>
        <v>Bulloo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0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7</v>
      </c>
      <c r="Z19" s="125">
        <v>14</v>
      </c>
      <c r="AB19" s="129">
        <f t="shared" si="2"/>
        <v>4.9295774647887321E-2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0</v>
      </c>
      <c r="Z20" s="125">
        <v>0</v>
      </c>
      <c r="AB20" s="129">
        <f t="shared" si="2"/>
        <v>0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0</v>
      </c>
      <c r="Z21" s="125">
        <v>7</v>
      </c>
      <c r="AB21" s="129">
        <f t="shared" si="2"/>
        <v>2.464788732394366E-2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3</v>
      </c>
      <c r="Z22" s="125">
        <v>7</v>
      </c>
      <c r="AB22" s="129">
        <f t="shared" si="2"/>
        <v>2.464788732394366E-2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6</v>
      </c>
      <c r="Z23" s="125">
        <v>18</v>
      </c>
      <c r="AB23" s="129">
        <f t="shared" si="2"/>
        <v>6.3380281690140844E-2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0</v>
      </c>
      <c r="Z25" s="125">
        <v>0</v>
      </c>
      <c r="AB25" s="129">
        <f t="shared" si="2"/>
        <v>0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0</v>
      </c>
      <c r="Z26" s="125">
        <v>0</v>
      </c>
      <c r="AB26" s="129">
        <f t="shared" si="2"/>
        <v>0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12</v>
      </c>
      <c r="Z27" s="125">
        <v>13</v>
      </c>
      <c r="AB27" s="129">
        <f t="shared" si="2"/>
        <v>4.5774647887323945E-2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6</v>
      </c>
      <c r="Z28" s="125">
        <v>7</v>
      </c>
      <c r="AB28" s="129">
        <f t="shared" si="2"/>
        <v>2.464788732394366E-2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71</v>
      </c>
      <c r="Z29" s="125">
        <v>73</v>
      </c>
      <c r="AB29" s="129">
        <f t="shared" si="2"/>
        <v>0.25704225352112675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17</v>
      </c>
      <c r="Z30" s="125">
        <v>23</v>
      </c>
      <c r="AB30" s="129">
        <f t="shared" si="2"/>
        <v>8.098591549295775E-2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</v>
      </c>
      <c r="Z31" s="125">
        <v>3</v>
      </c>
      <c r="AB31" s="129">
        <f t="shared" si="2"/>
        <v>1.0563380281690141E-2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0</v>
      </c>
      <c r="Z32" s="125">
        <v>0</v>
      </c>
      <c r="AB32" s="129">
        <f t="shared" si="2"/>
        <v>0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6</v>
      </c>
      <c r="Z33" s="125">
        <v>9</v>
      </c>
      <c r="AB33" s="129">
        <f t="shared" si="2"/>
        <v>3.1690140845070422E-2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175</v>
      </c>
      <c r="Z34" s="132">
        <v>284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0</v>
      </c>
      <c r="Z45" s="125">
        <v>6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5</v>
      </c>
      <c r="Y46" s="125">
        <v>3</v>
      </c>
      <c r="Z46" s="125">
        <v>12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</v>
      </c>
      <c r="Y47" s="125">
        <v>0</v>
      </c>
      <c r="Z47" s="125">
        <v>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8</v>
      </c>
      <c r="Y48" s="125">
        <v>4</v>
      </c>
      <c r="Z48" s="125">
        <v>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Bulloo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10</v>
      </c>
      <c r="Y49" s="125">
        <v>11</v>
      </c>
      <c r="Z49" s="125">
        <v>14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8</v>
      </c>
      <c r="Y50" s="125">
        <v>14</v>
      </c>
      <c r="Z50" s="125">
        <v>20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5</v>
      </c>
      <c r="Y51" s="125">
        <v>13</v>
      </c>
      <c r="Z51" s="125">
        <v>20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8</v>
      </c>
      <c r="Y52" s="125">
        <v>3</v>
      </c>
      <c r="Z52" s="125">
        <v>17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11</v>
      </c>
      <c r="Y53" s="125">
        <v>4</v>
      </c>
      <c r="Z53" s="125">
        <v>12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15</v>
      </c>
      <c r="Y54" s="125">
        <v>21</v>
      </c>
      <c r="Z54" s="125">
        <v>22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</v>
      </c>
      <c r="Y55" s="125">
        <v>5</v>
      </c>
      <c r="Z55" s="125">
        <v>14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6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74</v>
      </c>
      <c r="Y61" s="125">
        <v>91</v>
      </c>
      <c r="Z61" s="125">
        <v>151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Bulloo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</v>
      </c>
      <c r="Y65" s="125">
        <v>6</v>
      </c>
      <c r="Z65" s="125">
        <v>10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6</v>
      </c>
      <c r="Y66" s="125">
        <v>5</v>
      </c>
      <c r="Z66" s="125">
        <v>15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23</v>
      </c>
      <c r="Y67" s="125">
        <v>12</v>
      </c>
      <c r="Z67" s="125">
        <v>18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6</v>
      </c>
      <c r="Y68" s="125">
        <v>8</v>
      </c>
      <c r="Z68" s="125">
        <v>13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8</v>
      </c>
      <c r="Y69" s="125">
        <v>18</v>
      </c>
      <c r="Z69" s="125">
        <v>22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12</v>
      </c>
      <c r="Y70" s="125">
        <v>4</v>
      </c>
      <c r="Z70" s="125">
        <v>10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0</v>
      </c>
      <c r="Y71" s="125">
        <v>7</v>
      </c>
      <c r="Z71" s="125">
        <v>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13</v>
      </c>
      <c r="Y72" s="125">
        <v>13</v>
      </c>
      <c r="Z72" s="125">
        <v>10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7</v>
      </c>
      <c r="Y73" s="125">
        <v>11</v>
      </c>
      <c r="Z73" s="125">
        <v>17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0</v>
      </c>
      <c r="Y74" s="125">
        <v>0</v>
      </c>
      <c r="Z74" s="125">
        <v>11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0</v>
      </c>
      <c r="Y75" s="125">
        <v>4</v>
      </c>
      <c r="Z75" s="125">
        <v>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88</v>
      </c>
      <c r="Y80" s="125">
        <v>84</v>
      </c>
      <c r="Z80" s="125">
        <v>134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Bulloo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7</v>
      </c>
      <c r="Y83" s="125">
        <v>6</v>
      </c>
      <c r="Z83" s="125">
        <v>13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0</v>
      </c>
      <c r="Y84" s="125">
        <v>5</v>
      </c>
      <c r="Z84" s="125">
        <v>0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281</v>
      </c>
      <c r="D85" s="96">
        <f t="shared" ref="D85:D90" si="4">AD4</f>
        <v>0.60571428571428565</v>
      </c>
      <c r="E85" s="97">
        <f t="shared" ref="E85:E90" si="5">AD4</f>
        <v>0.60571428571428565</v>
      </c>
      <c r="F85" s="96">
        <f t="shared" ref="F85:F90" si="6">AF4</f>
        <v>-2.0905923344947785E-2</v>
      </c>
      <c r="G85" s="97">
        <f t="shared" ref="G85:G90" si="7">AF4</f>
        <v>-2.0905923344947785E-2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10</v>
      </c>
      <c r="Y85" s="125">
        <v>6</v>
      </c>
      <c r="Z85" s="125">
        <v>15</v>
      </c>
    </row>
    <row r="86" spans="1:32" ht="15" customHeight="1" x14ac:dyDescent="0.25">
      <c r="A86" s="98" t="s">
        <v>4</v>
      </c>
      <c r="B86" s="95"/>
      <c r="C86" s="109" t="str">
        <f t="shared" si="3"/>
        <v>149</v>
      </c>
      <c r="D86" s="96">
        <f t="shared" si="4"/>
        <v>0.63736263736263732</v>
      </c>
      <c r="E86" s="97">
        <f t="shared" si="5"/>
        <v>0.63736263736263732</v>
      </c>
      <c r="F86" s="96">
        <f t="shared" si="6"/>
        <v>-1.9736842105263164E-2</v>
      </c>
      <c r="G86" s="97">
        <f t="shared" si="7"/>
        <v>-1.9736842105263164E-2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0</v>
      </c>
      <c r="Y86" s="125">
        <v>4</v>
      </c>
      <c r="Z86" s="125">
        <v>0</v>
      </c>
    </row>
    <row r="87" spans="1:32" ht="15" customHeight="1" x14ac:dyDescent="0.25">
      <c r="A87" s="98" t="s">
        <v>5</v>
      </c>
      <c r="B87" s="95"/>
      <c r="C87" s="109" t="str">
        <f t="shared" si="3"/>
        <v>132</v>
      </c>
      <c r="D87" s="96">
        <f t="shared" si="4"/>
        <v>0.5714285714285714</v>
      </c>
      <c r="E87" s="97">
        <f t="shared" si="5"/>
        <v>0.5714285714285714</v>
      </c>
      <c r="F87" s="96">
        <f t="shared" si="6"/>
        <v>1.538461538461533E-2</v>
      </c>
      <c r="G87" s="97">
        <f t="shared" si="7"/>
        <v>1.538461538461533E-2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0</v>
      </c>
      <c r="Y87" s="125">
        <v>5</v>
      </c>
      <c r="Z87" s="125">
        <v>0</v>
      </c>
    </row>
    <row r="88" spans="1:32" ht="15" customHeight="1" x14ac:dyDescent="0.25">
      <c r="A88" s="95" t="s">
        <v>6</v>
      </c>
      <c r="B88" s="95"/>
      <c r="C88" s="109" t="str">
        <f t="shared" si="3"/>
        <v>192</v>
      </c>
      <c r="D88" s="96">
        <f t="shared" si="4"/>
        <v>0.51181102362204722</v>
      </c>
      <c r="E88" s="97">
        <f t="shared" si="5"/>
        <v>0.51181102362204722</v>
      </c>
      <c r="F88" s="96">
        <f t="shared" si="6"/>
        <v>9.7142857142857197E-2</v>
      </c>
      <c r="G88" s="97">
        <f t="shared" si="7"/>
        <v>9.7142857142857197E-2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</row>
    <row r="89" spans="1:32" ht="15" customHeight="1" x14ac:dyDescent="0.25">
      <c r="A89" s="95" t="s">
        <v>104</v>
      </c>
      <c r="B89" s="95"/>
      <c r="C89" s="146" t="str">
        <f t="shared" si="3"/>
        <v>$50,856</v>
      </c>
      <c r="D89" s="96">
        <f t="shared" si="4"/>
        <v>-0.12762286164793979</v>
      </c>
      <c r="E89" s="97">
        <f t="shared" si="5"/>
        <v>-0.12762286164793979</v>
      </c>
      <c r="F89" s="96">
        <f t="shared" si="6"/>
        <v>0.3087603510810828</v>
      </c>
      <c r="G89" s="97">
        <f t="shared" si="7"/>
        <v>0.3087603510810828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11</v>
      </c>
      <c r="Y89" s="125">
        <v>13</v>
      </c>
      <c r="Z89" s="125">
        <v>20</v>
      </c>
    </row>
    <row r="90" spans="1:32" ht="15" customHeight="1" x14ac:dyDescent="0.25">
      <c r="A90" s="95" t="s">
        <v>7</v>
      </c>
      <c r="B90" s="95"/>
      <c r="C90" s="109" t="str">
        <f t="shared" si="3"/>
        <v>$11.4 mil</v>
      </c>
      <c r="D90" s="96">
        <f t="shared" si="4"/>
        <v>0.48885907103648685</v>
      </c>
      <c r="E90" s="97">
        <f t="shared" si="5"/>
        <v>0.48885907103648685</v>
      </c>
      <c r="F90" s="96">
        <f t="shared" si="6"/>
        <v>0.36104865225710525</v>
      </c>
      <c r="G90" s="97">
        <f t="shared" si="7"/>
        <v>0.36104865225710525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19</v>
      </c>
      <c r="Y90" s="125">
        <v>16</v>
      </c>
      <c r="Z90" s="125">
        <v>22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56</v>
      </c>
      <c r="Y91" s="125">
        <v>66</v>
      </c>
      <c r="Z91" s="125">
        <v>102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9</v>
      </c>
      <c r="Y93" s="125">
        <v>0</v>
      </c>
      <c r="Z93" s="125">
        <v>11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</v>
      </c>
      <c r="Y94" s="125">
        <v>9</v>
      </c>
      <c r="Z94" s="125">
        <v>4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2</v>
      </c>
      <c r="Y95" s="125">
        <v>6</v>
      </c>
      <c r="Z95" s="125">
        <v>7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8</v>
      </c>
      <c r="Y96" s="125">
        <v>6</v>
      </c>
      <c r="Z96" s="125">
        <v>12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18</v>
      </c>
      <c r="Y97" s="125">
        <v>21</v>
      </c>
      <c r="Z97" s="125">
        <v>21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0</v>
      </c>
      <c r="Y98" s="125">
        <v>0</v>
      </c>
      <c r="Z98" s="125">
        <v>0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0</v>
      </c>
      <c r="Y100" s="125">
        <v>3</v>
      </c>
      <c r="Z100" s="125">
        <v>9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63</v>
      </c>
      <c r="Y101" s="125">
        <v>61</v>
      </c>
      <c r="Z101" s="125">
        <v>94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69</v>
      </c>
      <c r="Y104" s="125">
        <v>60</v>
      </c>
      <c r="Z104" s="125">
        <v>129</v>
      </c>
      <c r="AB104" s="122" t="str">
        <f>TEXT(Z104,"###,###")</f>
        <v>129</v>
      </c>
      <c r="AD104" s="143">
        <f>Z104/($Z$4)*100</f>
        <v>45.907473309608541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78</v>
      </c>
      <c r="Y105" s="125">
        <v>93</v>
      </c>
      <c r="Z105" s="125">
        <v>103</v>
      </c>
      <c r="AB105" s="122" t="str">
        <f>TEXT(Z105,"###,###")</f>
        <v>103</v>
      </c>
      <c r="AD105" s="143">
        <f>Z105/($Z$4)*100</f>
        <v>36.654804270462634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147</v>
      </c>
      <c r="Y106" s="132">
        <v>153</v>
      </c>
      <c r="Z106" s="132">
        <v>232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37</v>
      </c>
      <c r="Y108" s="125">
        <v>29</v>
      </c>
      <c r="Z108" s="125">
        <v>40</v>
      </c>
      <c r="AB108" s="122" t="str">
        <f>TEXT(Z108,"###,###")</f>
        <v>40</v>
      </c>
      <c r="AD108" s="143">
        <f>Z108/($Z$4)*100</f>
        <v>14.23487544483986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10</v>
      </c>
      <c r="Y109" s="125">
        <v>23</v>
      </c>
      <c r="Z109" s="125">
        <v>35</v>
      </c>
      <c r="AB109" s="122" t="str">
        <f>TEXT(Z109,"###,###")</f>
        <v>35</v>
      </c>
      <c r="AD109" s="143">
        <f>Z109/($Z$4)*100</f>
        <v>12.455516014234876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77</v>
      </c>
      <c r="Y110" s="125">
        <v>69</v>
      </c>
      <c r="Z110" s="125">
        <v>107</v>
      </c>
      <c r="AB110" s="122" t="str">
        <f>TEXT(Z110,"###,###")</f>
        <v>107</v>
      </c>
      <c r="AD110" s="143">
        <f>Z110/($Z$4)*100</f>
        <v>38.078291814946617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25</v>
      </c>
      <c r="Y111" s="125">
        <v>32</v>
      </c>
      <c r="Z111" s="125">
        <v>42</v>
      </c>
      <c r="AB111" s="122" t="str">
        <f>TEXT(Z111,"###,###")</f>
        <v>42</v>
      </c>
      <c r="AD111" s="143">
        <f>Z111/($Z$4)*100</f>
        <v>14.946619217081849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165</v>
      </c>
      <c r="Y112" s="125">
        <v>175</v>
      </c>
      <c r="Z112" s="125">
        <v>282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40.82</v>
      </c>
      <c r="U118" s="144">
        <v>40.75</v>
      </c>
      <c r="V118" s="144">
        <v>42.44</v>
      </c>
      <c r="W118" s="144">
        <v>44.72</v>
      </c>
      <c r="X118" s="144">
        <v>43.11</v>
      </c>
      <c r="Y118" s="144">
        <v>42.76</v>
      </c>
      <c r="Z118" s="144">
        <v>43</v>
      </c>
      <c r="AB118" s="122" t="str">
        <f>TEXT(Z118,"##.0")</f>
        <v>43.0</v>
      </c>
    </row>
    <row r="120" spans="19:32" x14ac:dyDescent="0.25">
      <c r="S120" s="115" t="s">
        <v>106</v>
      </c>
      <c r="T120" s="125">
        <v>120</v>
      </c>
      <c r="U120" s="125">
        <v>130</v>
      </c>
      <c r="V120" s="125">
        <v>136</v>
      </c>
      <c r="W120" s="125">
        <v>116</v>
      </c>
      <c r="X120" s="125">
        <v>95</v>
      </c>
      <c r="Y120" s="125">
        <v>101</v>
      </c>
      <c r="Z120" s="125">
        <v>132</v>
      </c>
      <c r="AB120" s="122" t="str">
        <f>TEXT(Z120,"###,###")</f>
        <v>132</v>
      </c>
    </row>
    <row r="121" spans="19:32" x14ac:dyDescent="0.25">
      <c r="S121" s="115" t="s">
        <v>107</v>
      </c>
      <c r="T121" s="125">
        <v>29</v>
      </c>
      <c r="U121" s="125">
        <v>23</v>
      </c>
      <c r="V121" s="125">
        <v>25</v>
      </c>
      <c r="W121" s="125">
        <v>30</v>
      </c>
      <c r="X121" s="125">
        <v>10</v>
      </c>
      <c r="Y121" s="125">
        <v>13</v>
      </c>
      <c r="Z121" s="125">
        <v>26</v>
      </c>
      <c r="AB121" s="122" t="str">
        <f>TEXT(Z121,"###,###")</f>
        <v>26</v>
      </c>
    </row>
    <row r="122" spans="19:32" x14ac:dyDescent="0.25">
      <c r="S122" s="115" t="s">
        <v>108</v>
      </c>
      <c r="T122" s="125">
        <v>29</v>
      </c>
      <c r="U122" s="125">
        <v>24</v>
      </c>
      <c r="V122" s="125">
        <v>25</v>
      </c>
      <c r="W122" s="125">
        <v>27</v>
      </c>
      <c r="X122" s="125">
        <v>12</v>
      </c>
      <c r="Y122" s="125">
        <v>13</v>
      </c>
      <c r="Z122" s="125">
        <v>33</v>
      </c>
      <c r="AB122" s="122" t="str">
        <f>TEXT(Z122,"###,###")</f>
        <v>33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149</v>
      </c>
      <c r="U124" s="125">
        <v>154</v>
      </c>
      <c r="V124" s="125">
        <v>161</v>
      </c>
      <c r="W124" s="125">
        <v>143</v>
      </c>
      <c r="X124" s="125">
        <v>107</v>
      </c>
      <c r="Y124" s="125">
        <v>114</v>
      </c>
      <c r="Z124" s="125">
        <v>165</v>
      </c>
      <c r="AB124" s="122" t="str">
        <f>TEXT(Z124,"###,###")</f>
        <v>165</v>
      </c>
      <c r="AD124" s="139">
        <f>Z124/$Z$7*100</f>
        <v>85.9375</v>
      </c>
    </row>
    <row r="125" spans="19:32" x14ac:dyDescent="0.25">
      <c r="S125" s="115" t="s">
        <v>110</v>
      </c>
      <c r="T125" s="125">
        <v>58</v>
      </c>
      <c r="U125" s="125">
        <v>47</v>
      </c>
      <c r="V125" s="125">
        <v>50</v>
      </c>
      <c r="W125" s="125">
        <v>57</v>
      </c>
      <c r="X125" s="125">
        <v>22</v>
      </c>
      <c r="Y125" s="125">
        <v>26</v>
      </c>
      <c r="Z125" s="125">
        <v>59</v>
      </c>
      <c r="AB125" s="122" t="str">
        <f>TEXT(Z125,"###,###")</f>
        <v>59</v>
      </c>
      <c r="AD125" s="139">
        <f>Z125/$Z$7*100</f>
        <v>30.729166666666668</v>
      </c>
    </row>
    <row r="127" spans="19:32" x14ac:dyDescent="0.25">
      <c r="S127" s="115" t="s">
        <v>111</v>
      </c>
      <c r="T127" s="125">
        <v>98</v>
      </c>
      <c r="U127" s="125">
        <v>106</v>
      </c>
      <c r="V127" s="125">
        <v>105</v>
      </c>
      <c r="W127" s="125">
        <v>90</v>
      </c>
      <c r="X127" s="125">
        <v>59</v>
      </c>
      <c r="Y127" s="125">
        <v>66</v>
      </c>
      <c r="Z127" s="125">
        <v>103</v>
      </c>
      <c r="AB127" s="122" t="str">
        <f>TEXT(Z127,"###,###")</f>
        <v>103</v>
      </c>
      <c r="AD127" s="139">
        <f>Z127/$Z$7*100</f>
        <v>53.645833333333336</v>
      </c>
    </row>
    <row r="128" spans="19:32" x14ac:dyDescent="0.25">
      <c r="S128" s="115" t="s">
        <v>112</v>
      </c>
      <c r="T128" s="125">
        <v>81</v>
      </c>
      <c r="U128" s="125">
        <v>74</v>
      </c>
      <c r="V128" s="125">
        <v>81</v>
      </c>
      <c r="W128" s="125">
        <v>85</v>
      </c>
      <c r="X128" s="125">
        <v>62</v>
      </c>
      <c r="Y128" s="125">
        <v>61</v>
      </c>
      <c r="Z128" s="125">
        <v>89</v>
      </c>
      <c r="AB128" s="122" t="str">
        <f>TEXT(Z128,"###,###")</f>
        <v>89</v>
      </c>
      <c r="AD128" s="139">
        <f>Z128/$Z$7*100</f>
        <v>46.354166666666671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05" id="{7B9AC7BC-6852-421E-90B3-BB9265DA2A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708" id="{A4BE22BA-B338-4A7B-A950-02E0127771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11" id="{46338071-8744-47C4-9DD3-9CFDE6E4AC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14" id="{CB410CCC-E46A-4FFA-9020-4D34C537C5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90EE8-7972-4597-9ADC-A5D653411222}">
  <sheetPr codeName="Sheet7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Bundaberg</v>
      </c>
      <c r="T1" s="113"/>
      <c r="U1" s="113"/>
      <c r="V1" s="113"/>
      <c r="W1" s="113"/>
      <c r="X1" s="113"/>
      <c r="Y1" s="114" t="str">
        <f>Y3</f>
        <v>9.10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124</v>
      </c>
      <c r="Y3" s="118" t="s">
        <v>125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9.10 Bundaberg,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69363</v>
      </c>
      <c r="U4" s="121">
        <v>69133</v>
      </c>
      <c r="V4" s="121">
        <v>66334</v>
      </c>
      <c r="W4" s="121">
        <v>66504</v>
      </c>
      <c r="X4" s="121">
        <v>65235</v>
      </c>
      <c r="Y4" s="121">
        <v>68079</v>
      </c>
      <c r="Z4" s="121">
        <v>69934</v>
      </c>
      <c r="AB4" s="122" t="str">
        <f>TEXT(Z4,"###,###")</f>
        <v>69,934</v>
      </c>
      <c r="AD4" s="123">
        <f>Z4/Y4-1</f>
        <v>2.7247756283141689E-2</v>
      </c>
      <c r="AF4" s="123">
        <f t="shared" ref="AF4:AF9" si="0">Z4/T4-1</f>
        <v>8.2320545535803369E-3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37362</v>
      </c>
      <c r="U5" s="121">
        <v>37773</v>
      </c>
      <c r="V5" s="121">
        <v>35662</v>
      </c>
      <c r="W5" s="121">
        <v>35831</v>
      </c>
      <c r="X5" s="121">
        <v>34755</v>
      </c>
      <c r="Y5" s="121">
        <v>36567</v>
      </c>
      <c r="Z5" s="121">
        <v>37187</v>
      </c>
      <c r="AB5" s="122" t="str">
        <f>TEXT(Z5,"###,###")</f>
        <v>37,187</v>
      </c>
      <c r="AD5" s="123">
        <f t="shared" ref="AD5:AD9" si="1">Z5/Y5-1</f>
        <v>1.6955178166106144E-2</v>
      </c>
      <c r="AF5" s="123">
        <f t="shared" si="0"/>
        <v>-4.6839034312938788E-3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32001</v>
      </c>
      <c r="U6" s="121">
        <v>31360</v>
      </c>
      <c r="V6" s="121">
        <v>30672</v>
      </c>
      <c r="W6" s="121">
        <v>30673</v>
      </c>
      <c r="X6" s="121">
        <v>30479</v>
      </c>
      <c r="Y6" s="121">
        <v>31512</v>
      </c>
      <c r="Z6" s="121">
        <v>32745</v>
      </c>
      <c r="AB6" s="122" t="str">
        <f>TEXT(Z6,"###,###")</f>
        <v>32,745</v>
      </c>
      <c r="AD6" s="123">
        <f t="shared" si="1"/>
        <v>3.9127951256664018E-2</v>
      </c>
      <c r="AF6" s="123">
        <f t="shared" si="0"/>
        <v>2.3249273460204334E-2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46451</v>
      </c>
      <c r="U7" s="121">
        <v>46816</v>
      </c>
      <c r="V7" s="121">
        <v>46270</v>
      </c>
      <c r="W7" s="121">
        <v>45981</v>
      </c>
      <c r="X7" s="121">
        <v>45400</v>
      </c>
      <c r="Y7" s="121">
        <v>46285</v>
      </c>
      <c r="Z7" s="121">
        <v>47842</v>
      </c>
      <c r="AB7" s="122" t="str">
        <f>TEXT(Z7,"###,###")</f>
        <v>47,842</v>
      </c>
      <c r="AD7" s="123">
        <f t="shared" si="1"/>
        <v>3.3639408015555761E-2</v>
      </c>
      <c r="AF7" s="123">
        <f t="shared" si="0"/>
        <v>2.9945534003573693E-2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69,934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47,842</v>
      </c>
      <c r="P8" s="48"/>
      <c r="S8" s="120" t="s">
        <v>88</v>
      </c>
      <c r="T8" s="121">
        <v>30524.2</v>
      </c>
      <c r="U8" s="121">
        <v>31714.14</v>
      </c>
      <c r="V8" s="121">
        <v>33316</v>
      </c>
      <c r="W8" s="121">
        <v>33688.76</v>
      </c>
      <c r="X8" s="121">
        <v>34482</v>
      </c>
      <c r="Y8" s="121">
        <v>35174</v>
      </c>
      <c r="Z8" s="121">
        <v>36253.54</v>
      </c>
      <c r="AB8" s="122" t="str">
        <f>TEXT(Z8,"$###,###")</f>
        <v>$36,254</v>
      </c>
      <c r="AD8" s="123">
        <f t="shared" si="1"/>
        <v>3.0691419798714925E-2</v>
      </c>
      <c r="AF8" s="123">
        <f t="shared" si="0"/>
        <v>0.18769828529494625</v>
      </c>
    </row>
    <row r="9" spans="1:32" x14ac:dyDescent="0.25">
      <c r="A9" s="52" t="s">
        <v>15</v>
      </c>
      <c r="B9" s="53"/>
      <c r="C9" s="54"/>
      <c r="D9" s="55">
        <f>AD104</f>
        <v>75.049332227528808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52.315956690773803</v>
      </c>
      <c r="P9" s="56" t="s">
        <v>89</v>
      </c>
      <c r="S9" s="120" t="s">
        <v>7</v>
      </c>
      <c r="T9" s="121">
        <v>1886708950</v>
      </c>
      <c r="U9" s="121">
        <v>1976486016</v>
      </c>
      <c r="V9" s="121">
        <v>1993186729</v>
      </c>
      <c r="W9" s="121">
        <v>2014091372</v>
      </c>
      <c r="X9" s="121">
        <v>2031813903</v>
      </c>
      <c r="Y9" s="121">
        <v>2101952344</v>
      </c>
      <c r="Z9" s="121">
        <v>2220485077</v>
      </c>
      <c r="AB9" s="122" t="str">
        <f>TEXT(Z9/1000000,"$#,###.0")&amp;" mil"</f>
        <v>$2,220.5 mil</v>
      </c>
      <c r="AD9" s="123">
        <f t="shared" si="1"/>
        <v>5.6391731876486384E-2</v>
      </c>
      <c r="AF9" s="123">
        <f t="shared" si="0"/>
        <v>0.17690917669097828</v>
      </c>
    </row>
    <row r="10" spans="1:32" x14ac:dyDescent="0.25">
      <c r="A10" s="52" t="s">
        <v>18</v>
      </c>
      <c r="B10" s="53"/>
      <c r="C10" s="54"/>
      <c r="D10" s="55">
        <f>AD105</f>
        <v>15.731975862956501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47.679862881986537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91.576439112077253</v>
      </c>
      <c r="P11" s="56" t="s">
        <v>89</v>
      </c>
      <c r="S11" s="120" t="s">
        <v>30</v>
      </c>
      <c r="T11" s="125">
        <v>61706</v>
      </c>
      <c r="U11" s="125">
        <v>61703</v>
      </c>
      <c r="V11" s="125">
        <v>59144</v>
      </c>
      <c r="W11" s="125">
        <v>59554</v>
      </c>
      <c r="X11" s="125">
        <v>58253</v>
      </c>
      <c r="Y11" s="125">
        <v>60898</v>
      </c>
      <c r="Z11" s="125">
        <v>62702</v>
      </c>
    </row>
    <row r="12" spans="1:32" ht="28.5" customHeight="1" x14ac:dyDescent="0.25">
      <c r="A12" s="52" t="s">
        <v>20</v>
      </c>
      <c r="B12" s="54"/>
      <c r="C12" s="54"/>
      <c r="D12" s="55">
        <f>AD108</f>
        <v>15.152858409357394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15.120605325864304</v>
      </c>
      <c r="P12" s="56" t="s">
        <v>89</v>
      </c>
      <c r="S12" s="120" t="s">
        <v>31</v>
      </c>
      <c r="T12" s="125">
        <v>7658</v>
      </c>
      <c r="U12" s="125">
        <v>7432</v>
      </c>
      <c r="V12" s="125">
        <v>7189</v>
      </c>
      <c r="W12" s="125">
        <v>6952</v>
      </c>
      <c r="X12" s="125">
        <v>6985</v>
      </c>
      <c r="Y12" s="125">
        <v>7181</v>
      </c>
      <c r="Z12" s="125">
        <v>7232</v>
      </c>
    </row>
    <row r="13" spans="1:32" ht="15" customHeight="1" x14ac:dyDescent="0.25">
      <c r="A13" s="52" t="s">
        <v>21</v>
      </c>
      <c r="B13" s="54"/>
      <c r="C13" s="54"/>
      <c r="D13" s="55">
        <f>AD109</f>
        <v>16.990305144850858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41.3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25.035033031143648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33.603111505133413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8966</v>
      </c>
      <c r="Z15" s="125">
        <v>7838</v>
      </c>
      <c r="AB15" s="129">
        <f t="shared" ref="AB15:AB34" si="2">IF(Z15="np",0,Z15/$Z$34)</f>
        <v>0.1120771012669088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857</v>
      </c>
      <c r="Z16" s="125">
        <v>990</v>
      </c>
      <c r="AB16" s="129">
        <f t="shared" si="2"/>
        <v>1.4156204421311522E-2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3599</v>
      </c>
      <c r="Z17" s="125">
        <v>4320</v>
      </c>
      <c r="AB17" s="129">
        <f t="shared" si="2"/>
        <v>6.1772528383904825E-2</v>
      </c>
    </row>
    <row r="18" spans="1:28" x14ac:dyDescent="0.25">
      <c r="A18" s="82" t="str">
        <f>$S$1&amp;" ("&amp;$T$2&amp;" to "&amp;$Z$2&amp;")"</f>
        <v>Bundaberg (2011-12 to 2017-18)</v>
      </c>
      <c r="B18" s="82"/>
      <c r="C18" s="82"/>
      <c r="D18" s="82"/>
      <c r="E18" s="82"/>
      <c r="F18" s="82"/>
      <c r="G18" s="82" t="str">
        <f>$S$1&amp;" ("&amp;$T$2&amp;" to "&amp;$Z$2&amp;")"</f>
        <v>Bundaberg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294</v>
      </c>
      <c r="Z18" s="125">
        <v>299</v>
      </c>
      <c r="AB18" s="129">
        <f t="shared" si="2"/>
        <v>4.2754597191637829E-3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4359</v>
      </c>
      <c r="Z19" s="125">
        <v>4765</v>
      </c>
      <c r="AB19" s="129">
        <f t="shared" si="2"/>
        <v>6.8135670775302429E-2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1785</v>
      </c>
      <c r="Z20" s="125">
        <v>2071</v>
      </c>
      <c r="AB20" s="129">
        <f t="shared" si="2"/>
        <v>2.9613635713672891E-2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5784</v>
      </c>
      <c r="Z21" s="125">
        <v>5826</v>
      </c>
      <c r="AB21" s="129">
        <f t="shared" si="2"/>
        <v>8.3307118139960529E-2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4844</v>
      </c>
      <c r="Z22" s="125">
        <v>5033</v>
      </c>
      <c r="AB22" s="129">
        <f t="shared" si="2"/>
        <v>7.1967855406526157E-2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2111</v>
      </c>
      <c r="Z23" s="125">
        <v>2224</v>
      </c>
      <c r="AB23" s="129">
        <f t="shared" si="2"/>
        <v>3.1801412760602853E-2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289</v>
      </c>
      <c r="Z24" s="125">
        <v>280</v>
      </c>
      <c r="AB24" s="129">
        <f t="shared" si="2"/>
        <v>4.0037749878456827E-3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2006</v>
      </c>
      <c r="Z25" s="125">
        <v>2017</v>
      </c>
      <c r="AB25" s="129">
        <f t="shared" si="2"/>
        <v>2.884147910887408E-2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1262</v>
      </c>
      <c r="Z26" s="125">
        <v>1424</v>
      </c>
      <c r="AB26" s="129">
        <f t="shared" si="2"/>
        <v>2.036205565247233E-2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2653</v>
      </c>
      <c r="Z27" s="125">
        <v>2818</v>
      </c>
      <c r="AB27" s="129">
        <f t="shared" si="2"/>
        <v>4.029513541338977E-2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5264</v>
      </c>
      <c r="Z28" s="125">
        <v>6321</v>
      </c>
      <c r="AB28" s="129">
        <f t="shared" si="2"/>
        <v>9.0385220350616302E-2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2768</v>
      </c>
      <c r="Z29" s="125">
        <v>2769</v>
      </c>
      <c r="AB29" s="129">
        <f t="shared" si="2"/>
        <v>3.9594474790516775E-2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4503</v>
      </c>
      <c r="Z30" s="125">
        <v>4656</v>
      </c>
      <c r="AB30" s="129">
        <f t="shared" si="2"/>
        <v>6.6577058369319639E-2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7803</v>
      </c>
      <c r="Z31" s="125">
        <v>8808</v>
      </c>
      <c r="AB31" s="129">
        <f t="shared" si="2"/>
        <v>0.12594732176051707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489</v>
      </c>
      <c r="Z32" s="125">
        <v>517</v>
      </c>
      <c r="AB32" s="129">
        <f t="shared" si="2"/>
        <v>7.3926845311293506E-3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2265</v>
      </c>
      <c r="Z33" s="125">
        <v>2361</v>
      </c>
      <c r="AB33" s="129">
        <f t="shared" si="2"/>
        <v>3.3760402665370205E-2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68079</v>
      </c>
      <c r="Z34" s="132">
        <v>69934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58</v>
      </c>
      <c r="Y44" s="125">
        <v>63</v>
      </c>
      <c r="Z44" s="125">
        <v>73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916</v>
      </c>
      <c r="Y45" s="125">
        <v>992</v>
      </c>
      <c r="Z45" s="125">
        <v>1034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2335</v>
      </c>
      <c r="Y46" s="125">
        <v>2692</v>
      </c>
      <c r="Z46" s="125">
        <v>2795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4354</v>
      </c>
      <c r="Y47" s="125">
        <v>4393</v>
      </c>
      <c r="Z47" s="125">
        <v>4302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4672</v>
      </c>
      <c r="Y48" s="125">
        <v>4877</v>
      </c>
      <c r="Z48" s="125">
        <v>5129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Bundaberg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3328</v>
      </c>
      <c r="Y49" s="125">
        <v>3422</v>
      </c>
      <c r="Z49" s="125">
        <v>3382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2676</v>
      </c>
      <c r="Y50" s="125">
        <v>2995</v>
      </c>
      <c r="Z50" s="125">
        <v>3049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3046</v>
      </c>
      <c r="Y51" s="125">
        <v>3151</v>
      </c>
      <c r="Z51" s="125">
        <v>3002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3111</v>
      </c>
      <c r="Y52" s="125">
        <v>3310</v>
      </c>
      <c r="Z52" s="125">
        <v>3425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3178</v>
      </c>
      <c r="Y53" s="125">
        <v>3254</v>
      </c>
      <c r="Z53" s="125">
        <v>3186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2935</v>
      </c>
      <c r="Y54" s="125">
        <v>3154</v>
      </c>
      <c r="Z54" s="125">
        <v>3159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2181</v>
      </c>
      <c r="Y55" s="125">
        <v>2271</v>
      </c>
      <c r="Z55" s="125">
        <v>2414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1156</v>
      </c>
      <c r="Y56" s="125">
        <v>1132</v>
      </c>
      <c r="Z56" s="125">
        <v>1220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440</v>
      </c>
      <c r="Y57" s="125">
        <v>461</v>
      </c>
      <c r="Z57" s="125">
        <v>520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205</v>
      </c>
      <c r="Y58" s="125">
        <v>235</v>
      </c>
      <c r="Z58" s="125">
        <v>243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99</v>
      </c>
      <c r="Y59" s="125">
        <v>114</v>
      </c>
      <c r="Z59" s="125">
        <v>138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48</v>
      </c>
      <c r="Y60" s="125">
        <v>49</v>
      </c>
      <c r="Z60" s="125">
        <v>56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34755</v>
      </c>
      <c r="Y61" s="125">
        <v>36567</v>
      </c>
      <c r="Z61" s="125">
        <v>37187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92</v>
      </c>
      <c r="Y63" s="125">
        <v>80</v>
      </c>
      <c r="Z63" s="125">
        <v>80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Bundaberg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1085</v>
      </c>
      <c r="Y64" s="125">
        <v>1107</v>
      </c>
      <c r="Z64" s="125">
        <v>1085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2295</v>
      </c>
      <c r="Y65" s="125">
        <v>2472</v>
      </c>
      <c r="Z65" s="125">
        <v>2648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3227</v>
      </c>
      <c r="Y66" s="125">
        <v>3155</v>
      </c>
      <c r="Z66" s="125">
        <v>3583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3837</v>
      </c>
      <c r="Y67" s="125">
        <v>3924</v>
      </c>
      <c r="Z67" s="125">
        <v>4063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2634</v>
      </c>
      <c r="Y68" s="125">
        <v>2751</v>
      </c>
      <c r="Z68" s="125">
        <v>2853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2414</v>
      </c>
      <c r="Y69" s="125">
        <v>2489</v>
      </c>
      <c r="Z69" s="125">
        <v>2536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2748</v>
      </c>
      <c r="Y70" s="125">
        <v>2794</v>
      </c>
      <c r="Z70" s="125">
        <v>2859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2999</v>
      </c>
      <c r="Y71" s="125">
        <v>3192</v>
      </c>
      <c r="Z71" s="125">
        <v>3251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3099</v>
      </c>
      <c r="Y72" s="125">
        <v>3135</v>
      </c>
      <c r="Z72" s="125">
        <v>3095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2829</v>
      </c>
      <c r="Y73" s="125">
        <v>2895</v>
      </c>
      <c r="Z73" s="125">
        <v>2994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1822</v>
      </c>
      <c r="Y74" s="125">
        <v>2001</v>
      </c>
      <c r="Z74" s="125">
        <v>2111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776</v>
      </c>
      <c r="Y75" s="125">
        <v>843</v>
      </c>
      <c r="Z75" s="125">
        <v>856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279</v>
      </c>
      <c r="Y76" s="125">
        <v>325</v>
      </c>
      <c r="Z76" s="125">
        <v>342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166</v>
      </c>
      <c r="Y77" s="125">
        <v>187</v>
      </c>
      <c r="Z77" s="125">
        <v>201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103</v>
      </c>
      <c r="Y78" s="125">
        <v>86</v>
      </c>
      <c r="Z78" s="125">
        <v>90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70</v>
      </c>
      <c r="Y79" s="125">
        <v>76</v>
      </c>
      <c r="Z79" s="125">
        <v>81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30479</v>
      </c>
      <c r="Y80" s="125">
        <v>31512</v>
      </c>
      <c r="Z80" s="125">
        <v>32745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Bundaberg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1788</v>
      </c>
      <c r="Y83" s="125">
        <v>1901</v>
      </c>
      <c r="Z83" s="125">
        <v>1980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1910</v>
      </c>
      <c r="Y84" s="125">
        <v>1968</v>
      </c>
      <c r="Z84" s="125">
        <v>1961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69,934</v>
      </c>
      <c r="D85" s="96">
        <f t="shared" ref="D85:D90" si="4">AD4</f>
        <v>2.7247756283141689E-2</v>
      </c>
      <c r="E85" s="97">
        <f t="shared" ref="E85:E90" si="5">AD4</f>
        <v>2.7247756283141689E-2</v>
      </c>
      <c r="F85" s="96">
        <f t="shared" ref="F85:F90" si="6">AF4</f>
        <v>8.2320545535803369E-3</v>
      </c>
      <c r="G85" s="97">
        <f t="shared" ref="G85:G90" si="7">AF4</f>
        <v>8.2320545535803369E-3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4051</v>
      </c>
      <c r="Y85" s="125">
        <v>4134</v>
      </c>
      <c r="Z85" s="125">
        <v>4245</v>
      </c>
    </row>
    <row r="86" spans="1:32" ht="15" customHeight="1" x14ac:dyDescent="0.25">
      <c r="A86" s="98" t="s">
        <v>4</v>
      </c>
      <c r="B86" s="95"/>
      <c r="C86" s="109" t="str">
        <f t="shared" si="3"/>
        <v>37,187</v>
      </c>
      <c r="D86" s="96">
        <f t="shared" si="4"/>
        <v>1.6955178166106144E-2</v>
      </c>
      <c r="E86" s="97">
        <f t="shared" si="5"/>
        <v>1.6955178166106144E-2</v>
      </c>
      <c r="F86" s="96">
        <f t="shared" si="6"/>
        <v>-4.6839034312938788E-3</v>
      </c>
      <c r="G86" s="97">
        <f t="shared" si="7"/>
        <v>-4.6839034312938788E-3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1079</v>
      </c>
      <c r="Y86" s="125">
        <v>1133</v>
      </c>
      <c r="Z86" s="125">
        <v>1271</v>
      </c>
    </row>
    <row r="87" spans="1:32" ht="15" customHeight="1" x14ac:dyDescent="0.25">
      <c r="A87" s="98" t="s">
        <v>5</v>
      </c>
      <c r="B87" s="95"/>
      <c r="C87" s="109" t="str">
        <f t="shared" si="3"/>
        <v>32,745</v>
      </c>
      <c r="D87" s="96">
        <f t="shared" si="4"/>
        <v>3.9127951256664018E-2</v>
      </c>
      <c r="E87" s="97">
        <f t="shared" si="5"/>
        <v>3.9127951256664018E-2</v>
      </c>
      <c r="F87" s="96">
        <f t="shared" si="6"/>
        <v>2.3249273460204334E-2</v>
      </c>
      <c r="G87" s="97">
        <f t="shared" si="7"/>
        <v>2.3249273460204334E-2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637</v>
      </c>
      <c r="Y87" s="125">
        <v>669</v>
      </c>
      <c r="Z87" s="125">
        <v>675</v>
      </c>
    </row>
    <row r="88" spans="1:32" ht="15" customHeight="1" x14ac:dyDescent="0.25">
      <c r="A88" s="95" t="s">
        <v>6</v>
      </c>
      <c r="B88" s="95"/>
      <c r="C88" s="109" t="str">
        <f t="shared" si="3"/>
        <v>47,842</v>
      </c>
      <c r="D88" s="96">
        <f t="shared" si="4"/>
        <v>3.3639408015555761E-2</v>
      </c>
      <c r="E88" s="97">
        <f t="shared" si="5"/>
        <v>3.3639408015555761E-2</v>
      </c>
      <c r="F88" s="96">
        <f t="shared" si="6"/>
        <v>2.9945534003573693E-2</v>
      </c>
      <c r="G88" s="97">
        <f t="shared" si="7"/>
        <v>2.9945534003573693E-2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1175</v>
      </c>
      <c r="Y88" s="125">
        <v>1186</v>
      </c>
      <c r="Z88" s="125">
        <v>1267</v>
      </c>
    </row>
    <row r="89" spans="1:32" ht="15" customHeight="1" x14ac:dyDescent="0.25">
      <c r="A89" s="95" t="s">
        <v>104</v>
      </c>
      <c r="B89" s="95"/>
      <c r="C89" s="146" t="str">
        <f t="shared" si="3"/>
        <v>$36,254</v>
      </c>
      <c r="D89" s="96">
        <f t="shared" si="4"/>
        <v>3.0691419798714925E-2</v>
      </c>
      <c r="E89" s="97">
        <f t="shared" si="5"/>
        <v>3.0691419798714925E-2</v>
      </c>
      <c r="F89" s="96">
        <f t="shared" si="6"/>
        <v>0.18769828529494625</v>
      </c>
      <c r="G89" s="97">
        <f t="shared" si="7"/>
        <v>0.18769828529494625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2795</v>
      </c>
      <c r="Y89" s="125">
        <v>2877</v>
      </c>
      <c r="Z89" s="125">
        <v>3047</v>
      </c>
    </row>
    <row r="90" spans="1:32" ht="15" customHeight="1" x14ac:dyDescent="0.25">
      <c r="A90" s="95" t="s">
        <v>7</v>
      </c>
      <c r="B90" s="95"/>
      <c r="C90" s="109" t="str">
        <f t="shared" si="3"/>
        <v>$2,220.5 mil</v>
      </c>
      <c r="D90" s="96">
        <f t="shared" si="4"/>
        <v>5.6391731876486384E-2</v>
      </c>
      <c r="E90" s="97">
        <f t="shared" si="5"/>
        <v>5.6391731876486384E-2</v>
      </c>
      <c r="F90" s="96">
        <f t="shared" si="6"/>
        <v>0.17690917669097828</v>
      </c>
      <c r="G90" s="97">
        <f t="shared" si="7"/>
        <v>0.17690917669097828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4186</v>
      </c>
      <c r="Y90" s="125">
        <v>3970</v>
      </c>
      <c r="Z90" s="125">
        <v>4105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23850</v>
      </c>
      <c r="Y91" s="125">
        <v>24302</v>
      </c>
      <c r="Z91" s="125">
        <v>25029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1234</v>
      </c>
      <c r="Y93" s="125">
        <v>1326</v>
      </c>
      <c r="Z93" s="125">
        <v>1354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3323</v>
      </c>
      <c r="Y94" s="125">
        <v>3506</v>
      </c>
      <c r="Z94" s="125">
        <v>3565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617</v>
      </c>
      <c r="Y95" s="125">
        <v>612</v>
      </c>
      <c r="Z95" s="125">
        <v>621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3180</v>
      </c>
      <c r="Y96" s="125">
        <v>3383</v>
      </c>
      <c r="Z96" s="125">
        <v>3783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3153</v>
      </c>
      <c r="Y97" s="125">
        <v>3461</v>
      </c>
      <c r="Z97" s="125">
        <v>3515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2373</v>
      </c>
      <c r="Y98" s="125">
        <v>2381</v>
      </c>
      <c r="Z98" s="125">
        <v>2519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158</v>
      </c>
      <c r="Y99" s="125">
        <v>160</v>
      </c>
      <c r="Z99" s="125">
        <v>173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2540</v>
      </c>
      <c r="Y100" s="125">
        <v>2415</v>
      </c>
      <c r="Z100" s="125">
        <v>2385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21549</v>
      </c>
      <c r="Y101" s="125">
        <v>21983</v>
      </c>
      <c r="Z101" s="125">
        <v>22811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46946</v>
      </c>
      <c r="Y104" s="125">
        <v>50903</v>
      </c>
      <c r="Z104" s="125">
        <v>52485</v>
      </c>
      <c r="AB104" s="122" t="str">
        <f>TEXT(Z104,"###,###")</f>
        <v>52,485</v>
      </c>
      <c r="AD104" s="143">
        <f>Z104/($Z$4)*100</f>
        <v>75.049332227528808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11345</v>
      </c>
      <c r="Y105" s="125">
        <v>11164</v>
      </c>
      <c r="Z105" s="125">
        <v>11002</v>
      </c>
      <c r="AB105" s="122" t="str">
        <f>TEXT(Z105,"###,###")</f>
        <v>11,002</v>
      </c>
      <c r="AD105" s="143">
        <f>Z105/($Z$4)*100</f>
        <v>15.731975862956501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58291</v>
      </c>
      <c r="Y106" s="132">
        <v>62067</v>
      </c>
      <c r="Z106" s="132">
        <v>63487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8935</v>
      </c>
      <c r="Y108" s="125">
        <v>9780</v>
      </c>
      <c r="Z108" s="125">
        <v>10597</v>
      </c>
      <c r="AB108" s="122" t="str">
        <f>TEXT(Z108,"###,###")</f>
        <v>10,597</v>
      </c>
      <c r="AD108" s="143">
        <f>Z108/($Z$4)*100</f>
        <v>15.152858409357394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10958</v>
      </c>
      <c r="Y109" s="125">
        <v>11428</v>
      </c>
      <c r="Z109" s="125">
        <v>11882</v>
      </c>
      <c r="AB109" s="122" t="str">
        <f>TEXT(Z109,"###,###")</f>
        <v>11,882</v>
      </c>
      <c r="AD109" s="143">
        <f>Z109/($Z$4)*100</f>
        <v>16.990305144850858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15553</v>
      </c>
      <c r="Y110" s="125">
        <v>16592</v>
      </c>
      <c r="Z110" s="125">
        <v>17508</v>
      </c>
      <c r="AB110" s="122" t="str">
        <f>TEXT(Z110,"###,###")</f>
        <v>17,508</v>
      </c>
      <c r="AD110" s="143">
        <f>Z110/($Z$4)*100</f>
        <v>25.035033031143648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22844</v>
      </c>
      <c r="Y111" s="125">
        <v>24267</v>
      </c>
      <c r="Z111" s="125">
        <v>23500</v>
      </c>
      <c r="AB111" s="122" t="str">
        <f>TEXT(Z111,"###,###")</f>
        <v>23,500</v>
      </c>
      <c r="AD111" s="143">
        <f>Z111/($Z$4)*100</f>
        <v>33.603111505133413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65235</v>
      </c>
      <c r="Y112" s="125">
        <v>68079</v>
      </c>
      <c r="Z112" s="125">
        <v>69934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43.1</v>
      </c>
      <c r="U118" s="144">
        <v>41.7</v>
      </c>
      <c r="V118" s="144">
        <v>38.92</v>
      </c>
      <c r="W118" s="144">
        <v>41.88</v>
      </c>
      <c r="X118" s="144">
        <v>40.1</v>
      </c>
      <c r="Y118" s="144">
        <v>41.29</v>
      </c>
      <c r="Z118" s="144">
        <v>41.27</v>
      </c>
      <c r="AB118" s="122" t="str">
        <f>TEXT(Z118,"##.0")</f>
        <v>41.3</v>
      </c>
    </row>
    <row r="120" spans="19:32" x14ac:dyDescent="0.25">
      <c r="S120" s="115" t="s">
        <v>106</v>
      </c>
      <c r="T120" s="125">
        <v>38794</v>
      </c>
      <c r="U120" s="125">
        <v>39386</v>
      </c>
      <c r="V120" s="125">
        <v>39080</v>
      </c>
      <c r="W120" s="125">
        <v>39031</v>
      </c>
      <c r="X120" s="125">
        <v>38418</v>
      </c>
      <c r="Y120" s="125">
        <v>39104</v>
      </c>
      <c r="Z120" s="125">
        <v>40610</v>
      </c>
      <c r="AB120" s="122" t="str">
        <f>TEXT(Z120,"###,###")</f>
        <v>40,610</v>
      </c>
    </row>
    <row r="121" spans="19:32" x14ac:dyDescent="0.25">
      <c r="S121" s="115" t="s">
        <v>107</v>
      </c>
      <c r="T121" s="125">
        <v>4258</v>
      </c>
      <c r="U121" s="125">
        <v>4179</v>
      </c>
      <c r="V121" s="125">
        <v>4088</v>
      </c>
      <c r="W121" s="125">
        <v>3948</v>
      </c>
      <c r="X121" s="125">
        <v>3892</v>
      </c>
      <c r="Y121" s="125">
        <v>3978</v>
      </c>
      <c r="Z121" s="125">
        <v>4032</v>
      </c>
      <c r="AB121" s="122" t="str">
        <f>TEXT(Z121,"###,###")</f>
        <v>4,032</v>
      </c>
    </row>
    <row r="122" spans="19:32" x14ac:dyDescent="0.25">
      <c r="S122" s="115" t="s">
        <v>108</v>
      </c>
      <c r="T122" s="125">
        <v>3402</v>
      </c>
      <c r="U122" s="125">
        <v>3251</v>
      </c>
      <c r="V122" s="125">
        <v>3099</v>
      </c>
      <c r="W122" s="125">
        <v>2999</v>
      </c>
      <c r="X122" s="125">
        <v>3086</v>
      </c>
      <c r="Y122" s="125">
        <v>3203</v>
      </c>
      <c r="Z122" s="125">
        <v>3202</v>
      </c>
      <c r="AB122" s="122" t="str">
        <f>TEXT(Z122,"###,###")</f>
        <v>3,202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42196</v>
      </c>
      <c r="U124" s="125">
        <v>42637</v>
      </c>
      <c r="V124" s="125">
        <v>42179</v>
      </c>
      <c r="W124" s="125">
        <v>42030</v>
      </c>
      <c r="X124" s="125">
        <v>41504</v>
      </c>
      <c r="Y124" s="125">
        <v>42307</v>
      </c>
      <c r="Z124" s="125">
        <v>43812</v>
      </c>
      <c r="AB124" s="122" t="str">
        <f>TEXT(Z124,"###,###")</f>
        <v>43,812</v>
      </c>
      <c r="AD124" s="139">
        <f>Z124/$Z$7*100</f>
        <v>91.576439112077253</v>
      </c>
    </row>
    <row r="125" spans="19:32" x14ac:dyDescent="0.25">
      <c r="S125" s="115" t="s">
        <v>110</v>
      </c>
      <c r="T125" s="125">
        <v>7660</v>
      </c>
      <c r="U125" s="125">
        <v>7430</v>
      </c>
      <c r="V125" s="125">
        <v>7187</v>
      </c>
      <c r="W125" s="125">
        <v>6947</v>
      </c>
      <c r="X125" s="125">
        <v>6978</v>
      </c>
      <c r="Y125" s="125">
        <v>7181</v>
      </c>
      <c r="Z125" s="125">
        <v>7234</v>
      </c>
      <c r="AB125" s="122" t="str">
        <f>TEXT(Z125,"###,###")</f>
        <v>7,234</v>
      </c>
      <c r="AD125" s="139">
        <f>Z125/$Z$7*100</f>
        <v>15.120605325864304</v>
      </c>
    </row>
    <row r="127" spans="19:32" x14ac:dyDescent="0.25">
      <c r="S127" s="115" t="s">
        <v>111</v>
      </c>
      <c r="T127" s="125">
        <v>24737</v>
      </c>
      <c r="U127" s="125">
        <v>25032</v>
      </c>
      <c r="V127" s="125">
        <v>24566</v>
      </c>
      <c r="W127" s="125">
        <v>24352</v>
      </c>
      <c r="X127" s="125">
        <v>23850</v>
      </c>
      <c r="Y127" s="125">
        <v>24302</v>
      </c>
      <c r="Z127" s="125">
        <v>25029</v>
      </c>
      <c r="AB127" s="122" t="str">
        <f>TEXT(Z127,"###,###")</f>
        <v>25,029</v>
      </c>
      <c r="AD127" s="139">
        <f>Z127/$Z$7*100</f>
        <v>52.315956690773803</v>
      </c>
    </row>
    <row r="128" spans="19:32" x14ac:dyDescent="0.25">
      <c r="S128" s="115" t="s">
        <v>112</v>
      </c>
      <c r="T128" s="125">
        <v>21714</v>
      </c>
      <c r="U128" s="125">
        <v>21784</v>
      </c>
      <c r="V128" s="125">
        <v>21704</v>
      </c>
      <c r="W128" s="125">
        <v>21629</v>
      </c>
      <c r="X128" s="125">
        <v>21549</v>
      </c>
      <c r="Y128" s="125">
        <v>21983</v>
      </c>
      <c r="Z128" s="125">
        <v>22811</v>
      </c>
      <c r="AB128" s="122" t="str">
        <f>TEXT(Z128,"###,###")</f>
        <v>22,811</v>
      </c>
      <c r="AD128" s="139">
        <f>Z128/$Z$7*100</f>
        <v>47.679862881986537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95" id="{ABAF2A63-2A3A-4CC3-97C9-9794E84A54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98" id="{7E8F8EEB-D615-40C9-BE79-E9362665EBB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01" id="{A0C699ED-5822-4D9D-9188-1C4920E362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04" id="{A48B22C4-042B-4092-9764-34B5CF0365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ACE7C-981D-4C53-884E-5B6EB78A0129}">
  <sheetPr codeName="Sheet7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Burdekin</v>
      </c>
      <c r="T1" s="113"/>
      <c r="U1" s="113"/>
      <c r="V1" s="113"/>
      <c r="W1" s="113"/>
      <c r="X1" s="113"/>
      <c r="Y1" s="114" t="str">
        <f>Y3</f>
        <v>9.11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126</v>
      </c>
      <c r="Y3" s="118" t="s">
        <v>221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9.11 Burdekin,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15502</v>
      </c>
      <c r="U4" s="121">
        <v>15555</v>
      </c>
      <c r="V4" s="121">
        <v>15534</v>
      </c>
      <c r="W4" s="121">
        <v>15496</v>
      </c>
      <c r="X4" s="121">
        <v>15071</v>
      </c>
      <c r="Y4" s="121">
        <v>15762</v>
      </c>
      <c r="Z4" s="121">
        <v>17374</v>
      </c>
      <c r="AB4" s="122" t="str">
        <f>TEXT(Z4,"###,###")</f>
        <v>17,374</v>
      </c>
      <c r="AD4" s="123">
        <f>Z4/Y4-1</f>
        <v>0.10227128536987684</v>
      </c>
      <c r="AF4" s="123">
        <f t="shared" ref="AF4:AF9" si="0">Z4/T4-1</f>
        <v>0.12075861179202674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8562</v>
      </c>
      <c r="U5" s="121">
        <v>8877</v>
      </c>
      <c r="V5" s="121">
        <v>8687</v>
      </c>
      <c r="W5" s="121">
        <v>8676</v>
      </c>
      <c r="X5" s="121">
        <v>8354</v>
      </c>
      <c r="Y5" s="121">
        <v>8415</v>
      </c>
      <c r="Z5" s="121">
        <v>9368</v>
      </c>
      <c r="AB5" s="122" t="str">
        <f>TEXT(Z5,"###,###")</f>
        <v>9,368</v>
      </c>
      <c r="AD5" s="123">
        <f t="shared" ref="AD5:AD9" si="1">Z5/Y5-1</f>
        <v>0.11325014854426629</v>
      </c>
      <c r="AF5" s="123">
        <f t="shared" si="0"/>
        <v>9.4136883905629576E-2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6943</v>
      </c>
      <c r="U6" s="121">
        <v>6678</v>
      </c>
      <c r="V6" s="121">
        <v>6843</v>
      </c>
      <c r="W6" s="121">
        <v>6816</v>
      </c>
      <c r="X6" s="121">
        <v>6722</v>
      </c>
      <c r="Y6" s="121">
        <v>7347</v>
      </c>
      <c r="Z6" s="121">
        <v>8006</v>
      </c>
      <c r="AB6" s="122" t="str">
        <f>TEXT(Z6,"###,###")</f>
        <v>8,006</v>
      </c>
      <c r="AD6" s="123">
        <f t="shared" si="1"/>
        <v>8.9696474751599364E-2</v>
      </c>
      <c r="AF6" s="123">
        <f t="shared" si="0"/>
        <v>0.15310384559988477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9609</v>
      </c>
      <c r="U7" s="121">
        <v>9798</v>
      </c>
      <c r="V7" s="121">
        <v>9728</v>
      </c>
      <c r="W7" s="121">
        <v>9659</v>
      </c>
      <c r="X7" s="121">
        <v>9445</v>
      </c>
      <c r="Y7" s="121">
        <v>9928</v>
      </c>
      <c r="Z7" s="121">
        <v>10835</v>
      </c>
      <c r="AB7" s="122" t="str">
        <f>TEXT(Z7,"###,###")</f>
        <v>10,835</v>
      </c>
      <c r="AD7" s="123">
        <f t="shared" si="1"/>
        <v>9.1357775987107148E-2</v>
      </c>
      <c r="AF7" s="123">
        <f t="shared" si="0"/>
        <v>0.12758871890935586</v>
      </c>
    </row>
    <row r="8" spans="1:32" ht="17.25" customHeight="1" x14ac:dyDescent="0.25">
      <c r="A8" s="44" t="s">
        <v>13</v>
      </c>
      <c r="B8" s="45"/>
      <c r="C8" s="46"/>
      <c r="D8" s="47" t="str">
        <f>AB4</f>
        <v>17,374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10,835</v>
      </c>
      <c r="P8" s="48"/>
      <c r="S8" s="120" t="s">
        <v>88</v>
      </c>
      <c r="T8" s="121">
        <v>28543</v>
      </c>
      <c r="U8" s="121">
        <v>28259.34</v>
      </c>
      <c r="V8" s="121">
        <v>27644.44</v>
      </c>
      <c r="W8" s="121">
        <v>30104</v>
      </c>
      <c r="X8" s="121">
        <v>30147.42</v>
      </c>
      <c r="Y8" s="121">
        <v>31642.07</v>
      </c>
      <c r="Z8" s="121">
        <v>35231</v>
      </c>
      <c r="AB8" s="122" t="str">
        <f>TEXT(Z8,"$###,###")</f>
        <v>$35,231</v>
      </c>
      <c r="AD8" s="123">
        <f t="shared" si="1"/>
        <v>0.11342273119299717</v>
      </c>
      <c r="AF8" s="123">
        <f t="shared" si="0"/>
        <v>0.23431314157586791</v>
      </c>
    </row>
    <row r="9" spans="1:32" x14ac:dyDescent="0.25">
      <c r="A9" s="52" t="s">
        <v>15</v>
      </c>
      <c r="B9" s="53"/>
      <c r="C9" s="54"/>
      <c r="D9" s="55">
        <f>AD104</f>
        <v>75.192816852768502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53.677895708352565</v>
      </c>
      <c r="P9" s="56" t="s">
        <v>89</v>
      </c>
      <c r="S9" s="120" t="s">
        <v>7</v>
      </c>
      <c r="T9" s="121">
        <v>430720832</v>
      </c>
      <c r="U9" s="121">
        <v>421787944</v>
      </c>
      <c r="V9" s="121">
        <v>409421227</v>
      </c>
      <c r="W9" s="121">
        <v>419580758</v>
      </c>
      <c r="X9" s="121">
        <v>427631986</v>
      </c>
      <c r="Y9" s="121">
        <v>477888981</v>
      </c>
      <c r="Z9" s="121">
        <v>512653340</v>
      </c>
      <c r="AB9" s="122" t="str">
        <f>TEXT(Z9/1000000,"$#,###.0")&amp;" mil"</f>
        <v>$512.7 mil</v>
      </c>
      <c r="AD9" s="123">
        <f t="shared" si="1"/>
        <v>7.2745680235719812E-2</v>
      </c>
      <c r="AF9" s="123">
        <f t="shared" si="0"/>
        <v>0.19022183723865016</v>
      </c>
    </row>
    <row r="10" spans="1:32" x14ac:dyDescent="0.25">
      <c r="A10" s="52" t="s">
        <v>18</v>
      </c>
      <c r="B10" s="53"/>
      <c r="C10" s="54"/>
      <c r="D10" s="55">
        <f>AD105</f>
        <v>10.84378957062277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46.322104291647435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88.251038301799724</v>
      </c>
      <c r="P11" s="56" t="s">
        <v>89</v>
      </c>
      <c r="S11" s="120" t="s">
        <v>30</v>
      </c>
      <c r="T11" s="125">
        <v>13411</v>
      </c>
      <c r="U11" s="125">
        <v>13453</v>
      </c>
      <c r="V11" s="125">
        <v>13526</v>
      </c>
      <c r="W11" s="125">
        <v>13505</v>
      </c>
      <c r="X11" s="125">
        <v>13108</v>
      </c>
      <c r="Y11" s="125">
        <v>13613</v>
      </c>
      <c r="Z11" s="125">
        <v>15003</v>
      </c>
    </row>
    <row r="12" spans="1:32" ht="28.5" customHeight="1" x14ac:dyDescent="0.25">
      <c r="A12" s="52" t="s">
        <v>20</v>
      </c>
      <c r="B12" s="54"/>
      <c r="C12" s="54"/>
      <c r="D12" s="55">
        <f>AD108</f>
        <v>15.465638310118567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21.901245962159667</v>
      </c>
      <c r="P12" s="56" t="s">
        <v>89</v>
      </c>
      <c r="S12" s="120" t="s">
        <v>31</v>
      </c>
      <c r="T12" s="125">
        <v>2088</v>
      </c>
      <c r="U12" s="125">
        <v>2105</v>
      </c>
      <c r="V12" s="125">
        <v>2007</v>
      </c>
      <c r="W12" s="125">
        <v>1994</v>
      </c>
      <c r="X12" s="125">
        <v>1964</v>
      </c>
      <c r="Y12" s="125">
        <v>2149</v>
      </c>
      <c r="Z12" s="125">
        <v>2374</v>
      </c>
    </row>
    <row r="13" spans="1:32" ht="15" customHeight="1" x14ac:dyDescent="0.25">
      <c r="A13" s="52" t="s">
        <v>21</v>
      </c>
      <c r="B13" s="54"/>
      <c r="C13" s="54"/>
      <c r="D13" s="55">
        <f>AD109</f>
        <v>18.193852883619201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23.408541498791298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28.934039369172325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3080</v>
      </c>
      <c r="Z15" s="125">
        <v>3138</v>
      </c>
      <c r="AB15" s="129">
        <f t="shared" ref="AB15:AB34" si="2">IF(Z15="np",0,Z15/$Z$34)</f>
        <v>0.18061471163807988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178</v>
      </c>
      <c r="Z16" s="125">
        <v>223</v>
      </c>
      <c r="AB16" s="129">
        <f t="shared" si="2"/>
        <v>1.2835271094739266E-2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1295</v>
      </c>
      <c r="Z17" s="125">
        <v>1723</v>
      </c>
      <c r="AB17" s="129">
        <f t="shared" si="2"/>
        <v>9.9171175319442847E-2</v>
      </c>
    </row>
    <row r="18" spans="1:28" x14ac:dyDescent="0.25">
      <c r="A18" s="82" t="str">
        <f>$S$1&amp;" ("&amp;$T$2&amp;" to "&amp;$Z$2&amp;")"</f>
        <v>Burdekin (2011-12 to 2017-18)</v>
      </c>
      <c r="B18" s="82"/>
      <c r="C18" s="82"/>
      <c r="D18" s="82"/>
      <c r="E18" s="82"/>
      <c r="F18" s="82"/>
      <c r="G18" s="82" t="str">
        <f>$S$1&amp;" ("&amp;$T$2&amp;" to "&amp;$Z$2&amp;")"</f>
        <v>Burdekin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140</v>
      </c>
      <c r="Z18" s="125">
        <v>156</v>
      </c>
      <c r="AB18" s="129">
        <f t="shared" si="2"/>
        <v>8.978934039369172E-3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707</v>
      </c>
      <c r="Z19" s="125">
        <v>823</v>
      </c>
      <c r="AB19" s="129">
        <f t="shared" si="2"/>
        <v>4.7369632784620697E-2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235</v>
      </c>
      <c r="Z20" s="125">
        <v>244</v>
      </c>
      <c r="AB20" s="129">
        <f t="shared" si="2"/>
        <v>1.4043973753885115E-2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1154</v>
      </c>
      <c r="Z21" s="125">
        <v>1194</v>
      </c>
      <c r="AB21" s="129">
        <f t="shared" si="2"/>
        <v>6.8723379762864051E-2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1224</v>
      </c>
      <c r="Z22" s="125">
        <v>1569</v>
      </c>
      <c r="AB22" s="129">
        <f t="shared" si="2"/>
        <v>9.0307355819039939E-2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420</v>
      </c>
      <c r="Z23" s="125">
        <v>495</v>
      </c>
      <c r="AB23" s="129">
        <f t="shared" si="2"/>
        <v>2.8490848394152182E-2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29</v>
      </c>
      <c r="Z24" s="125">
        <v>20</v>
      </c>
      <c r="AB24" s="129">
        <f t="shared" si="2"/>
        <v>1.1511453896627143E-3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276</v>
      </c>
      <c r="Z25" s="125">
        <v>308</v>
      </c>
      <c r="AB25" s="129">
        <f t="shared" si="2"/>
        <v>1.7727639000805803E-2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371</v>
      </c>
      <c r="Z26" s="125">
        <v>420</v>
      </c>
      <c r="AB26" s="129">
        <f t="shared" si="2"/>
        <v>2.4174053182917002E-2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598</v>
      </c>
      <c r="Z27" s="125">
        <v>727</v>
      </c>
      <c r="AB27" s="129">
        <f t="shared" si="2"/>
        <v>4.1844134914239668E-2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1049</v>
      </c>
      <c r="Z28" s="125">
        <v>1188</v>
      </c>
      <c r="AB28" s="129">
        <f t="shared" si="2"/>
        <v>6.8378036145965229E-2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555</v>
      </c>
      <c r="Z29" s="125">
        <v>572</v>
      </c>
      <c r="AB29" s="129">
        <f t="shared" si="2"/>
        <v>3.292275814435363E-2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794</v>
      </c>
      <c r="Z30" s="125">
        <v>836</v>
      </c>
      <c r="AB30" s="129">
        <f t="shared" si="2"/>
        <v>4.8117877287901463E-2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1060</v>
      </c>
      <c r="Z31" s="125">
        <v>1160</v>
      </c>
      <c r="AB31" s="129">
        <f t="shared" si="2"/>
        <v>6.6766432600437436E-2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103</v>
      </c>
      <c r="Z32" s="125">
        <v>79</v>
      </c>
      <c r="AB32" s="129">
        <f t="shared" si="2"/>
        <v>4.5470242891677221E-3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504</v>
      </c>
      <c r="Z33" s="125">
        <v>557</v>
      </c>
      <c r="AB33" s="129">
        <f t="shared" si="2"/>
        <v>3.2059399102106596E-2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15762</v>
      </c>
      <c r="Z34" s="132">
        <v>17374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16</v>
      </c>
      <c r="Y44" s="125">
        <v>20</v>
      </c>
      <c r="Z44" s="125">
        <v>20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201</v>
      </c>
      <c r="Y45" s="125">
        <v>197</v>
      </c>
      <c r="Z45" s="125">
        <v>236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699</v>
      </c>
      <c r="Y46" s="125">
        <v>670</v>
      </c>
      <c r="Z46" s="125">
        <v>827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1240</v>
      </c>
      <c r="Y47" s="125">
        <v>1114</v>
      </c>
      <c r="Z47" s="125">
        <v>1265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1273</v>
      </c>
      <c r="Y48" s="125">
        <v>1291</v>
      </c>
      <c r="Z48" s="125">
        <v>1343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Burdekin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713</v>
      </c>
      <c r="Y49" s="125">
        <v>721</v>
      </c>
      <c r="Z49" s="125">
        <v>749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581</v>
      </c>
      <c r="Y50" s="125">
        <v>580</v>
      </c>
      <c r="Z50" s="125">
        <v>605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642</v>
      </c>
      <c r="Y51" s="125">
        <v>619</v>
      </c>
      <c r="Z51" s="125">
        <v>717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673</v>
      </c>
      <c r="Y52" s="125">
        <v>727</v>
      </c>
      <c r="Z52" s="125">
        <v>776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724</v>
      </c>
      <c r="Y53" s="125">
        <v>718</v>
      </c>
      <c r="Z53" s="125">
        <v>744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562</v>
      </c>
      <c r="Y54" s="125">
        <v>661</v>
      </c>
      <c r="Z54" s="125">
        <v>784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544</v>
      </c>
      <c r="Y55" s="125">
        <v>546</v>
      </c>
      <c r="Z55" s="125">
        <v>600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255</v>
      </c>
      <c r="Y56" s="125">
        <v>290</v>
      </c>
      <c r="Z56" s="125">
        <v>350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129</v>
      </c>
      <c r="Y57" s="125">
        <v>138</v>
      </c>
      <c r="Z57" s="125">
        <v>149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64</v>
      </c>
      <c r="Y58" s="125">
        <v>69</v>
      </c>
      <c r="Z58" s="125">
        <v>96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32</v>
      </c>
      <c r="Y59" s="125">
        <v>38</v>
      </c>
      <c r="Z59" s="125">
        <v>48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12</v>
      </c>
      <c r="Y60" s="125">
        <v>16</v>
      </c>
      <c r="Z60" s="125">
        <v>29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8350</v>
      </c>
      <c r="Y61" s="125">
        <v>8415</v>
      </c>
      <c r="Z61" s="125">
        <v>9363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26</v>
      </c>
      <c r="Y63" s="125">
        <v>33</v>
      </c>
      <c r="Z63" s="125">
        <v>33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Burdekin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210</v>
      </c>
      <c r="Y64" s="125">
        <v>221</v>
      </c>
      <c r="Z64" s="125">
        <v>244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625</v>
      </c>
      <c r="Y65" s="125">
        <v>662</v>
      </c>
      <c r="Z65" s="125">
        <v>738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921</v>
      </c>
      <c r="Y66" s="125">
        <v>979</v>
      </c>
      <c r="Z66" s="125">
        <v>1244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888</v>
      </c>
      <c r="Y67" s="125">
        <v>1089</v>
      </c>
      <c r="Z67" s="125">
        <v>1084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599</v>
      </c>
      <c r="Y68" s="125">
        <v>617</v>
      </c>
      <c r="Z68" s="125">
        <v>650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461</v>
      </c>
      <c r="Y69" s="125">
        <v>495</v>
      </c>
      <c r="Z69" s="125">
        <v>476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505</v>
      </c>
      <c r="Y70" s="125">
        <v>545</v>
      </c>
      <c r="Z70" s="125">
        <v>547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647</v>
      </c>
      <c r="Y71" s="125">
        <v>709</v>
      </c>
      <c r="Z71" s="125">
        <v>739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589</v>
      </c>
      <c r="Y72" s="125">
        <v>585</v>
      </c>
      <c r="Z72" s="125">
        <v>651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539</v>
      </c>
      <c r="Y73" s="125">
        <v>600</v>
      </c>
      <c r="Z73" s="125">
        <v>652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355</v>
      </c>
      <c r="Y74" s="125">
        <v>417</v>
      </c>
      <c r="Z74" s="125">
        <v>448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185</v>
      </c>
      <c r="Y75" s="125">
        <v>195</v>
      </c>
      <c r="Z75" s="125">
        <v>221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85</v>
      </c>
      <c r="Y76" s="125">
        <v>105</v>
      </c>
      <c r="Z76" s="125">
        <v>137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41</v>
      </c>
      <c r="Y77" s="125">
        <v>51</v>
      </c>
      <c r="Z77" s="125">
        <v>61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24</v>
      </c>
      <c r="Y78" s="125">
        <v>24</v>
      </c>
      <c r="Z78" s="125">
        <v>37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19</v>
      </c>
      <c r="Y79" s="125">
        <v>20</v>
      </c>
      <c r="Z79" s="125">
        <v>26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6718</v>
      </c>
      <c r="Y80" s="125">
        <v>7347</v>
      </c>
      <c r="Z80" s="125">
        <v>8008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Burdekin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373</v>
      </c>
      <c r="Y83" s="125">
        <v>426</v>
      </c>
      <c r="Z83" s="125">
        <v>468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247</v>
      </c>
      <c r="Y84" s="125">
        <v>243</v>
      </c>
      <c r="Z84" s="125">
        <v>262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17,374</v>
      </c>
      <c r="D85" s="96">
        <f t="shared" ref="D85:D90" si="4">AD4</f>
        <v>0.10227128536987684</v>
      </c>
      <c r="E85" s="97">
        <f t="shared" ref="E85:E90" si="5">AD4</f>
        <v>0.10227128536987684</v>
      </c>
      <c r="F85" s="96">
        <f t="shared" ref="F85:F90" si="6">AF4</f>
        <v>0.12075861179202674</v>
      </c>
      <c r="G85" s="97">
        <f t="shared" ref="G85:G90" si="7">AF4</f>
        <v>0.12075861179202674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974</v>
      </c>
      <c r="Y85" s="125">
        <v>1034</v>
      </c>
      <c r="Z85" s="125">
        <v>1117</v>
      </c>
    </row>
    <row r="86" spans="1:32" ht="15" customHeight="1" x14ac:dyDescent="0.25">
      <c r="A86" s="98" t="s">
        <v>4</v>
      </c>
      <c r="B86" s="95"/>
      <c r="C86" s="109" t="str">
        <f t="shared" si="3"/>
        <v>9,368</v>
      </c>
      <c r="D86" s="96">
        <f t="shared" si="4"/>
        <v>0.11325014854426629</v>
      </c>
      <c r="E86" s="97">
        <f t="shared" si="5"/>
        <v>0.11325014854426629</v>
      </c>
      <c r="F86" s="96">
        <f t="shared" si="6"/>
        <v>9.4136883905629576E-2</v>
      </c>
      <c r="G86" s="97">
        <f t="shared" si="7"/>
        <v>9.4136883905629576E-2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144</v>
      </c>
      <c r="Y86" s="125">
        <v>152</v>
      </c>
      <c r="Z86" s="125">
        <v>171</v>
      </c>
    </row>
    <row r="87" spans="1:32" ht="15" customHeight="1" x14ac:dyDescent="0.25">
      <c r="A87" s="98" t="s">
        <v>5</v>
      </c>
      <c r="B87" s="95"/>
      <c r="C87" s="109" t="str">
        <f t="shared" si="3"/>
        <v>8,006</v>
      </c>
      <c r="D87" s="96">
        <f t="shared" si="4"/>
        <v>8.9696474751599364E-2</v>
      </c>
      <c r="E87" s="97">
        <f t="shared" si="5"/>
        <v>8.9696474751599364E-2</v>
      </c>
      <c r="F87" s="96">
        <f t="shared" si="6"/>
        <v>0.15310384559988477</v>
      </c>
      <c r="G87" s="97">
        <f t="shared" si="7"/>
        <v>0.15310384559988477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108</v>
      </c>
      <c r="Y87" s="125">
        <v>118</v>
      </c>
      <c r="Z87" s="125">
        <v>108</v>
      </c>
    </row>
    <row r="88" spans="1:32" ht="15" customHeight="1" x14ac:dyDescent="0.25">
      <c r="A88" s="95" t="s">
        <v>6</v>
      </c>
      <c r="B88" s="95"/>
      <c r="C88" s="109" t="str">
        <f t="shared" si="3"/>
        <v>10,835</v>
      </c>
      <c r="D88" s="96">
        <f t="shared" si="4"/>
        <v>9.1357775987107148E-2</v>
      </c>
      <c r="E88" s="97">
        <f t="shared" si="5"/>
        <v>9.1357775987107148E-2</v>
      </c>
      <c r="F88" s="96">
        <f t="shared" si="6"/>
        <v>0.12758871890935586</v>
      </c>
      <c r="G88" s="97">
        <f t="shared" si="7"/>
        <v>0.12758871890935586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147</v>
      </c>
      <c r="Y88" s="125">
        <v>167</v>
      </c>
      <c r="Z88" s="125">
        <v>179</v>
      </c>
    </row>
    <row r="89" spans="1:32" ht="15" customHeight="1" x14ac:dyDescent="0.25">
      <c r="A89" s="95" t="s">
        <v>104</v>
      </c>
      <c r="B89" s="95"/>
      <c r="C89" s="146" t="str">
        <f t="shared" si="3"/>
        <v>$35,231</v>
      </c>
      <c r="D89" s="96">
        <f t="shared" si="4"/>
        <v>0.11342273119299717</v>
      </c>
      <c r="E89" s="97">
        <f t="shared" si="5"/>
        <v>0.11342273119299717</v>
      </c>
      <c r="F89" s="96">
        <f t="shared" si="6"/>
        <v>0.23431314157586791</v>
      </c>
      <c r="G89" s="97">
        <f t="shared" si="7"/>
        <v>0.23431314157586791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616</v>
      </c>
      <c r="Y89" s="125">
        <v>665</v>
      </c>
      <c r="Z89" s="125">
        <v>710</v>
      </c>
    </row>
    <row r="90" spans="1:32" ht="15" customHeight="1" x14ac:dyDescent="0.25">
      <c r="A90" s="95" t="s">
        <v>7</v>
      </c>
      <c r="B90" s="95"/>
      <c r="C90" s="109" t="str">
        <f t="shared" si="3"/>
        <v>$512.7 mil</v>
      </c>
      <c r="D90" s="96">
        <f t="shared" si="4"/>
        <v>7.2745680235719812E-2</v>
      </c>
      <c r="E90" s="97">
        <f t="shared" si="5"/>
        <v>7.2745680235719812E-2</v>
      </c>
      <c r="F90" s="96">
        <f t="shared" si="6"/>
        <v>0.19022183723865016</v>
      </c>
      <c r="G90" s="97">
        <f t="shared" si="7"/>
        <v>0.19022183723865016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1153</v>
      </c>
      <c r="Y90" s="125">
        <v>1092</v>
      </c>
      <c r="Z90" s="125">
        <v>1122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5132</v>
      </c>
      <c r="Y91" s="125">
        <v>5322</v>
      </c>
      <c r="Z91" s="125">
        <v>5821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198</v>
      </c>
      <c r="Y93" s="125">
        <v>225</v>
      </c>
      <c r="Z93" s="125">
        <v>227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566</v>
      </c>
      <c r="Y94" s="125">
        <v>619</v>
      </c>
      <c r="Z94" s="125">
        <v>650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113</v>
      </c>
      <c r="Y95" s="125">
        <v>131</v>
      </c>
      <c r="Z95" s="125">
        <v>141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563</v>
      </c>
      <c r="Y96" s="125">
        <v>579</v>
      </c>
      <c r="Z96" s="125">
        <v>631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745</v>
      </c>
      <c r="Y97" s="125">
        <v>780</v>
      </c>
      <c r="Z97" s="125">
        <v>807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445</v>
      </c>
      <c r="Y98" s="125">
        <v>455</v>
      </c>
      <c r="Z98" s="125">
        <v>473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47</v>
      </c>
      <c r="Y99" s="125">
        <v>50</v>
      </c>
      <c r="Z99" s="125">
        <v>63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619</v>
      </c>
      <c r="Y100" s="125">
        <v>590</v>
      </c>
      <c r="Z100" s="125">
        <v>574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4317</v>
      </c>
      <c r="Y101" s="125">
        <v>4606</v>
      </c>
      <c r="Z101" s="125">
        <v>5017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11264</v>
      </c>
      <c r="Y104" s="125">
        <v>11937</v>
      </c>
      <c r="Z104" s="125">
        <v>13064</v>
      </c>
      <c r="AB104" s="122" t="str">
        <f>TEXT(Z104,"###,###")</f>
        <v>13,064</v>
      </c>
      <c r="AD104" s="143">
        <f>Z104/($Z$4)*100</f>
        <v>75.192816852768502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1885</v>
      </c>
      <c r="Y105" s="125">
        <v>1908</v>
      </c>
      <c r="Z105" s="125">
        <v>1884</v>
      </c>
      <c r="AB105" s="122" t="str">
        <f>TEXT(Z105,"###,###")</f>
        <v>1,884</v>
      </c>
      <c r="AD105" s="143">
        <f>Z105/($Z$4)*100</f>
        <v>10.84378957062277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13149</v>
      </c>
      <c r="Y106" s="132">
        <v>13845</v>
      </c>
      <c r="Z106" s="132">
        <v>14948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2627</v>
      </c>
      <c r="Y108" s="125">
        <v>2665</v>
      </c>
      <c r="Z108" s="125">
        <v>2687</v>
      </c>
      <c r="AB108" s="122" t="str">
        <f>TEXT(Z108,"###,###")</f>
        <v>2,687</v>
      </c>
      <c r="AD108" s="143">
        <f>Z108/($Z$4)*100</f>
        <v>15.465638310118567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2737</v>
      </c>
      <c r="Y109" s="125">
        <v>2917</v>
      </c>
      <c r="Z109" s="125">
        <v>3161</v>
      </c>
      <c r="AB109" s="122" t="str">
        <f>TEXT(Z109,"###,###")</f>
        <v>3,161</v>
      </c>
      <c r="AD109" s="143">
        <f>Z109/($Z$4)*100</f>
        <v>18.193852883619201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3811</v>
      </c>
      <c r="Y110" s="125">
        <v>3737</v>
      </c>
      <c r="Z110" s="125">
        <v>4067</v>
      </c>
      <c r="AB110" s="122" t="str">
        <f>TEXT(Z110,"###,###")</f>
        <v>4,067</v>
      </c>
      <c r="AD110" s="143">
        <f>Z110/($Z$4)*100</f>
        <v>23.408541498791298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3971</v>
      </c>
      <c r="Y111" s="125">
        <v>4526</v>
      </c>
      <c r="Z111" s="125">
        <v>5027</v>
      </c>
      <c r="AB111" s="122" t="str">
        <f>TEXT(Z111,"###,###")</f>
        <v>5,027</v>
      </c>
      <c r="AD111" s="143">
        <f>Z111/($Z$4)*100</f>
        <v>28.934039369172325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15071</v>
      </c>
      <c r="Y112" s="125">
        <v>15762</v>
      </c>
      <c r="Z112" s="125">
        <v>17374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41.49</v>
      </c>
      <c r="U118" s="144">
        <v>40.93</v>
      </c>
      <c r="V118" s="144">
        <v>36.9</v>
      </c>
      <c r="W118" s="144">
        <v>42.11</v>
      </c>
      <c r="X118" s="144">
        <v>42.59</v>
      </c>
      <c r="Y118" s="144">
        <v>40.950000000000003</v>
      </c>
      <c r="Z118" s="144">
        <v>41.44</v>
      </c>
      <c r="AB118" s="122" t="str">
        <f>TEXT(Z118,"##.0")</f>
        <v>41.4</v>
      </c>
    </row>
    <row r="120" spans="19:32" x14ac:dyDescent="0.25">
      <c r="S120" s="115" t="s">
        <v>106</v>
      </c>
      <c r="T120" s="125">
        <v>7523</v>
      </c>
      <c r="U120" s="125">
        <v>7700</v>
      </c>
      <c r="V120" s="125">
        <v>7722</v>
      </c>
      <c r="W120" s="125">
        <v>7671</v>
      </c>
      <c r="X120" s="125">
        <v>7480</v>
      </c>
      <c r="Y120" s="125">
        <v>7779</v>
      </c>
      <c r="Z120" s="125">
        <v>8461</v>
      </c>
      <c r="AB120" s="122" t="str">
        <f>TEXT(Z120,"###,###")</f>
        <v>8,461</v>
      </c>
    </row>
    <row r="121" spans="19:32" x14ac:dyDescent="0.25">
      <c r="S121" s="115" t="s">
        <v>107</v>
      </c>
      <c r="T121" s="125">
        <v>1080</v>
      </c>
      <c r="U121" s="125">
        <v>1071</v>
      </c>
      <c r="V121" s="125">
        <v>1036</v>
      </c>
      <c r="W121" s="125">
        <v>1044</v>
      </c>
      <c r="X121" s="125">
        <v>1005</v>
      </c>
      <c r="Y121" s="125">
        <v>1084</v>
      </c>
      <c r="Z121" s="125">
        <v>1272</v>
      </c>
      <c r="AB121" s="122" t="str">
        <f>TEXT(Z121,"###,###")</f>
        <v>1,272</v>
      </c>
    </row>
    <row r="122" spans="19:32" x14ac:dyDescent="0.25">
      <c r="S122" s="115" t="s">
        <v>108</v>
      </c>
      <c r="T122" s="125">
        <v>1014</v>
      </c>
      <c r="U122" s="125">
        <v>1031</v>
      </c>
      <c r="V122" s="125">
        <v>973</v>
      </c>
      <c r="W122" s="125">
        <v>947</v>
      </c>
      <c r="X122" s="125">
        <v>961</v>
      </c>
      <c r="Y122" s="125">
        <v>1065</v>
      </c>
      <c r="Z122" s="125">
        <v>1101</v>
      </c>
      <c r="AB122" s="122" t="str">
        <f>TEXT(Z122,"###,###")</f>
        <v>1,101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8537</v>
      </c>
      <c r="U124" s="125">
        <v>8731</v>
      </c>
      <c r="V124" s="125">
        <v>8695</v>
      </c>
      <c r="W124" s="125">
        <v>8618</v>
      </c>
      <c r="X124" s="125">
        <v>8441</v>
      </c>
      <c r="Y124" s="125">
        <v>8844</v>
      </c>
      <c r="Z124" s="125">
        <v>9562</v>
      </c>
      <c r="AB124" s="122" t="str">
        <f>TEXT(Z124,"###,###")</f>
        <v>9,562</v>
      </c>
      <c r="AD124" s="139">
        <f>Z124/$Z$7*100</f>
        <v>88.251038301799724</v>
      </c>
    </row>
    <row r="125" spans="19:32" x14ac:dyDescent="0.25">
      <c r="S125" s="115" t="s">
        <v>110</v>
      </c>
      <c r="T125" s="125">
        <v>2094</v>
      </c>
      <c r="U125" s="125">
        <v>2102</v>
      </c>
      <c r="V125" s="125">
        <v>2009</v>
      </c>
      <c r="W125" s="125">
        <v>1991</v>
      </c>
      <c r="X125" s="125">
        <v>1966</v>
      </c>
      <c r="Y125" s="125">
        <v>2149</v>
      </c>
      <c r="Z125" s="125">
        <v>2373</v>
      </c>
      <c r="AB125" s="122" t="str">
        <f>TEXT(Z125,"###,###")</f>
        <v>2,373</v>
      </c>
      <c r="AD125" s="139">
        <f>Z125/$Z$7*100</f>
        <v>21.901245962159667</v>
      </c>
    </row>
    <row r="127" spans="19:32" x14ac:dyDescent="0.25">
      <c r="S127" s="115" t="s">
        <v>111</v>
      </c>
      <c r="T127" s="125">
        <v>5295</v>
      </c>
      <c r="U127" s="125">
        <v>5475</v>
      </c>
      <c r="V127" s="125">
        <v>5344</v>
      </c>
      <c r="W127" s="125">
        <v>5279</v>
      </c>
      <c r="X127" s="125">
        <v>5131</v>
      </c>
      <c r="Y127" s="125">
        <v>5322</v>
      </c>
      <c r="Z127" s="125">
        <v>5816</v>
      </c>
      <c r="AB127" s="122" t="str">
        <f>TEXT(Z127,"###,###")</f>
        <v>5,816</v>
      </c>
      <c r="AD127" s="139">
        <f>Z127/$Z$7*100</f>
        <v>53.677895708352565</v>
      </c>
    </row>
    <row r="128" spans="19:32" x14ac:dyDescent="0.25">
      <c r="S128" s="115" t="s">
        <v>112</v>
      </c>
      <c r="T128" s="125">
        <v>4317</v>
      </c>
      <c r="U128" s="125">
        <v>4328</v>
      </c>
      <c r="V128" s="125">
        <v>4387</v>
      </c>
      <c r="W128" s="125">
        <v>4384</v>
      </c>
      <c r="X128" s="125">
        <v>4315</v>
      </c>
      <c r="Y128" s="125">
        <v>4606</v>
      </c>
      <c r="Z128" s="125">
        <v>5019</v>
      </c>
      <c r="AB128" s="122" t="str">
        <f>TEXT(Z128,"###,###")</f>
        <v>5,019</v>
      </c>
      <c r="AD128" s="139">
        <f>Z128/$Z$7*100</f>
        <v>46.322104291647435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85" id="{105FB034-93F1-428A-B3E1-A6498A8BE9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88" id="{93830809-E950-40D5-A41F-D6309E343C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91" id="{C00C4885-CC5E-4FCC-B331-8C740A55E3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94" id="{B0AAA2DA-3C1C-4B2A-9EA3-77A9A4C1CC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27D94-DFC1-4555-B689-839D1654669A}">
  <sheetPr codeName="Sheet7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Burke</v>
      </c>
      <c r="T1" s="113"/>
      <c r="U1" s="113"/>
      <c r="V1" s="113"/>
      <c r="W1" s="113"/>
      <c r="X1" s="113"/>
      <c r="Y1" s="114" t="str">
        <f>Y3</f>
        <v>9.12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127</v>
      </c>
      <c r="Y3" s="118" t="s">
        <v>222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9.12 Burke,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100</v>
      </c>
      <c r="U4" s="121">
        <v>90</v>
      </c>
      <c r="V4" s="121">
        <v>96</v>
      </c>
      <c r="W4" s="121">
        <v>90</v>
      </c>
      <c r="X4" s="121">
        <v>62</v>
      </c>
      <c r="Y4" s="121">
        <v>144</v>
      </c>
      <c r="Z4" s="121">
        <v>306</v>
      </c>
      <c r="AB4" s="122" t="str">
        <f>TEXT(Z4,"###,###")</f>
        <v>306</v>
      </c>
      <c r="AD4" s="123">
        <f>Z4/Y4-1</f>
        <v>1.125</v>
      </c>
      <c r="AF4" s="123">
        <f t="shared" ref="AF4:AF9" si="0">Z4/T4-1</f>
        <v>2.06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61</v>
      </c>
      <c r="U5" s="121">
        <v>47</v>
      </c>
      <c r="V5" s="121">
        <v>49</v>
      </c>
      <c r="W5" s="121">
        <v>38</v>
      </c>
      <c r="X5" s="121">
        <v>29</v>
      </c>
      <c r="Y5" s="121">
        <v>80</v>
      </c>
      <c r="Z5" s="121">
        <v>182</v>
      </c>
      <c r="AB5" s="122" t="str">
        <f>TEXT(Z5,"###,###")</f>
        <v>182</v>
      </c>
      <c r="AD5" s="123">
        <f t="shared" ref="AD5:AD9" si="1">Z5/Y5-1</f>
        <v>1.2749999999999999</v>
      </c>
      <c r="AF5" s="123">
        <f t="shared" si="0"/>
        <v>1.9836065573770494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44</v>
      </c>
      <c r="U6" s="121">
        <v>35</v>
      </c>
      <c r="V6" s="121">
        <v>39</v>
      </c>
      <c r="W6" s="121">
        <v>44</v>
      </c>
      <c r="X6" s="121">
        <v>33</v>
      </c>
      <c r="Y6" s="121">
        <v>64</v>
      </c>
      <c r="Z6" s="121">
        <v>127</v>
      </c>
      <c r="AB6" s="122" t="str">
        <f>TEXT(Z6,"###,###")</f>
        <v>127</v>
      </c>
      <c r="AD6" s="123">
        <f t="shared" si="1"/>
        <v>0.984375</v>
      </c>
      <c r="AF6" s="123">
        <f t="shared" si="0"/>
        <v>1.8863636363636362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61</v>
      </c>
      <c r="U7" s="121">
        <v>51</v>
      </c>
      <c r="V7" s="121">
        <v>58</v>
      </c>
      <c r="W7" s="121">
        <v>54</v>
      </c>
      <c r="X7" s="121">
        <v>38</v>
      </c>
      <c r="Y7" s="121">
        <v>83</v>
      </c>
      <c r="Z7" s="121">
        <v>206</v>
      </c>
      <c r="AB7" s="122" t="str">
        <f>TEXT(Z7,"###,###")</f>
        <v>206</v>
      </c>
      <c r="AD7" s="123">
        <f t="shared" si="1"/>
        <v>1.4819277108433737</v>
      </c>
      <c r="AF7" s="123">
        <f t="shared" si="0"/>
        <v>2.377049180327869</v>
      </c>
    </row>
    <row r="8" spans="1:32" ht="17.25" customHeight="1" x14ac:dyDescent="0.25">
      <c r="A8" s="44" t="s">
        <v>13</v>
      </c>
      <c r="B8" s="45"/>
      <c r="C8" s="46"/>
      <c r="D8" s="47" t="str">
        <f>AB4</f>
        <v>306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206</v>
      </c>
      <c r="P8" s="48"/>
      <c r="S8" s="120" t="s">
        <v>88</v>
      </c>
      <c r="T8" s="121">
        <v>34455.699999999997</v>
      </c>
      <c r="U8" s="121">
        <v>37937.120000000003</v>
      </c>
      <c r="V8" s="121">
        <v>33046</v>
      </c>
      <c r="W8" s="121">
        <v>32798.589999999997</v>
      </c>
      <c r="X8" s="121">
        <v>31619.61</v>
      </c>
      <c r="Y8" s="121">
        <v>38910.26</v>
      </c>
      <c r="Z8" s="121">
        <v>38370</v>
      </c>
      <c r="AB8" s="122" t="str">
        <f>TEXT(Z8,"$###,###")</f>
        <v>$38,370</v>
      </c>
      <c r="AD8" s="123">
        <f t="shared" si="1"/>
        <v>-1.3884769723975121E-2</v>
      </c>
      <c r="AF8" s="123">
        <f t="shared" si="0"/>
        <v>0.11360384493712217</v>
      </c>
    </row>
    <row r="9" spans="1:32" x14ac:dyDescent="0.25">
      <c r="A9" s="52" t="s">
        <v>15</v>
      </c>
      <c r="B9" s="53"/>
      <c r="C9" s="54"/>
      <c r="D9" s="55">
        <f>AD104</f>
        <v>55.228758169934643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57.766990291262132</v>
      </c>
      <c r="P9" s="56" t="s">
        <v>89</v>
      </c>
      <c r="S9" s="120" t="s">
        <v>7</v>
      </c>
      <c r="T9" s="121">
        <v>2665310</v>
      </c>
      <c r="U9" s="121">
        <v>2496302</v>
      </c>
      <c r="V9" s="121">
        <v>2679166</v>
      </c>
      <c r="W9" s="121">
        <v>2532645</v>
      </c>
      <c r="X9" s="121">
        <v>1930862</v>
      </c>
      <c r="Y9" s="121">
        <v>4366763</v>
      </c>
      <c r="Z9" s="121">
        <v>10303831</v>
      </c>
      <c r="AB9" s="122" t="str">
        <f>TEXT(Z9/1000000,"$#,###.0")&amp;" mil"</f>
        <v>$10.3 mil</v>
      </c>
      <c r="AD9" s="123">
        <f t="shared" si="1"/>
        <v>1.3596038988147514</v>
      </c>
      <c r="AF9" s="123">
        <f t="shared" si="0"/>
        <v>2.8659034033564574</v>
      </c>
    </row>
    <row r="10" spans="1:32" x14ac:dyDescent="0.25">
      <c r="A10" s="52" t="s">
        <v>18</v>
      </c>
      <c r="B10" s="53"/>
      <c r="C10" s="54"/>
      <c r="D10" s="55">
        <f>AD105</f>
        <v>35.62091503267974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42.23300970873786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96.116504854368941</v>
      </c>
      <c r="P11" s="56" t="s">
        <v>89</v>
      </c>
      <c r="S11" s="120" t="s">
        <v>30</v>
      </c>
      <c r="T11" s="125">
        <v>93</v>
      </c>
      <c r="U11" s="125">
        <v>81</v>
      </c>
      <c r="V11" s="125">
        <v>84</v>
      </c>
      <c r="W11" s="125">
        <v>77</v>
      </c>
      <c r="X11" s="125">
        <v>58</v>
      </c>
      <c r="Y11" s="125">
        <v>125</v>
      </c>
      <c r="Z11" s="125">
        <v>284</v>
      </c>
    </row>
    <row r="12" spans="1:32" ht="28.5" customHeight="1" x14ac:dyDescent="0.25">
      <c r="A12" s="52" t="s">
        <v>20</v>
      </c>
      <c r="B12" s="54"/>
      <c r="C12" s="54"/>
      <c r="D12" s="55">
        <f>AD108</f>
        <v>21.568627450980394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12.621359223300971</v>
      </c>
      <c r="P12" s="56" t="s">
        <v>89</v>
      </c>
      <c r="S12" s="120" t="s">
        <v>31</v>
      </c>
      <c r="T12" s="125">
        <v>6</v>
      </c>
      <c r="U12" s="125">
        <v>5</v>
      </c>
      <c r="V12" s="125">
        <v>9</v>
      </c>
      <c r="W12" s="125">
        <v>8</v>
      </c>
      <c r="X12" s="125">
        <v>7</v>
      </c>
      <c r="Y12" s="125">
        <v>19</v>
      </c>
      <c r="Z12" s="125">
        <v>24</v>
      </c>
    </row>
    <row r="13" spans="1:32" ht="15" customHeight="1" x14ac:dyDescent="0.25">
      <c r="A13" s="52" t="s">
        <v>21</v>
      </c>
      <c r="B13" s="54"/>
      <c r="C13" s="54"/>
      <c r="D13" s="55">
        <f>AD109</f>
        <v>14.37908496732026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40.522875816993462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15.359477124183007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33</v>
      </c>
      <c r="Z15" s="125">
        <v>37</v>
      </c>
      <c r="AB15" s="129">
        <f t="shared" ref="AB15:AB34" si="2">IF(Z15="np",0,Z15/$Z$34)</f>
        <v>0.12131147540983607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6</v>
      </c>
      <c r="Z16" s="125">
        <v>10</v>
      </c>
      <c r="AB16" s="129">
        <f t="shared" si="2"/>
        <v>3.2786885245901641E-2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0</v>
      </c>
      <c r="Z17" s="125">
        <v>1</v>
      </c>
      <c r="AB17" s="129">
        <f t="shared" si="2"/>
        <v>3.2786885245901639E-3</v>
      </c>
    </row>
    <row r="18" spans="1:28" x14ac:dyDescent="0.25">
      <c r="A18" s="82" t="str">
        <f>$S$1&amp;" ("&amp;$T$2&amp;" to "&amp;$Z$2&amp;")"</f>
        <v>Burke (2011-12 to 2017-18)</v>
      </c>
      <c r="B18" s="82"/>
      <c r="C18" s="82"/>
      <c r="D18" s="82"/>
      <c r="E18" s="82"/>
      <c r="F18" s="82"/>
      <c r="G18" s="82" t="str">
        <f>$S$1&amp;" ("&amp;$T$2&amp;" to "&amp;$Z$2&amp;")"</f>
        <v>Burke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0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</v>
      </c>
      <c r="Z19" s="125">
        <v>8</v>
      </c>
      <c r="AB19" s="129">
        <f t="shared" si="2"/>
        <v>2.6229508196721311E-2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0</v>
      </c>
      <c r="Z20" s="125">
        <v>0</v>
      </c>
      <c r="AB20" s="129">
        <f t="shared" si="2"/>
        <v>0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5</v>
      </c>
      <c r="Z21" s="125">
        <v>17</v>
      </c>
      <c r="AB21" s="129">
        <f t="shared" si="2"/>
        <v>5.5737704918032788E-2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8</v>
      </c>
      <c r="Z22" s="125">
        <v>17</v>
      </c>
      <c r="AB22" s="129">
        <f t="shared" si="2"/>
        <v>5.5737704918032788E-2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11</v>
      </c>
      <c r="Z23" s="125">
        <v>32</v>
      </c>
      <c r="AB23" s="129">
        <f t="shared" si="2"/>
        <v>0.10491803278688525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0</v>
      </c>
      <c r="Z25" s="125">
        <v>4</v>
      </c>
      <c r="AB25" s="129">
        <f t="shared" si="2"/>
        <v>1.3114754098360656E-2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0</v>
      </c>
      <c r="Z26" s="125">
        <v>0</v>
      </c>
      <c r="AB26" s="129">
        <f t="shared" si="2"/>
        <v>0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5</v>
      </c>
      <c r="Z27" s="125">
        <v>3</v>
      </c>
      <c r="AB27" s="129">
        <f t="shared" si="2"/>
        <v>9.8360655737704927E-3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0</v>
      </c>
      <c r="Z28" s="125">
        <v>20</v>
      </c>
      <c r="AB28" s="129">
        <f t="shared" si="2"/>
        <v>6.5573770491803282E-2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19</v>
      </c>
      <c r="Z29" s="125">
        <v>48</v>
      </c>
      <c r="AB29" s="129">
        <f t="shared" si="2"/>
        <v>0.15737704918032788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14</v>
      </c>
      <c r="Z30" s="125">
        <v>20</v>
      </c>
      <c r="AB30" s="129">
        <f t="shared" si="2"/>
        <v>6.5573770491803282E-2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5</v>
      </c>
      <c r="Z31" s="125">
        <v>12</v>
      </c>
      <c r="AB31" s="129">
        <f t="shared" si="2"/>
        <v>3.9344262295081971E-2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0</v>
      </c>
      <c r="Z32" s="125">
        <v>0</v>
      </c>
      <c r="AB32" s="129">
        <f t="shared" si="2"/>
        <v>0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13</v>
      </c>
      <c r="Z33" s="125">
        <v>42</v>
      </c>
      <c r="AB33" s="129">
        <f t="shared" si="2"/>
        <v>0.13770491803278689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144</v>
      </c>
      <c r="Z34" s="132">
        <v>305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0</v>
      </c>
      <c r="Z45" s="125">
        <v>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0</v>
      </c>
      <c r="Y46" s="125">
        <v>0</v>
      </c>
      <c r="Z46" s="125">
        <v>15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0</v>
      </c>
      <c r="Y47" s="125">
        <v>11</v>
      </c>
      <c r="Z47" s="125">
        <v>43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0</v>
      </c>
      <c r="Y48" s="125">
        <v>9</v>
      </c>
      <c r="Z48" s="125">
        <v>19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Burke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</v>
      </c>
      <c r="Y49" s="125">
        <v>7</v>
      </c>
      <c r="Z49" s="125">
        <v>11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0</v>
      </c>
      <c r="Y50" s="125">
        <v>14</v>
      </c>
      <c r="Z50" s="125">
        <v>19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10</v>
      </c>
      <c r="Y51" s="125">
        <v>5</v>
      </c>
      <c r="Z51" s="125">
        <v>18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0</v>
      </c>
      <c r="Y52" s="125">
        <v>9</v>
      </c>
      <c r="Z52" s="125">
        <v>18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</v>
      </c>
      <c r="Y53" s="125">
        <v>7</v>
      </c>
      <c r="Z53" s="125">
        <v>14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0</v>
      </c>
      <c r="Y54" s="125">
        <v>0</v>
      </c>
      <c r="Z54" s="125">
        <v>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0</v>
      </c>
      <c r="Y55" s="125">
        <v>9</v>
      </c>
      <c r="Z55" s="125">
        <v>19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10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3</v>
      </c>
      <c r="Z57" s="125">
        <v>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28</v>
      </c>
      <c r="Y61" s="125">
        <v>80</v>
      </c>
      <c r="Z61" s="125">
        <v>185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Burke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0</v>
      </c>
      <c r="Y64" s="125">
        <v>4</v>
      </c>
      <c r="Z64" s="125">
        <v>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6</v>
      </c>
      <c r="Y65" s="125">
        <v>5</v>
      </c>
      <c r="Z65" s="125">
        <v>13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6</v>
      </c>
      <c r="Y66" s="125">
        <v>6</v>
      </c>
      <c r="Z66" s="125">
        <v>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6</v>
      </c>
      <c r="Y67" s="125">
        <v>7</v>
      </c>
      <c r="Z67" s="125">
        <v>26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0</v>
      </c>
      <c r="Y68" s="125">
        <v>4</v>
      </c>
      <c r="Z68" s="125">
        <v>15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0</v>
      </c>
      <c r="Y69" s="125">
        <v>10</v>
      </c>
      <c r="Z69" s="125">
        <v>10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0</v>
      </c>
      <c r="Y70" s="125">
        <v>4</v>
      </c>
      <c r="Z70" s="125">
        <v>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5</v>
      </c>
      <c r="Y71" s="125">
        <v>11</v>
      </c>
      <c r="Z71" s="125">
        <v>18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0</v>
      </c>
      <c r="Y72" s="125">
        <v>5</v>
      </c>
      <c r="Z72" s="125">
        <v>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0</v>
      </c>
      <c r="Y73" s="125">
        <v>5</v>
      </c>
      <c r="Z73" s="125">
        <v>12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0</v>
      </c>
      <c r="Y74" s="125">
        <v>0</v>
      </c>
      <c r="Z74" s="125">
        <v>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9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32</v>
      </c>
      <c r="Y80" s="125">
        <v>64</v>
      </c>
      <c r="Z80" s="125">
        <v>126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Burke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0</v>
      </c>
      <c r="Y83" s="125">
        <v>0</v>
      </c>
      <c r="Z83" s="125">
        <v>8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7</v>
      </c>
      <c r="Y84" s="125">
        <v>10</v>
      </c>
      <c r="Z84" s="125">
        <v>26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306</v>
      </c>
      <c r="D85" s="96">
        <f t="shared" ref="D85:D90" si="4">AD4</f>
        <v>1.125</v>
      </c>
      <c r="E85" s="97">
        <f t="shared" ref="E85:E90" si="5">AD4</f>
        <v>1.125</v>
      </c>
      <c r="F85" s="96">
        <f t="shared" ref="F85:F90" si="6">AF4</f>
        <v>2.06</v>
      </c>
      <c r="G85" s="97">
        <f t="shared" ref="G85:G90" si="7">AF4</f>
        <v>2.06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0</v>
      </c>
      <c r="Y85" s="125">
        <v>0</v>
      </c>
      <c r="Z85" s="125">
        <v>12</v>
      </c>
    </row>
    <row r="86" spans="1:32" ht="15" customHeight="1" x14ac:dyDescent="0.25">
      <c r="A86" s="98" t="s">
        <v>4</v>
      </c>
      <c r="B86" s="95"/>
      <c r="C86" s="109" t="str">
        <f t="shared" si="3"/>
        <v>182</v>
      </c>
      <c r="D86" s="96">
        <f t="shared" si="4"/>
        <v>1.2749999999999999</v>
      </c>
      <c r="E86" s="97">
        <f t="shared" si="5"/>
        <v>1.2749999999999999</v>
      </c>
      <c r="F86" s="96">
        <f t="shared" si="6"/>
        <v>1.9836065573770494</v>
      </c>
      <c r="G86" s="97">
        <f t="shared" si="7"/>
        <v>1.9836065573770494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0</v>
      </c>
      <c r="Y86" s="125">
        <v>0</v>
      </c>
      <c r="Z86" s="125">
        <v>10</v>
      </c>
    </row>
    <row r="87" spans="1:32" ht="15" customHeight="1" x14ac:dyDescent="0.25">
      <c r="A87" s="98" t="s">
        <v>5</v>
      </c>
      <c r="B87" s="95"/>
      <c r="C87" s="109" t="str">
        <f t="shared" si="3"/>
        <v>127</v>
      </c>
      <c r="D87" s="96">
        <f t="shared" si="4"/>
        <v>0.984375</v>
      </c>
      <c r="E87" s="97">
        <f t="shared" si="5"/>
        <v>0.984375</v>
      </c>
      <c r="F87" s="96">
        <f t="shared" si="6"/>
        <v>1.8863636363636362</v>
      </c>
      <c r="G87" s="97">
        <f t="shared" si="7"/>
        <v>1.8863636363636362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0</v>
      </c>
      <c r="Y87" s="125">
        <v>0</v>
      </c>
      <c r="Z87" s="125">
        <v>0</v>
      </c>
    </row>
    <row r="88" spans="1:32" ht="15" customHeight="1" x14ac:dyDescent="0.25">
      <c r="A88" s="95" t="s">
        <v>6</v>
      </c>
      <c r="B88" s="95"/>
      <c r="C88" s="109" t="str">
        <f t="shared" si="3"/>
        <v>206</v>
      </c>
      <c r="D88" s="96">
        <f t="shared" si="4"/>
        <v>1.4819277108433737</v>
      </c>
      <c r="E88" s="97">
        <f t="shared" si="5"/>
        <v>1.4819277108433737</v>
      </c>
      <c r="F88" s="96">
        <f t="shared" si="6"/>
        <v>2.377049180327869</v>
      </c>
      <c r="G88" s="97">
        <f t="shared" si="7"/>
        <v>2.377049180327869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</row>
    <row r="89" spans="1:32" ht="15" customHeight="1" x14ac:dyDescent="0.25">
      <c r="A89" s="95" t="s">
        <v>104</v>
      </c>
      <c r="B89" s="95"/>
      <c r="C89" s="146" t="str">
        <f t="shared" si="3"/>
        <v>$38,370</v>
      </c>
      <c r="D89" s="96">
        <f t="shared" si="4"/>
        <v>-1.3884769723975121E-2</v>
      </c>
      <c r="E89" s="97">
        <f t="shared" si="5"/>
        <v>-1.3884769723975121E-2</v>
      </c>
      <c r="F89" s="96">
        <f t="shared" si="6"/>
        <v>0.11360384493712217</v>
      </c>
      <c r="G89" s="97">
        <f t="shared" si="7"/>
        <v>0.11360384493712217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0</v>
      </c>
      <c r="Y89" s="125">
        <v>0</v>
      </c>
      <c r="Z89" s="125">
        <v>14</v>
      </c>
    </row>
    <row r="90" spans="1:32" ht="15" customHeight="1" x14ac:dyDescent="0.25">
      <c r="A90" s="95" t="s">
        <v>7</v>
      </c>
      <c r="B90" s="95"/>
      <c r="C90" s="109" t="str">
        <f t="shared" si="3"/>
        <v>$10.3 mil</v>
      </c>
      <c r="D90" s="96">
        <f t="shared" si="4"/>
        <v>1.3596038988147514</v>
      </c>
      <c r="E90" s="97">
        <f t="shared" si="5"/>
        <v>1.3596038988147514</v>
      </c>
      <c r="F90" s="96">
        <f t="shared" si="6"/>
        <v>2.8659034033564574</v>
      </c>
      <c r="G90" s="97">
        <f t="shared" si="7"/>
        <v>2.8659034033564574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8</v>
      </c>
      <c r="Y90" s="125">
        <v>14</v>
      </c>
      <c r="Z90" s="125">
        <v>33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21</v>
      </c>
      <c r="Y91" s="125">
        <v>49</v>
      </c>
      <c r="Z91" s="125">
        <v>115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7</v>
      </c>
      <c r="Y93" s="125">
        <v>6</v>
      </c>
      <c r="Z93" s="125">
        <v>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0</v>
      </c>
      <c r="Y94" s="125">
        <v>0</v>
      </c>
      <c r="Z94" s="125">
        <v>8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10</v>
      </c>
      <c r="Y96" s="125">
        <v>6</v>
      </c>
      <c r="Z96" s="125">
        <v>12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0</v>
      </c>
      <c r="Y97" s="125">
        <v>11</v>
      </c>
      <c r="Z97" s="125">
        <v>20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0</v>
      </c>
      <c r="Y98" s="125">
        <v>0</v>
      </c>
      <c r="Z98" s="125">
        <v>5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3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0</v>
      </c>
      <c r="Y100" s="125">
        <v>6</v>
      </c>
      <c r="Z100" s="125">
        <v>14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22</v>
      </c>
      <c r="Y101" s="125">
        <v>34</v>
      </c>
      <c r="Z101" s="125">
        <v>88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39</v>
      </c>
      <c r="Y104" s="125">
        <v>84</v>
      </c>
      <c r="Z104" s="125">
        <v>169</v>
      </c>
      <c r="AB104" s="122" t="str">
        <f>TEXT(Z104,"###,###")</f>
        <v>169</v>
      </c>
      <c r="AD104" s="143">
        <f>Z104/($Z$4)*100</f>
        <v>55.228758169934643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9</v>
      </c>
      <c r="Y105" s="125">
        <v>48</v>
      </c>
      <c r="Z105" s="125">
        <v>109</v>
      </c>
      <c r="AB105" s="122" t="str">
        <f>TEXT(Z105,"###,###")</f>
        <v>109</v>
      </c>
      <c r="AD105" s="143">
        <f>Z105/($Z$4)*100</f>
        <v>35.62091503267974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48</v>
      </c>
      <c r="Y106" s="132">
        <v>132</v>
      </c>
      <c r="Z106" s="132">
        <v>278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9</v>
      </c>
      <c r="Y108" s="125">
        <v>29</v>
      </c>
      <c r="Z108" s="125">
        <v>66</v>
      </c>
      <c r="AB108" s="122" t="str">
        <f>TEXT(Z108,"###,###")</f>
        <v>66</v>
      </c>
      <c r="AD108" s="143">
        <f>Z108/($Z$4)*100</f>
        <v>21.568627450980394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9</v>
      </c>
      <c r="Y109" s="125">
        <v>26</v>
      </c>
      <c r="Z109" s="125">
        <v>44</v>
      </c>
      <c r="AB109" s="122" t="str">
        <f>TEXT(Z109,"###,###")</f>
        <v>44</v>
      </c>
      <c r="AD109" s="143">
        <f>Z109/($Z$4)*100</f>
        <v>14.37908496732026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16</v>
      </c>
      <c r="Y110" s="125">
        <v>52</v>
      </c>
      <c r="Z110" s="125">
        <v>124</v>
      </c>
      <c r="AB110" s="122" t="str">
        <f>TEXT(Z110,"###,###")</f>
        <v>124</v>
      </c>
      <c r="AD110" s="143">
        <f>Z110/($Z$4)*100</f>
        <v>40.522875816993462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10</v>
      </c>
      <c r="Y111" s="125">
        <v>25</v>
      </c>
      <c r="Z111" s="125">
        <v>47</v>
      </c>
      <c r="AB111" s="122" t="str">
        <f>TEXT(Z111,"###,###")</f>
        <v>47</v>
      </c>
      <c r="AD111" s="143">
        <f>Z111/($Z$4)*100</f>
        <v>15.359477124183007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61</v>
      </c>
      <c r="Y112" s="125">
        <v>144</v>
      </c>
      <c r="Z112" s="125">
        <v>305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36.75</v>
      </c>
      <c r="U118" s="144">
        <v>37.04</v>
      </c>
      <c r="V118" s="144">
        <v>40.43</v>
      </c>
      <c r="W118" s="144">
        <v>40.770000000000003</v>
      </c>
      <c r="X118" s="144">
        <v>36.58</v>
      </c>
      <c r="Y118" s="144">
        <v>41.48</v>
      </c>
      <c r="Z118" s="144">
        <v>39.53</v>
      </c>
      <c r="AB118" s="122" t="str">
        <f>TEXT(Z118,"##.0")</f>
        <v>39.5</v>
      </c>
    </row>
    <row r="120" spans="19:32" x14ac:dyDescent="0.25">
      <c r="S120" s="115" t="s">
        <v>106</v>
      </c>
      <c r="T120" s="125">
        <v>54</v>
      </c>
      <c r="U120" s="125">
        <v>49</v>
      </c>
      <c r="V120" s="125">
        <v>56</v>
      </c>
      <c r="W120" s="125">
        <v>48</v>
      </c>
      <c r="X120" s="125">
        <v>36</v>
      </c>
      <c r="Y120" s="125">
        <v>64</v>
      </c>
      <c r="Z120" s="125">
        <v>183</v>
      </c>
      <c r="AB120" s="122" t="str">
        <f>TEXT(Z120,"###,###")</f>
        <v>183</v>
      </c>
    </row>
    <row r="121" spans="19:32" x14ac:dyDescent="0.25">
      <c r="S121" s="115" t="s">
        <v>107</v>
      </c>
      <c r="T121" s="125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0</v>
      </c>
      <c r="Z121" s="125">
        <v>11</v>
      </c>
      <c r="AB121" s="122" t="str">
        <f>TEXT(Z121,"###,###")</f>
        <v>11</v>
      </c>
    </row>
    <row r="122" spans="19:32" x14ac:dyDescent="0.25">
      <c r="S122" s="115" t="s">
        <v>108</v>
      </c>
      <c r="T122" s="125">
        <v>7</v>
      </c>
      <c r="U122" s="125">
        <v>0</v>
      </c>
      <c r="V122" s="125">
        <v>10</v>
      </c>
      <c r="W122" s="125">
        <v>8</v>
      </c>
      <c r="X122" s="125">
        <v>4</v>
      </c>
      <c r="Y122" s="125">
        <v>14</v>
      </c>
      <c r="Z122" s="125">
        <v>15</v>
      </c>
      <c r="AB122" s="122" t="str">
        <f>TEXT(Z122,"###,###")</f>
        <v>15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61</v>
      </c>
      <c r="U124" s="125">
        <v>49</v>
      </c>
      <c r="V124" s="125">
        <v>66</v>
      </c>
      <c r="W124" s="125">
        <v>56</v>
      </c>
      <c r="X124" s="125">
        <v>40</v>
      </c>
      <c r="Y124" s="125">
        <v>78</v>
      </c>
      <c r="Z124" s="125">
        <v>198</v>
      </c>
      <c r="AB124" s="122" t="str">
        <f>TEXT(Z124,"###,###")</f>
        <v>198</v>
      </c>
      <c r="AD124" s="139">
        <f>Z124/$Z$7*100</f>
        <v>96.116504854368941</v>
      </c>
    </row>
    <row r="125" spans="19:32" x14ac:dyDescent="0.25">
      <c r="S125" s="115" t="s">
        <v>110</v>
      </c>
      <c r="T125" s="125">
        <v>7</v>
      </c>
      <c r="U125" s="125">
        <v>0</v>
      </c>
      <c r="V125" s="125">
        <v>10</v>
      </c>
      <c r="W125" s="125">
        <v>8</v>
      </c>
      <c r="X125" s="125">
        <v>4</v>
      </c>
      <c r="Y125" s="125">
        <v>14</v>
      </c>
      <c r="Z125" s="125">
        <v>26</v>
      </c>
      <c r="AB125" s="122" t="str">
        <f>TEXT(Z125,"###,###")</f>
        <v>26</v>
      </c>
      <c r="AD125" s="139">
        <f>Z125/$Z$7*100</f>
        <v>12.621359223300971</v>
      </c>
    </row>
    <row r="127" spans="19:32" x14ac:dyDescent="0.25">
      <c r="S127" s="115" t="s">
        <v>111</v>
      </c>
      <c r="T127" s="125">
        <v>33</v>
      </c>
      <c r="U127" s="125">
        <v>29</v>
      </c>
      <c r="V127" s="125">
        <v>36</v>
      </c>
      <c r="W127" s="125">
        <v>32</v>
      </c>
      <c r="X127" s="125">
        <v>22</v>
      </c>
      <c r="Y127" s="125">
        <v>49</v>
      </c>
      <c r="Z127" s="125">
        <v>119</v>
      </c>
      <c r="AB127" s="122" t="str">
        <f>TEXT(Z127,"###,###")</f>
        <v>119</v>
      </c>
      <c r="AD127" s="139">
        <f>Z127/$Z$7*100</f>
        <v>57.766990291262132</v>
      </c>
    </row>
    <row r="128" spans="19:32" x14ac:dyDescent="0.25">
      <c r="S128" s="115" t="s">
        <v>112</v>
      </c>
      <c r="T128" s="125">
        <v>28</v>
      </c>
      <c r="U128" s="125">
        <v>21</v>
      </c>
      <c r="V128" s="125">
        <v>27</v>
      </c>
      <c r="W128" s="125">
        <v>26</v>
      </c>
      <c r="X128" s="125">
        <v>20</v>
      </c>
      <c r="Y128" s="125">
        <v>34</v>
      </c>
      <c r="Z128" s="125">
        <v>87</v>
      </c>
      <c r="AB128" s="122" t="str">
        <f>TEXT(Z128,"###,###")</f>
        <v>87</v>
      </c>
      <c r="AD128" s="139">
        <f>Z128/$Z$7*100</f>
        <v>42.23300970873786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75" id="{A5906343-4318-4E46-BBD1-D61B91B29C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78" id="{9C4F61A3-03E0-4EFC-913A-8C85A26FE7F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81" id="{F0128F95-1072-433F-84F4-19680EAD79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84" id="{84676CA7-67B9-4E5B-A534-0FCF6D2AAC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3F178-AC76-4E0C-BBA8-30A6B2AE47EC}">
  <sheetPr codeName="Sheet7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Cairns</v>
      </c>
      <c r="T1" s="113"/>
      <c r="U1" s="113"/>
      <c r="V1" s="113"/>
      <c r="W1" s="113"/>
      <c r="X1" s="113"/>
      <c r="Y1" s="114" t="str">
        <f>Y3</f>
        <v>9.13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128</v>
      </c>
      <c r="Y3" s="118" t="s">
        <v>223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9.13 Cairns,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129153</v>
      </c>
      <c r="U4" s="121">
        <v>130169</v>
      </c>
      <c r="V4" s="121">
        <v>129864</v>
      </c>
      <c r="W4" s="121">
        <v>130701</v>
      </c>
      <c r="X4" s="121">
        <v>129652</v>
      </c>
      <c r="Y4" s="121">
        <v>135622</v>
      </c>
      <c r="Z4" s="121">
        <v>139258</v>
      </c>
      <c r="AB4" s="122" t="str">
        <f>TEXT(Z4,"###,###")</f>
        <v>139,258</v>
      </c>
      <c r="AD4" s="123">
        <f>Z4/Y4-1</f>
        <v>2.6809809617908575E-2</v>
      </c>
      <c r="AF4" s="123">
        <f t="shared" ref="AF4:AF9" si="0">Z4/T4-1</f>
        <v>7.8240536418046736E-2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67007</v>
      </c>
      <c r="U5" s="121">
        <v>67448</v>
      </c>
      <c r="V5" s="121">
        <v>66795</v>
      </c>
      <c r="W5" s="121">
        <v>66726</v>
      </c>
      <c r="X5" s="121">
        <v>65644</v>
      </c>
      <c r="Y5" s="121">
        <v>68995</v>
      </c>
      <c r="Z5" s="121">
        <v>71290</v>
      </c>
      <c r="AB5" s="122" t="str">
        <f>TEXT(Z5,"###,###")</f>
        <v>71,290</v>
      </c>
      <c r="AD5" s="123">
        <f t="shared" ref="AD5:AD9" si="1">Z5/Y5-1</f>
        <v>3.32632799478223E-2</v>
      </c>
      <c r="AF5" s="123">
        <f t="shared" si="0"/>
        <v>6.3918695061709885E-2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62146</v>
      </c>
      <c r="U6" s="121">
        <v>62721</v>
      </c>
      <c r="V6" s="121">
        <v>63069</v>
      </c>
      <c r="W6" s="121">
        <v>63975</v>
      </c>
      <c r="X6" s="121">
        <v>64008</v>
      </c>
      <c r="Y6" s="121">
        <v>66627</v>
      </c>
      <c r="Z6" s="121">
        <v>67968</v>
      </c>
      <c r="AB6" s="122" t="str">
        <f>TEXT(Z6,"###,###")</f>
        <v>67,968</v>
      </c>
      <c r="AD6" s="123">
        <f t="shared" si="1"/>
        <v>2.0126975550452508E-2</v>
      </c>
      <c r="AF6" s="123">
        <f t="shared" si="0"/>
        <v>9.3682618350336311E-2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88885</v>
      </c>
      <c r="U7" s="121">
        <v>90296</v>
      </c>
      <c r="V7" s="121">
        <v>90111</v>
      </c>
      <c r="W7" s="121">
        <v>90095</v>
      </c>
      <c r="X7" s="121">
        <v>90300</v>
      </c>
      <c r="Y7" s="121">
        <v>93507</v>
      </c>
      <c r="Z7" s="121">
        <v>96960</v>
      </c>
      <c r="AB7" s="122" t="str">
        <f>TEXT(Z7,"###,###")</f>
        <v>96,960</v>
      </c>
      <c r="AD7" s="123">
        <f t="shared" si="1"/>
        <v>3.6927716641534936E-2</v>
      </c>
      <c r="AF7" s="123">
        <f t="shared" si="0"/>
        <v>9.0847724587950651E-2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139,258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96,960</v>
      </c>
      <c r="P8" s="48"/>
      <c r="S8" s="120" t="s">
        <v>88</v>
      </c>
      <c r="T8" s="121">
        <v>37233.08</v>
      </c>
      <c r="U8" s="121">
        <v>37720.370000000003</v>
      </c>
      <c r="V8" s="121">
        <v>38301.42</v>
      </c>
      <c r="W8" s="121">
        <v>39055</v>
      </c>
      <c r="X8" s="121">
        <v>40399.449999999997</v>
      </c>
      <c r="Y8" s="121">
        <v>40579.019999999997</v>
      </c>
      <c r="Z8" s="121">
        <v>42135.64</v>
      </c>
      <c r="AB8" s="122" t="str">
        <f>TEXT(Z8,"$###,###")</f>
        <v>$42,136</v>
      </c>
      <c r="AD8" s="123">
        <f t="shared" si="1"/>
        <v>3.8360216683399617E-2</v>
      </c>
      <c r="AF8" s="123">
        <f t="shared" si="0"/>
        <v>0.13167215819910671</v>
      </c>
    </row>
    <row r="9" spans="1:32" x14ac:dyDescent="0.25">
      <c r="A9" s="52" t="s">
        <v>15</v>
      </c>
      <c r="B9" s="53"/>
      <c r="C9" s="54"/>
      <c r="D9" s="55">
        <f>AD104</f>
        <v>74.4402475979836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50.869430693069305</v>
      </c>
      <c r="P9" s="56" t="s">
        <v>89</v>
      </c>
      <c r="S9" s="120" t="s">
        <v>7</v>
      </c>
      <c r="T9" s="121">
        <v>4203498503</v>
      </c>
      <c r="U9" s="121">
        <v>4401566053</v>
      </c>
      <c r="V9" s="121">
        <v>4492172746</v>
      </c>
      <c r="W9" s="121">
        <v>4581289857</v>
      </c>
      <c r="X9" s="121">
        <v>4692421287</v>
      </c>
      <c r="Y9" s="121">
        <v>4913006712</v>
      </c>
      <c r="Z9" s="121">
        <v>5236365075</v>
      </c>
      <c r="AB9" s="122" t="str">
        <f>TEXT(Z9/1000000,"$#,###.0")&amp;" mil"</f>
        <v>$5,236.4 mil</v>
      </c>
      <c r="AD9" s="123">
        <f t="shared" si="1"/>
        <v>6.5816796506749764E-2</v>
      </c>
      <c r="AF9" s="123">
        <f t="shared" si="0"/>
        <v>0.24571593668056546</v>
      </c>
    </row>
    <row r="10" spans="1:32" x14ac:dyDescent="0.25">
      <c r="A10" s="52" t="s">
        <v>18</v>
      </c>
      <c r="B10" s="53"/>
      <c r="C10" s="54"/>
      <c r="D10" s="55">
        <f>AD105</f>
        <v>18.543279380717802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49.130569306930695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93.329207920792072</v>
      </c>
      <c r="P11" s="56" t="s">
        <v>89</v>
      </c>
      <c r="S11" s="120" t="s">
        <v>30</v>
      </c>
      <c r="T11" s="125">
        <v>115968</v>
      </c>
      <c r="U11" s="125">
        <v>117345</v>
      </c>
      <c r="V11" s="125">
        <v>117389</v>
      </c>
      <c r="W11" s="125">
        <v>118588</v>
      </c>
      <c r="X11" s="125">
        <v>117653</v>
      </c>
      <c r="Y11" s="125">
        <v>123284</v>
      </c>
      <c r="Z11" s="125">
        <v>126459</v>
      </c>
    </row>
    <row r="12" spans="1:32" ht="28.5" customHeight="1" x14ac:dyDescent="0.25">
      <c r="A12" s="52" t="s">
        <v>20</v>
      </c>
      <c r="B12" s="54"/>
      <c r="C12" s="54"/>
      <c r="D12" s="55">
        <f>AD108</f>
        <v>16.579298855361991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13.197194719471947</v>
      </c>
      <c r="P12" s="56" t="s">
        <v>89</v>
      </c>
      <c r="S12" s="120" t="s">
        <v>31</v>
      </c>
      <c r="T12" s="125">
        <v>13185</v>
      </c>
      <c r="U12" s="125">
        <v>12824</v>
      </c>
      <c r="V12" s="125">
        <v>12475</v>
      </c>
      <c r="W12" s="125">
        <v>12113</v>
      </c>
      <c r="X12" s="125">
        <v>11999</v>
      </c>
      <c r="Y12" s="125">
        <v>12338</v>
      </c>
      <c r="Z12" s="125">
        <v>12799</v>
      </c>
    </row>
    <row r="13" spans="1:32" ht="15" customHeight="1" x14ac:dyDescent="0.25">
      <c r="A13" s="52" t="s">
        <v>21</v>
      </c>
      <c r="B13" s="54"/>
      <c r="C13" s="54"/>
      <c r="D13" s="55">
        <f>AD109</f>
        <v>15.580433440089617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22.689540277757832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38.134254405491966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3136</v>
      </c>
      <c r="Z15" s="125">
        <v>2902</v>
      </c>
      <c r="AB15" s="129">
        <f t="shared" ref="AB15:AB34" si="2">IF(Z15="np",0,Z15/$Z$34)</f>
        <v>2.0839018225164801E-2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1211</v>
      </c>
      <c r="Z16" s="125">
        <v>1313</v>
      </c>
      <c r="AB16" s="129">
        <f t="shared" si="2"/>
        <v>9.4285427049074378E-3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4944</v>
      </c>
      <c r="Z17" s="125">
        <v>5236</v>
      </c>
      <c r="AB17" s="129">
        <f t="shared" si="2"/>
        <v>3.7599276163667435E-2</v>
      </c>
    </row>
    <row r="18" spans="1:28" x14ac:dyDescent="0.25">
      <c r="A18" s="82" t="str">
        <f>$S$1&amp;" ("&amp;$T$2&amp;" to "&amp;$Z$2&amp;")"</f>
        <v>Cairns (2011-12 to 2017-18)</v>
      </c>
      <c r="B18" s="82"/>
      <c r="C18" s="82"/>
      <c r="D18" s="82"/>
      <c r="E18" s="82"/>
      <c r="F18" s="82"/>
      <c r="G18" s="82" t="str">
        <f>$S$1&amp;" ("&amp;$T$2&amp;" to "&amp;$Z$2&amp;")"</f>
        <v>Cairns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964</v>
      </c>
      <c r="Z18" s="125">
        <v>1002</v>
      </c>
      <c r="AB18" s="129">
        <f t="shared" si="2"/>
        <v>7.1952778296399487E-3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10396</v>
      </c>
      <c r="Z19" s="125">
        <v>11478</v>
      </c>
      <c r="AB19" s="129">
        <f t="shared" si="2"/>
        <v>8.2422553820965402E-2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3533</v>
      </c>
      <c r="Z20" s="125">
        <v>3335</v>
      </c>
      <c r="AB20" s="129">
        <f t="shared" si="2"/>
        <v>2.394835485214494E-2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12922</v>
      </c>
      <c r="Z21" s="125">
        <v>13651</v>
      </c>
      <c r="AB21" s="129">
        <f t="shared" si="2"/>
        <v>9.8026684283847254E-2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14843</v>
      </c>
      <c r="Z22" s="125">
        <v>15441</v>
      </c>
      <c r="AB22" s="129">
        <f t="shared" si="2"/>
        <v>0.11088052391963119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7082</v>
      </c>
      <c r="Z23" s="125">
        <v>7808</v>
      </c>
      <c r="AB23" s="129">
        <f t="shared" si="2"/>
        <v>5.6068592109609502E-2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944</v>
      </c>
      <c r="Z24" s="125">
        <v>894</v>
      </c>
      <c r="AB24" s="129">
        <f t="shared" si="2"/>
        <v>6.4197389018943261E-3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3493</v>
      </c>
      <c r="Z25" s="125">
        <v>3389</v>
      </c>
      <c r="AB25" s="129">
        <f t="shared" si="2"/>
        <v>2.4336124316017751E-2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3428</v>
      </c>
      <c r="Z26" s="125">
        <v>3556</v>
      </c>
      <c r="AB26" s="129">
        <f t="shared" si="2"/>
        <v>2.5535337287624409E-2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6286</v>
      </c>
      <c r="Z27" s="125">
        <v>6776</v>
      </c>
      <c r="AB27" s="129">
        <f t="shared" si="2"/>
        <v>4.8657886800040212E-2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10201</v>
      </c>
      <c r="Z28" s="125">
        <v>11136</v>
      </c>
      <c r="AB28" s="129">
        <f t="shared" si="2"/>
        <v>7.9966680549770935E-2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7282</v>
      </c>
      <c r="Z29" s="125">
        <v>7320</v>
      </c>
      <c r="AB29" s="129">
        <f t="shared" si="2"/>
        <v>5.2564305102758911E-2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10491</v>
      </c>
      <c r="Z30" s="125">
        <v>10561</v>
      </c>
      <c r="AB30" s="129">
        <f t="shared" si="2"/>
        <v>7.5837653851125245E-2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16374</v>
      </c>
      <c r="Z31" s="125">
        <v>17866</v>
      </c>
      <c r="AB31" s="129">
        <f t="shared" si="2"/>
        <v>0.12829424521391949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2767</v>
      </c>
      <c r="Z32" s="125">
        <v>2976</v>
      </c>
      <c r="AB32" s="129">
        <f t="shared" si="2"/>
        <v>2.1370406008990508E-2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5372</v>
      </c>
      <c r="Z33" s="125">
        <v>6258</v>
      </c>
      <c r="AB33" s="129">
        <f t="shared" si="2"/>
        <v>4.4938172313260277E-2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135622</v>
      </c>
      <c r="Z34" s="132">
        <v>139258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99</v>
      </c>
      <c r="Y44" s="125">
        <v>68</v>
      </c>
      <c r="Z44" s="125">
        <v>117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1403</v>
      </c>
      <c r="Y45" s="125">
        <v>1448</v>
      </c>
      <c r="Z45" s="125">
        <v>1531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3579</v>
      </c>
      <c r="Y46" s="125">
        <v>3706</v>
      </c>
      <c r="Z46" s="125">
        <v>4101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6167</v>
      </c>
      <c r="Y47" s="125">
        <v>6564</v>
      </c>
      <c r="Z47" s="125">
        <v>6577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8483</v>
      </c>
      <c r="Y48" s="125">
        <v>8836</v>
      </c>
      <c r="Z48" s="125">
        <v>9194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Cairns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7568</v>
      </c>
      <c r="Y49" s="125">
        <v>8174</v>
      </c>
      <c r="Z49" s="125">
        <v>8292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6842</v>
      </c>
      <c r="Y50" s="125">
        <v>7083</v>
      </c>
      <c r="Z50" s="125">
        <v>7203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7080</v>
      </c>
      <c r="Y51" s="125">
        <v>7120</v>
      </c>
      <c r="Z51" s="125">
        <v>7060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6714</v>
      </c>
      <c r="Y52" s="125">
        <v>7158</v>
      </c>
      <c r="Z52" s="125">
        <v>7416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6142</v>
      </c>
      <c r="Y53" s="125">
        <v>6375</v>
      </c>
      <c r="Z53" s="125">
        <v>6443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5061</v>
      </c>
      <c r="Y54" s="125">
        <v>5390</v>
      </c>
      <c r="Z54" s="125">
        <v>5647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3514</v>
      </c>
      <c r="Y55" s="125">
        <v>3869</v>
      </c>
      <c r="Z55" s="125">
        <v>4160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1919</v>
      </c>
      <c r="Y56" s="125">
        <v>2007</v>
      </c>
      <c r="Z56" s="125">
        <v>2134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668</v>
      </c>
      <c r="Y57" s="125">
        <v>781</v>
      </c>
      <c r="Z57" s="125">
        <v>876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217</v>
      </c>
      <c r="Y58" s="125">
        <v>233</v>
      </c>
      <c r="Z58" s="125">
        <v>263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112</v>
      </c>
      <c r="Y59" s="125">
        <v>113</v>
      </c>
      <c r="Z59" s="125">
        <v>127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60</v>
      </c>
      <c r="Y60" s="125">
        <v>70</v>
      </c>
      <c r="Z60" s="125">
        <v>84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65644</v>
      </c>
      <c r="Y61" s="125">
        <v>68995</v>
      </c>
      <c r="Z61" s="125">
        <v>71290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103</v>
      </c>
      <c r="Y63" s="125">
        <v>116</v>
      </c>
      <c r="Z63" s="125">
        <v>167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Cairns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1786</v>
      </c>
      <c r="Y64" s="125">
        <v>1795</v>
      </c>
      <c r="Z64" s="125">
        <v>1904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3975</v>
      </c>
      <c r="Y65" s="125">
        <v>4065</v>
      </c>
      <c r="Z65" s="125">
        <v>4178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6299</v>
      </c>
      <c r="Y66" s="125">
        <v>6362</v>
      </c>
      <c r="Z66" s="125">
        <v>6325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8272</v>
      </c>
      <c r="Y67" s="125">
        <v>8591</v>
      </c>
      <c r="Z67" s="125">
        <v>8783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7169</v>
      </c>
      <c r="Y68" s="125">
        <v>7414</v>
      </c>
      <c r="Z68" s="125">
        <v>7515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6551</v>
      </c>
      <c r="Y69" s="125">
        <v>6774</v>
      </c>
      <c r="Z69" s="125">
        <v>6812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6917</v>
      </c>
      <c r="Y70" s="125">
        <v>7020</v>
      </c>
      <c r="Z70" s="125">
        <v>6919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6623</v>
      </c>
      <c r="Y71" s="125">
        <v>7038</v>
      </c>
      <c r="Z71" s="125">
        <v>7314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5990</v>
      </c>
      <c r="Y72" s="125">
        <v>6315</v>
      </c>
      <c r="Z72" s="125">
        <v>6327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4915</v>
      </c>
      <c r="Y73" s="125">
        <v>5237</v>
      </c>
      <c r="Z73" s="125">
        <v>5410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3255</v>
      </c>
      <c r="Y74" s="125">
        <v>3481</v>
      </c>
      <c r="Z74" s="125">
        <v>3617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1391</v>
      </c>
      <c r="Y75" s="125">
        <v>1568</v>
      </c>
      <c r="Z75" s="125">
        <v>1664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431</v>
      </c>
      <c r="Y76" s="125">
        <v>519</v>
      </c>
      <c r="Z76" s="125">
        <v>602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176</v>
      </c>
      <c r="Y77" s="125">
        <v>184</v>
      </c>
      <c r="Z77" s="125">
        <v>216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77</v>
      </c>
      <c r="Y78" s="125">
        <v>78</v>
      </c>
      <c r="Z78" s="125">
        <v>91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61</v>
      </c>
      <c r="Y79" s="125">
        <v>70</v>
      </c>
      <c r="Z79" s="125">
        <v>84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64008</v>
      </c>
      <c r="Y80" s="125">
        <v>66627</v>
      </c>
      <c r="Z80" s="125">
        <v>67968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Cairns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4777</v>
      </c>
      <c r="Y83" s="125">
        <v>4999</v>
      </c>
      <c r="Z83" s="125">
        <v>5184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5501</v>
      </c>
      <c r="Y84" s="125">
        <v>5730</v>
      </c>
      <c r="Z84" s="125">
        <v>5938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139,258</v>
      </c>
      <c r="D85" s="96">
        <f t="shared" ref="D85:D90" si="4">AD4</f>
        <v>2.6809809617908575E-2</v>
      </c>
      <c r="E85" s="97">
        <f t="shared" ref="E85:E90" si="5">AD4</f>
        <v>2.6809809617908575E-2</v>
      </c>
      <c r="F85" s="96">
        <f t="shared" ref="F85:F90" si="6">AF4</f>
        <v>7.8240536418046736E-2</v>
      </c>
      <c r="G85" s="97">
        <f t="shared" ref="G85:G90" si="7">AF4</f>
        <v>7.8240536418046736E-2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9160</v>
      </c>
      <c r="Y85" s="125">
        <v>9460</v>
      </c>
      <c r="Z85" s="125">
        <v>9981</v>
      </c>
    </row>
    <row r="86" spans="1:32" ht="15" customHeight="1" x14ac:dyDescent="0.25">
      <c r="A86" s="98" t="s">
        <v>4</v>
      </c>
      <c r="B86" s="95"/>
      <c r="C86" s="109" t="str">
        <f t="shared" si="3"/>
        <v>71,290</v>
      </c>
      <c r="D86" s="96">
        <f t="shared" si="4"/>
        <v>3.32632799478223E-2</v>
      </c>
      <c r="E86" s="97">
        <f t="shared" si="5"/>
        <v>3.32632799478223E-2</v>
      </c>
      <c r="F86" s="96">
        <f t="shared" si="6"/>
        <v>6.3918695061709885E-2</v>
      </c>
      <c r="G86" s="97">
        <f t="shared" si="7"/>
        <v>6.3918695061709885E-2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3737</v>
      </c>
      <c r="Y86" s="125">
        <v>3967</v>
      </c>
      <c r="Z86" s="125">
        <v>4130</v>
      </c>
    </row>
    <row r="87" spans="1:32" ht="15" customHeight="1" x14ac:dyDescent="0.25">
      <c r="A87" s="98" t="s">
        <v>5</v>
      </c>
      <c r="B87" s="95"/>
      <c r="C87" s="109" t="str">
        <f t="shared" si="3"/>
        <v>67,968</v>
      </c>
      <c r="D87" s="96">
        <f t="shared" si="4"/>
        <v>2.0126975550452508E-2</v>
      </c>
      <c r="E87" s="97">
        <f t="shared" si="5"/>
        <v>2.0126975550452508E-2</v>
      </c>
      <c r="F87" s="96">
        <f t="shared" si="6"/>
        <v>9.3682618350336311E-2</v>
      </c>
      <c r="G87" s="97">
        <f t="shared" si="7"/>
        <v>9.3682618350336311E-2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1776</v>
      </c>
      <c r="Y87" s="125">
        <v>1820</v>
      </c>
      <c r="Z87" s="125">
        <v>1823</v>
      </c>
    </row>
    <row r="88" spans="1:32" ht="15" customHeight="1" x14ac:dyDescent="0.25">
      <c r="A88" s="95" t="s">
        <v>6</v>
      </c>
      <c r="B88" s="95"/>
      <c r="C88" s="109" t="str">
        <f t="shared" si="3"/>
        <v>96,960</v>
      </c>
      <c r="D88" s="96">
        <f t="shared" si="4"/>
        <v>3.6927716641534936E-2</v>
      </c>
      <c r="E88" s="97">
        <f t="shared" si="5"/>
        <v>3.6927716641534936E-2</v>
      </c>
      <c r="F88" s="96">
        <f t="shared" si="6"/>
        <v>9.0847724587950651E-2</v>
      </c>
      <c r="G88" s="97">
        <f t="shared" si="7"/>
        <v>9.0847724587950651E-2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2309</v>
      </c>
      <c r="Y88" s="125">
        <v>2419</v>
      </c>
      <c r="Z88" s="125">
        <v>2497</v>
      </c>
    </row>
    <row r="89" spans="1:32" ht="15" customHeight="1" x14ac:dyDescent="0.25">
      <c r="A89" s="95" t="s">
        <v>104</v>
      </c>
      <c r="B89" s="95"/>
      <c r="C89" s="146" t="str">
        <f t="shared" si="3"/>
        <v>$42,136</v>
      </c>
      <c r="D89" s="96">
        <f t="shared" si="4"/>
        <v>3.8360216683399617E-2</v>
      </c>
      <c r="E89" s="97">
        <f t="shared" si="5"/>
        <v>3.8360216683399617E-2</v>
      </c>
      <c r="F89" s="96">
        <f t="shared" si="6"/>
        <v>0.13167215819910671</v>
      </c>
      <c r="G89" s="97">
        <f t="shared" si="7"/>
        <v>0.13167215819910671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3612</v>
      </c>
      <c r="Y89" s="125">
        <v>3789</v>
      </c>
      <c r="Z89" s="125">
        <v>4013</v>
      </c>
    </row>
    <row r="90" spans="1:32" ht="15" customHeight="1" x14ac:dyDescent="0.25">
      <c r="A90" s="95" t="s">
        <v>7</v>
      </c>
      <c r="B90" s="95"/>
      <c r="C90" s="109" t="str">
        <f t="shared" si="3"/>
        <v>$5,236.4 mil</v>
      </c>
      <c r="D90" s="96">
        <f t="shared" si="4"/>
        <v>6.5816796506749764E-2</v>
      </c>
      <c r="E90" s="97">
        <f t="shared" si="5"/>
        <v>6.5816796506749764E-2</v>
      </c>
      <c r="F90" s="96">
        <f t="shared" si="6"/>
        <v>0.24571593668056546</v>
      </c>
      <c r="G90" s="97">
        <f t="shared" si="7"/>
        <v>0.24571593668056546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5156</v>
      </c>
      <c r="Y90" s="125">
        <v>5389</v>
      </c>
      <c r="Z90" s="125">
        <v>5563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46006</v>
      </c>
      <c r="Y91" s="125">
        <v>47541</v>
      </c>
      <c r="Z91" s="125">
        <v>49323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3768</v>
      </c>
      <c r="Y93" s="125">
        <v>4164</v>
      </c>
      <c r="Z93" s="125">
        <v>4394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8302</v>
      </c>
      <c r="Y94" s="125">
        <v>8800</v>
      </c>
      <c r="Z94" s="125">
        <v>9197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1572</v>
      </c>
      <c r="Y95" s="125">
        <v>1568</v>
      </c>
      <c r="Z95" s="125">
        <v>1650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7093</v>
      </c>
      <c r="Y96" s="125">
        <v>7455</v>
      </c>
      <c r="Z96" s="125">
        <v>7896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7503</v>
      </c>
      <c r="Y97" s="125">
        <v>8058</v>
      </c>
      <c r="Z97" s="125">
        <v>8123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4698</v>
      </c>
      <c r="Y98" s="125">
        <v>4768</v>
      </c>
      <c r="Z98" s="125">
        <v>4955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371</v>
      </c>
      <c r="Y99" s="125">
        <v>374</v>
      </c>
      <c r="Z99" s="125">
        <v>404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2903</v>
      </c>
      <c r="Y100" s="125">
        <v>3062</v>
      </c>
      <c r="Z100" s="125">
        <v>3091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44294</v>
      </c>
      <c r="Y101" s="125">
        <v>45966</v>
      </c>
      <c r="Z101" s="125">
        <v>47637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93235</v>
      </c>
      <c r="Y104" s="125">
        <v>100592</v>
      </c>
      <c r="Z104" s="125">
        <v>103664</v>
      </c>
      <c r="AB104" s="122" t="str">
        <f>TEXT(Z104,"###,###")</f>
        <v>103,664</v>
      </c>
      <c r="AD104" s="143">
        <f>Z104/($Z$4)*100</f>
        <v>74.4402475979836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25513</v>
      </c>
      <c r="Y105" s="125">
        <v>25761</v>
      </c>
      <c r="Z105" s="125">
        <v>25823</v>
      </c>
      <c r="AB105" s="122" t="str">
        <f>TEXT(Z105,"###,###")</f>
        <v>25,823</v>
      </c>
      <c r="AD105" s="143">
        <f>Z105/($Z$4)*100</f>
        <v>18.543279380717802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118748</v>
      </c>
      <c r="Y106" s="132">
        <v>126353</v>
      </c>
      <c r="Z106" s="132">
        <v>129487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16448</v>
      </c>
      <c r="Y108" s="125">
        <v>19427</v>
      </c>
      <c r="Z108" s="125">
        <v>23088</v>
      </c>
      <c r="AB108" s="122" t="str">
        <f>TEXT(Z108,"###,###")</f>
        <v>23,088</v>
      </c>
      <c r="AD108" s="143">
        <f>Z108/($Z$4)*100</f>
        <v>16.579298855361991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20687</v>
      </c>
      <c r="Y109" s="125">
        <v>21682</v>
      </c>
      <c r="Z109" s="125">
        <v>21697</v>
      </c>
      <c r="AB109" s="122" t="str">
        <f>TEXT(Z109,"###,###")</f>
        <v>21,697</v>
      </c>
      <c r="AD109" s="143">
        <f>Z109/($Z$4)*100</f>
        <v>15.580433440089617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30104</v>
      </c>
      <c r="Y110" s="125">
        <v>32318</v>
      </c>
      <c r="Z110" s="125">
        <v>31597</v>
      </c>
      <c r="AB110" s="122" t="str">
        <f>TEXT(Z110,"###,###")</f>
        <v>31,597</v>
      </c>
      <c r="AD110" s="143">
        <f>Z110/($Z$4)*100</f>
        <v>22.689540277757832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51509</v>
      </c>
      <c r="Y111" s="125">
        <v>52926</v>
      </c>
      <c r="Z111" s="125">
        <v>53105</v>
      </c>
      <c r="AB111" s="122" t="str">
        <f>TEXT(Z111,"###,###")</f>
        <v>53,105</v>
      </c>
      <c r="AD111" s="143">
        <f>Z111/($Z$4)*100</f>
        <v>38.134254405491966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129652</v>
      </c>
      <c r="Y112" s="125">
        <v>135622</v>
      </c>
      <c r="Z112" s="125">
        <v>139258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37.85</v>
      </c>
      <c r="U118" s="144">
        <v>40.81</v>
      </c>
      <c r="V118" s="144">
        <v>39.1</v>
      </c>
      <c r="W118" s="144">
        <v>42.3</v>
      </c>
      <c r="X118" s="144">
        <v>39.369999999999997</v>
      </c>
      <c r="Y118" s="144">
        <v>40.590000000000003</v>
      </c>
      <c r="Z118" s="144">
        <v>40.69</v>
      </c>
      <c r="AB118" s="122" t="str">
        <f>TEXT(Z118,"##.0")</f>
        <v>40.7</v>
      </c>
    </row>
    <row r="120" spans="19:32" x14ac:dyDescent="0.25">
      <c r="S120" s="115" t="s">
        <v>106</v>
      </c>
      <c r="T120" s="125">
        <v>75700</v>
      </c>
      <c r="U120" s="125">
        <v>77473</v>
      </c>
      <c r="V120" s="125">
        <v>77636</v>
      </c>
      <c r="W120" s="125">
        <v>77982</v>
      </c>
      <c r="X120" s="125">
        <v>78301</v>
      </c>
      <c r="Y120" s="125">
        <v>81169</v>
      </c>
      <c r="Z120" s="125">
        <v>84161</v>
      </c>
      <c r="AB120" s="122" t="str">
        <f>TEXT(Z120,"###,###")</f>
        <v>84,161</v>
      </c>
    </row>
    <row r="121" spans="19:32" x14ac:dyDescent="0.25">
      <c r="S121" s="115" t="s">
        <v>107</v>
      </c>
      <c r="T121" s="125">
        <v>6809</v>
      </c>
      <c r="U121" s="125">
        <v>6655</v>
      </c>
      <c r="V121" s="125">
        <v>6503</v>
      </c>
      <c r="W121" s="125">
        <v>6232</v>
      </c>
      <c r="X121" s="125">
        <v>6154</v>
      </c>
      <c r="Y121" s="125">
        <v>6239</v>
      </c>
      <c r="Z121" s="125">
        <v>6465</v>
      </c>
      <c r="AB121" s="122" t="str">
        <f>TEXT(Z121,"###,###")</f>
        <v>6,465</v>
      </c>
    </row>
    <row r="122" spans="19:32" x14ac:dyDescent="0.25">
      <c r="S122" s="115" t="s">
        <v>108</v>
      </c>
      <c r="T122" s="125">
        <v>6375</v>
      </c>
      <c r="U122" s="125">
        <v>6165</v>
      </c>
      <c r="V122" s="125">
        <v>5976</v>
      </c>
      <c r="W122" s="125">
        <v>5882</v>
      </c>
      <c r="X122" s="125">
        <v>5841</v>
      </c>
      <c r="Y122" s="125">
        <v>6099</v>
      </c>
      <c r="Z122" s="125">
        <v>6331</v>
      </c>
      <c r="AB122" s="122" t="str">
        <f>TEXT(Z122,"###,###")</f>
        <v>6,331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82075</v>
      </c>
      <c r="U124" s="125">
        <v>83638</v>
      </c>
      <c r="V124" s="125">
        <v>83612</v>
      </c>
      <c r="W124" s="125">
        <v>83864</v>
      </c>
      <c r="X124" s="125">
        <v>84142</v>
      </c>
      <c r="Y124" s="125">
        <v>87268</v>
      </c>
      <c r="Z124" s="125">
        <v>90492</v>
      </c>
      <c r="AB124" s="122" t="str">
        <f>TEXT(Z124,"###,###")</f>
        <v>90,492</v>
      </c>
      <c r="AD124" s="139">
        <f>Z124/$Z$7*100</f>
        <v>93.329207920792072</v>
      </c>
    </row>
    <row r="125" spans="19:32" x14ac:dyDescent="0.25">
      <c r="S125" s="115" t="s">
        <v>110</v>
      </c>
      <c r="T125" s="125">
        <v>13184</v>
      </c>
      <c r="U125" s="125">
        <v>12820</v>
      </c>
      <c r="V125" s="125">
        <v>12479</v>
      </c>
      <c r="W125" s="125">
        <v>12114</v>
      </c>
      <c r="X125" s="125">
        <v>11995</v>
      </c>
      <c r="Y125" s="125">
        <v>12338</v>
      </c>
      <c r="Z125" s="125">
        <v>12796</v>
      </c>
      <c r="AB125" s="122" t="str">
        <f>TEXT(Z125,"###,###")</f>
        <v>12,796</v>
      </c>
      <c r="AD125" s="139">
        <f>Z125/$Z$7*100</f>
        <v>13.197194719471947</v>
      </c>
    </row>
    <row r="127" spans="19:32" x14ac:dyDescent="0.25">
      <c r="S127" s="115" t="s">
        <v>111</v>
      </c>
      <c r="T127" s="125">
        <v>46229</v>
      </c>
      <c r="U127" s="125">
        <v>46903</v>
      </c>
      <c r="V127" s="125">
        <v>46606</v>
      </c>
      <c r="W127" s="125">
        <v>46264</v>
      </c>
      <c r="X127" s="125">
        <v>46006</v>
      </c>
      <c r="Y127" s="125">
        <v>47541</v>
      </c>
      <c r="Z127" s="125">
        <v>49323</v>
      </c>
      <c r="AB127" s="122" t="str">
        <f>TEXT(Z127,"###,###")</f>
        <v>49,323</v>
      </c>
      <c r="AD127" s="139">
        <f>Z127/$Z$7*100</f>
        <v>50.869430693069305</v>
      </c>
    </row>
    <row r="128" spans="19:32" x14ac:dyDescent="0.25">
      <c r="S128" s="115" t="s">
        <v>112</v>
      </c>
      <c r="T128" s="125">
        <v>42656</v>
      </c>
      <c r="U128" s="125">
        <v>43393</v>
      </c>
      <c r="V128" s="125">
        <v>43505</v>
      </c>
      <c r="W128" s="125">
        <v>43831</v>
      </c>
      <c r="X128" s="125">
        <v>44294</v>
      </c>
      <c r="Y128" s="125">
        <v>45966</v>
      </c>
      <c r="Z128" s="125">
        <v>47637</v>
      </c>
      <c r="AB128" s="122" t="str">
        <f>TEXT(Z128,"###,###")</f>
        <v>47,637</v>
      </c>
      <c r="AD128" s="139">
        <f>Z128/$Z$7*100</f>
        <v>49.130569306930695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65" id="{971CA102-3065-4923-88F4-A3CDC0168F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68" id="{C562FC55-76C4-47F9-B78B-CD40A520B9A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71" id="{74109F30-B910-42AB-8501-573C75C2E3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74" id="{27CA7F8C-B9E3-485B-AA27-BF7516E3AC2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41B93-EA81-4313-9BF7-9D87D51A2FC5}">
  <sheetPr codeName="Sheet7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Carpentaria</v>
      </c>
      <c r="T1" s="113"/>
      <c r="U1" s="113"/>
      <c r="V1" s="113"/>
      <c r="W1" s="113"/>
      <c r="X1" s="113"/>
      <c r="Y1" s="114" t="str">
        <f>Y3</f>
        <v>9.14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129</v>
      </c>
      <c r="Y3" s="118" t="s">
        <v>224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9.14 Carpentaria,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1337</v>
      </c>
      <c r="U4" s="121">
        <v>1264</v>
      </c>
      <c r="V4" s="121">
        <v>1399</v>
      </c>
      <c r="W4" s="121">
        <v>1387</v>
      </c>
      <c r="X4" s="121">
        <v>1380</v>
      </c>
      <c r="Y4" s="121">
        <v>1446</v>
      </c>
      <c r="Z4" s="121">
        <v>1579</v>
      </c>
      <c r="AB4" s="122" t="str">
        <f>TEXT(Z4,"###,###")</f>
        <v>1,579</v>
      </c>
      <c r="AD4" s="123">
        <f>Z4/Y4-1</f>
        <v>9.1977869986168637E-2</v>
      </c>
      <c r="AF4" s="123">
        <f t="shared" ref="AF4:AF9" si="0">Z4/T4-1</f>
        <v>0.18100224382946895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685</v>
      </c>
      <c r="U5" s="121">
        <v>673</v>
      </c>
      <c r="V5" s="121">
        <v>743</v>
      </c>
      <c r="W5" s="121">
        <v>758</v>
      </c>
      <c r="X5" s="121">
        <v>732</v>
      </c>
      <c r="Y5" s="121">
        <v>772</v>
      </c>
      <c r="Z5" s="121">
        <v>892</v>
      </c>
      <c r="AB5" s="122" t="str">
        <f>TEXT(Z5,"###,###")</f>
        <v>892</v>
      </c>
      <c r="AD5" s="123">
        <f t="shared" ref="AD5:AD9" si="1">Z5/Y5-1</f>
        <v>0.15544041450777213</v>
      </c>
      <c r="AF5" s="123">
        <f t="shared" si="0"/>
        <v>0.30218978102189786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651</v>
      </c>
      <c r="U6" s="121">
        <v>589</v>
      </c>
      <c r="V6" s="121">
        <v>657</v>
      </c>
      <c r="W6" s="121">
        <v>630</v>
      </c>
      <c r="X6" s="121">
        <v>652</v>
      </c>
      <c r="Y6" s="121">
        <v>674</v>
      </c>
      <c r="Z6" s="121">
        <v>683</v>
      </c>
      <c r="AB6" s="122" t="str">
        <f>TEXT(Z6,"###,###")</f>
        <v>683</v>
      </c>
      <c r="AD6" s="123">
        <f t="shared" si="1"/>
        <v>1.335311572700304E-2</v>
      </c>
      <c r="AF6" s="123">
        <f t="shared" si="0"/>
        <v>4.9155145929339561E-2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897</v>
      </c>
      <c r="U7" s="121">
        <v>869</v>
      </c>
      <c r="V7" s="121">
        <v>889</v>
      </c>
      <c r="W7" s="121">
        <v>907</v>
      </c>
      <c r="X7" s="121">
        <v>919</v>
      </c>
      <c r="Y7" s="121">
        <v>973</v>
      </c>
      <c r="Z7" s="121">
        <v>1102</v>
      </c>
      <c r="AB7" s="122" t="str">
        <f>TEXT(Z7,"###,###")</f>
        <v>1,102</v>
      </c>
      <c r="AD7" s="123">
        <f t="shared" si="1"/>
        <v>0.13257965056526211</v>
      </c>
      <c r="AF7" s="123">
        <f t="shared" si="0"/>
        <v>0.22853957636566324</v>
      </c>
    </row>
    <row r="8" spans="1:32" ht="17.25" customHeight="1" x14ac:dyDescent="0.25">
      <c r="A8" s="44" t="s">
        <v>13</v>
      </c>
      <c r="B8" s="45"/>
      <c r="C8" s="46"/>
      <c r="D8" s="47" t="str">
        <f>AB4</f>
        <v>1,579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1,102</v>
      </c>
      <c r="P8" s="48"/>
      <c r="S8" s="120" t="s">
        <v>88</v>
      </c>
      <c r="T8" s="121">
        <v>28312.71</v>
      </c>
      <c r="U8" s="121">
        <v>32451.360000000001</v>
      </c>
      <c r="V8" s="121">
        <v>30896.99</v>
      </c>
      <c r="W8" s="121">
        <v>33144</v>
      </c>
      <c r="X8" s="121">
        <v>38197.730000000003</v>
      </c>
      <c r="Y8" s="121">
        <v>35737.39</v>
      </c>
      <c r="Z8" s="121">
        <v>43048.1</v>
      </c>
      <c r="AB8" s="122" t="str">
        <f>TEXT(Z8,"$###,###")</f>
        <v>$43,048</v>
      </c>
      <c r="AD8" s="123">
        <f t="shared" si="1"/>
        <v>0.20456754116626863</v>
      </c>
      <c r="AF8" s="123">
        <f t="shared" si="0"/>
        <v>0.52045141563629893</v>
      </c>
    </row>
    <row r="9" spans="1:32" x14ac:dyDescent="0.25">
      <c r="A9" s="52" t="s">
        <v>15</v>
      </c>
      <c r="B9" s="53"/>
      <c r="C9" s="54"/>
      <c r="D9" s="55">
        <f>AD104</f>
        <v>59.784673844205194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55.8076225045372</v>
      </c>
      <c r="P9" s="56" t="s">
        <v>89</v>
      </c>
      <c r="S9" s="120" t="s">
        <v>7</v>
      </c>
      <c r="T9" s="121">
        <v>38153359</v>
      </c>
      <c r="U9" s="121">
        <v>39454956</v>
      </c>
      <c r="V9" s="121">
        <v>41859863</v>
      </c>
      <c r="W9" s="121">
        <v>42376177</v>
      </c>
      <c r="X9" s="121">
        <v>44865320</v>
      </c>
      <c r="Y9" s="121">
        <v>46014288</v>
      </c>
      <c r="Z9" s="121">
        <v>54941381</v>
      </c>
      <c r="AB9" s="122" t="str">
        <f>TEXT(Z9/1000000,"$#,###.0")&amp;" mil"</f>
        <v>$54.9 mil</v>
      </c>
      <c r="AD9" s="123">
        <f t="shared" si="1"/>
        <v>0.19400697887577878</v>
      </c>
      <c r="AF9" s="123">
        <f t="shared" si="0"/>
        <v>0.44001425929496807</v>
      </c>
    </row>
    <row r="10" spans="1:32" x14ac:dyDescent="0.25">
      <c r="A10" s="52" t="s">
        <v>18</v>
      </c>
      <c r="B10" s="53"/>
      <c r="C10" s="54"/>
      <c r="D10" s="55">
        <f>AD105</f>
        <v>28.499050031665611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44.192377495462793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93.012704174228674</v>
      </c>
      <c r="P11" s="56" t="s">
        <v>89</v>
      </c>
      <c r="S11" s="120" t="s">
        <v>30</v>
      </c>
      <c r="T11" s="125">
        <v>1178</v>
      </c>
      <c r="U11" s="125">
        <v>1109</v>
      </c>
      <c r="V11" s="125">
        <v>1264</v>
      </c>
      <c r="W11" s="125">
        <v>1247</v>
      </c>
      <c r="X11" s="125">
        <v>1260</v>
      </c>
      <c r="Y11" s="125">
        <v>1302</v>
      </c>
      <c r="Z11" s="125">
        <v>1416</v>
      </c>
    </row>
    <row r="12" spans="1:32" ht="28.5" customHeight="1" x14ac:dyDescent="0.25">
      <c r="A12" s="52" t="s">
        <v>20</v>
      </c>
      <c r="B12" s="54"/>
      <c r="C12" s="54"/>
      <c r="D12" s="55">
        <f>AD108</f>
        <v>12.919569347688412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14.882032667876588</v>
      </c>
      <c r="P12" s="56" t="s">
        <v>89</v>
      </c>
      <c r="S12" s="120" t="s">
        <v>31</v>
      </c>
      <c r="T12" s="125">
        <v>160</v>
      </c>
      <c r="U12" s="125">
        <v>153</v>
      </c>
      <c r="V12" s="125">
        <v>134</v>
      </c>
      <c r="W12" s="125">
        <v>138</v>
      </c>
      <c r="X12" s="125">
        <v>122</v>
      </c>
      <c r="Y12" s="125">
        <v>144</v>
      </c>
      <c r="Z12" s="125">
        <v>159</v>
      </c>
    </row>
    <row r="13" spans="1:32" ht="15" customHeight="1" x14ac:dyDescent="0.25">
      <c r="A13" s="52" t="s">
        <v>21</v>
      </c>
      <c r="B13" s="54"/>
      <c r="C13" s="54"/>
      <c r="D13" s="55">
        <f>AD109</f>
        <v>18.746041798606715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34.072197593413549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23.179227359088031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151</v>
      </c>
      <c r="Z15" s="125">
        <v>242</v>
      </c>
      <c r="AB15" s="129">
        <f t="shared" ref="AB15:AB34" si="2">IF(Z15="np",0,Z15/$Z$34)</f>
        <v>0.15335868187579213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</v>
      </c>
      <c r="Z16" s="125">
        <v>8</v>
      </c>
      <c r="AB16" s="129">
        <f t="shared" si="2"/>
        <v>5.0697084917617234E-3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29</v>
      </c>
      <c r="Z17" s="125">
        <v>47</v>
      </c>
      <c r="AB17" s="129">
        <f t="shared" si="2"/>
        <v>2.9784537389100127E-2</v>
      </c>
    </row>
    <row r="18" spans="1:28" x14ac:dyDescent="0.25">
      <c r="A18" s="82" t="str">
        <f>$S$1&amp;" ("&amp;$T$2&amp;" to "&amp;$Z$2&amp;")"</f>
        <v>Carpentaria (2011-12 to 2017-18)</v>
      </c>
      <c r="B18" s="82"/>
      <c r="C18" s="82"/>
      <c r="D18" s="82"/>
      <c r="E18" s="82"/>
      <c r="F18" s="82"/>
      <c r="G18" s="82" t="str">
        <f>$S$1&amp;" ("&amp;$T$2&amp;" to "&amp;$Z$2&amp;")"</f>
        <v>Carpentaria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8</v>
      </c>
      <c r="Z18" s="125">
        <v>8</v>
      </c>
      <c r="AB18" s="129">
        <f t="shared" si="2"/>
        <v>5.0697084917617234E-3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111</v>
      </c>
      <c r="Z19" s="125">
        <v>137</v>
      </c>
      <c r="AB19" s="129">
        <f t="shared" si="2"/>
        <v>8.681875792141952E-2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65</v>
      </c>
      <c r="Z20" s="125">
        <v>11</v>
      </c>
      <c r="AB20" s="129">
        <f t="shared" si="2"/>
        <v>6.9708491761723704E-3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115</v>
      </c>
      <c r="Z21" s="125">
        <v>120</v>
      </c>
      <c r="AB21" s="129">
        <f t="shared" si="2"/>
        <v>7.6045627376425853E-2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101</v>
      </c>
      <c r="Z22" s="125">
        <v>106</v>
      </c>
      <c r="AB22" s="129">
        <f t="shared" si="2"/>
        <v>6.7173637515842835E-2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63</v>
      </c>
      <c r="Z23" s="125">
        <v>45</v>
      </c>
      <c r="AB23" s="129">
        <f t="shared" si="2"/>
        <v>2.8517110266159697E-2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22</v>
      </c>
      <c r="Z25" s="125">
        <v>17</v>
      </c>
      <c r="AB25" s="129">
        <f t="shared" si="2"/>
        <v>1.0773130544993664E-2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43</v>
      </c>
      <c r="Z26" s="125">
        <v>48</v>
      </c>
      <c r="AB26" s="129">
        <f t="shared" si="2"/>
        <v>3.0418250950570342E-2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40</v>
      </c>
      <c r="Z27" s="125">
        <v>37</v>
      </c>
      <c r="AB27" s="129">
        <f t="shared" si="2"/>
        <v>2.3447401774397972E-2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35</v>
      </c>
      <c r="Z28" s="125">
        <v>75</v>
      </c>
      <c r="AB28" s="129">
        <f t="shared" si="2"/>
        <v>4.7528517110266157E-2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153</v>
      </c>
      <c r="Z29" s="125">
        <v>188</v>
      </c>
      <c r="AB29" s="129">
        <f t="shared" si="2"/>
        <v>0.11913814955640051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110</v>
      </c>
      <c r="Z30" s="125">
        <v>130</v>
      </c>
      <c r="AB30" s="129">
        <f t="shared" si="2"/>
        <v>8.2382762991128011E-2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128</v>
      </c>
      <c r="Z31" s="125">
        <v>173</v>
      </c>
      <c r="AB31" s="129">
        <f t="shared" si="2"/>
        <v>0.10963244613434728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11</v>
      </c>
      <c r="Z32" s="125">
        <v>5</v>
      </c>
      <c r="AB32" s="129">
        <f t="shared" si="2"/>
        <v>3.1685678073510772E-3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145</v>
      </c>
      <c r="Z33" s="125">
        <v>48</v>
      </c>
      <c r="AB33" s="129">
        <f t="shared" si="2"/>
        <v>3.0418250950570342E-2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1446</v>
      </c>
      <c r="Z34" s="132">
        <v>1578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7</v>
      </c>
      <c r="Y45" s="125">
        <v>12</v>
      </c>
      <c r="Z45" s="125">
        <v>8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37</v>
      </c>
      <c r="Y46" s="125">
        <v>37</v>
      </c>
      <c r="Z46" s="125">
        <v>46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75</v>
      </c>
      <c r="Y47" s="125">
        <v>64</v>
      </c>
      <c r="Z47" s="125">
        <v>68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83</v>
      </c>
      <c r="Y48" s="125">
        <v>88</v>
      </c>
      <c r="Z48" s="125">
        <v>118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Carpentaria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76</v>
      </c>
      <c r="Y49" s="125">
        <v>90</v>
      </c>
      <c r="Z49" s="125">
        <v>107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81</v>
      </c>
      <c r="Y50" s="125">
        <v>76</v>
      </c>
      <c r="Z50" s="125">
        <v>78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63</v>
      </c>
      <c r="Y51" s="125">
        <v>70</v>
      </c>
      <c r="Z51" s="125">
        <v>86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89</v>
      </c>
      <c r="Y52" s="125">
        <v>82</v>
      </c>
      <c r="Z52" s="125">
        <v>97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73</v>
      </c>
      <c r="Y53" s="125">
        <v>90</v>
      </c>
      <c r="Z53" s="125">
        <v>79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71</v>
      </c>
      <c r="Y54" s="125">
        <v>74</v>
      </c>
      <c r="Z54" s="125">
        <v>84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40</v>
      </c>
      <c r="Y55" s="125">
        <v>45</v>
      </c>
      <c r="Z55" s="125">
        <v>70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23</v>
      </c>
      <c r="Y56" s="125">
        <v>23</v>
      </c>
      <c r="Z56" s="125">
        <v>23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10</v>
      </c>
      <c r="Y57" s="125">
        <v>17</v>
      </c>
      <c r="Z57" s="125">
        <v>18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730</v>
      </c>
      <c r="Y61" s="125">
        <v>772</v>
      </c>
      <c r="Z61" s="125">
        <v>892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Carpentaria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13</v>
      </c>
      <c r="Y64" s="125">
        <v>19</v>
      </c>
      <c r="Z64" s="125">
        <v>11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41</v>
      </c>
      <c r="Y65" s="125">
        <v>54</v>
      </c>
      <c r="Z65" s="125">
        <v>39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88</v>
      </c>
      <c r="Y66" s="125">
        <v>68</v>
      </c>
      <c r="Z66" s="125">
        <v>70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80</v>
      </c>
      <c r="Y67" s="125">
        <v>83</v>
      </c>
      <c r="Z67" s="125">
        <v>104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75</v>
      </c>
      <c r="Y68" s="125">
        <v>56</v>
      </c>
      <c r="Z68" s="125">
        <v>81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57</v>
      </c>
      <c r="Y69" s="125">
        <v>69</v>
      </c>
      <c r="Z69" s="125">
        <v>58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59</v>
      </c>
      <c r="Y70" s="125">
        <v>66</v>
      </c>
      <c r="Z70" s="125">
        <v>65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68</v>
      </c>
      <c r="Y71" s="125">
        <v>72</v>
      </c>
      <c r="Z71" s="125">
        <v>63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58</v>
      </c>
      <c r="Y72" s="125">
        <v>70</v>
      </c>
      <c r="Z72" s="125">
        <v>68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72</v>
      </c>
      <c r="Y73" s="125">
        <v>53</v>
      </c>
      <c r="Z73" s="125">
        <v>67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27</v>
      </c>
      <c r="Y74" s="125">
        <v>41</v>
      </c>
      <c r="Z74" s="125">
        <v>35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16</v>
      </c>
      <c r="Y75" s="125">
        <v>17</v>
      </c>
      <c r="Z75" s="125">
        <v>22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7</v>
      </c>
      <c r="Y76" s="125">
        <v>3</v>
      </c>
      <c r="Z76" s="125">
        <v>7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654</v>
      </c>
      <c r="Y80" s="125">
        <v>674</v>
      </c>
      <c r="Z80" s="125">
        <v>686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Carpentaria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45</v>
      </c>
      <c r="Y83" s="125">
        <v>43</v>
      </c>
      <c r="Z83" s="125">
        <v>51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40</v>
      </c>
      <c r="Y84" s="125">
        <v>43</v>
      </c>
      <c r="Z84" s="125">
        <v>47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1,579</v>
      </c>
      <c r="D85" s="96">
        <f t="shared" ref="D85:D90" si="4">AD4</f>
        <v>9.1977869986168637E-2</v>
      </c>
      <c r="E85" s="97">
        <f t="shared" ref="E85:E90" si="5">AD4</f>
        <v>9.1977869986168637E-2</v>
      </c>
      <c r="F85" s="96">
        <f t="shared" ref="F85:F90" si="6">AF4</f>
        <v>0.18100224382946895</v>
      </c>
      <c r="G85" s="97">
        <f t="shared" ref="G85:G90" si="7">AF4</f>
        <v>0.18100224382946895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69</v>
      </c>
      <c r="Y85" s="125">
        <v>76</v>
      </c>
      <c r="Z85" s="125">
        <v>86</v>
      </c>
    </row>
    <row r="86" spans="1:32" ht="15" customHeight="1" x14ac:dyDescent="0.25">
      <c r="A86" s="98" t="s">
        <v>4</v>
      </c>
      <c r="B86" s="95"/>
      <c r="C86" s="109" t="str">
        <f t="shared" si="3"/>
        <v>892</v>
      </c>
      <c r="D86" s="96">
        <f t="shared" si="4"/>
        <v>0.15544041450777213</v>
      </c>
      <c r="E86" s="97">
        <f t="shared" si="5"/>
        <v>0.15544041450777213</v>
      </c>
      <c r="F86" s="96">
        <f t="shared" si="6"/>
        <v>0.30218978102189786</v>
      </c>
      <c r="G86" s="97">
        <f t="shared" si="7"/>
        <v>0.30218978102189786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31</v>
      </c>
      <c r="Y86" s="125">
        <v>39</v>
      </c>
      <c r="Z86" s="125">
        <v>39</v>
      </c>
    </row>
    <row r="87" spans="1:32" ht="15" customHeight="1" x14ac:dyDescent="0.25">
      <c r="A87" s="98" t="s">
        <v>5</v>
      </c>
      <c r="B87" s="95"/>
      <c r="C87" s="109" t="str">
        <f t="shared" si="3"/>
        <v>683</v>
      </c>
      <c r="D87" s="96">
        <f t="shared" si="4"/>
        <v>1.335311572700304E-2</v>
      </c>
      <c r="E87" s="97">
        <f t="shared" si="5"/>
        <v>1.335311572700304E-2</v>
      </c>
      <c r="F87" s="96">
        <f t="shared" si="6"/>
        <v>4.9155145929339561E-2</v>
      </c>
      <c r="G87" s="97">
        <f t="shared" si="7"/>
        <v>4.9155145929339561E-2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8</v>
      </c>
      <c r="Y87" s="125">
        <v>11</v>
      </c>
      <c r="Z87" s="125">
        <v>11</v>
      </c>
    </row>
    <row r="88" spans="1:32" ht="15" customHeight="1" x14ac:dyDescent="0.25">
      <c r="A88" s="95" t="s">
        <v>6</v>
      </c>
      <c r="B88" s="95"/>
      <c r="C88" s="109" t="str">
        <f t="shared" si="3"/>
        <v>1,102</v>
      </c>
      <c r="D88" s="96">
        <f t="shared" si="4"/>
        <v>0.13257965056526211</v>
      </c>
      <c r="E88" s="97">
        <f t="shared" si="5"/>
        <v>0.13257965056526211</v>
      </c>
      <c r="F88" s="96">
        <f t="shared" si="6"/>
        <v>0.22853957636566324</v>
      </c>
      <c r="G88" s="97">
        <f t="shared" si="7"/>
        <v>0.22853957636566324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7</v>
      </c>
      <c r="Y88" s="125">
        <v>6</v>
      </c>
      <c r="Z88" s="125">
        <v>10</v>
      </c>
    </row>
    <row r="89" spans="1:32" ht="15" customHeight="1" x14ac:dyDescent="0.25">
      <c r="A89" s="95" t="s">
        <v>104</v>
      </c>
      <c r="B89" s="95"/>
      <c r="C89" s="146" t="str">
        <f t="shared" si="3"/>
        <v>$43,048</v>
      </c>
      <c r="D89" s="96">
        <f t="shared" si="4"/>
        <v>0.20456754116626863</v>
      </c>
      <c r="E89" s="97">
        <f t="shared" si="5"/>
        <v>0.20456754116626863</v>
      </c>
      <c r="F89" s="96">
        <f t="shared" si="6"/>
        <v>0.52045141563629893</v>
      </c>
      <c r="G89" s="97">
        <f t="shared" si="7"/>
        <v>0.52045141563629893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62</v>
      </c>
      <c r="Y89" s="125">
        <v>62</v>
      </c>
      <c r="Z89" s="125">
        <v>83</v>
      </c>
    </row>
    <row r="90" spans="1:32" ht="15" customHeight="1" x14ac:dyDescent="0.25">
      <c r="A90" s="95" t="s">
        <v>7</v>
      </c>
      <c r="B90" s="95"/>
      <c r="C90" s="109" t="str">
        <f t="shared" si="3"/>
        <v>$54.9 mil</v>
      </c>
      <c r="D90" s="96">
        <f t="shared" si="4"/>
        <v>0.19400697887577878</v>
      </c>
      <c r="E90" s="97">
        <f t="shared" si="5"/>
        <v>0.19400697887577878</v>
      </c>
      <c r="F90" s="96">
        <f t="shared" si="6"/>
        <v>0.44001425929496807</v>
      </c>
      <c r="G90" s="97">
        <f t="shared" si="7"/>
        <v>0.44001425929496807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108</v>
      </c>
      <c r="Y90" s="125">
        <v>138</v>
      </c>
      <c r="Z90" s="125">
        <v>166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507</v>
      </c>
      <c r="Y91" s="125">
        <v>539</v>
      </c>
      <c r="Z91" s="125">
        <v>614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37</v>
      </c>
      <c r="Y93" s="125">
        <v>36</v>
      </c>
      <c r="Z93" s="125">
        <v>43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42</v>
      </c>
      <c r="Y94" s="125">
        <v>45</v>
      </c>
      <c r="Z94" s="125">
        <v>63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11</v>
      </c>
      <c r="Y95" s="125">
        <v>10</v>
      </c>
      <c r="Z95" s="125">
        <v>17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86</v>
      </c>
      <c r="Y96" s="125">
        <v>95</v>
      </c>
      <c r="Z96" s="125">
        <v>114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56</v>
      </c>
      <c r="Y97" s="125">
        <v>59</v>
      </c>
      <c r="Z97" s="125">
        <v>75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28</v>
      </c>
      <c r="Y98" s="125">
        <v>29</v>
      </c>
      <c r="Z98" s="125">
        <v>28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8</v>
      </c>
      <c r="Y99" s="125">
        <v>7</v>
      </c>
      <c r="Z99" s="125">
        <v>6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53</v>
      </c>
      <c r="Y100" s="125">
        <v>56</v>
      </c>
      <c r="Z100" s="125">
        <v>62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418</v>
      </c>
      <c r="Y101" s="125">
        <v>434</v>
      </c>
      <c r="Z101" s="125">
        <v>488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784</v>
      </c>
      <c r="Y104" s="125">
        <v>982</v>
      </c>
      <c r="Z104" s="125">
        <v>944</v>
      </c>
      <c r="AB104" s="122" t="str">
        <f>TEXT(Z104,"###,###")</f>
        <v>944</v>
      </c>
      <c r="AD104" s="143">
        <f>Z104/($Z$4)*100</f>
        <v>59.784673844205194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475</v>
      </c>
      <c r="Y105" s="125">
        <v>356</v>
      </c>
      <c r="Z105" s="125">
        <v>450</v>
      </c>
      <c r="AB105" s="122" t="str">
        <f>TEXT(Z105,"###,###")</f>
        <v>450</v>
      </c>
      <c r="AD105" s="143">
        <f>Z105/($Z$4)*100</f>
        <v>28.499050031665611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1259</v>
      </c>
      <c r="Y106" s="132">
        <v>1338</v>
      </c>
      <c r="Z106" s="132">
        <v>1394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163</v>
      </c>
      <c r="Y108" s="125">
        <v>180</v>
      </c>
      <c r="Z108" s="125">
        <v>204</v>
      </c>
      <c r="AB108" s="122" t="str">
        <f>TEXT(Z108,"###,###")</f>
        <v>204</v>
      </c>
      <c r="AD108" s="143">
        <f>Z108/($Z$4)*100</f>
        <v>12.919569347688412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260</v>
      </c>
      <c r="Y109" s="125">
        <v>258</v>
      </c>
      <c r="Z109" s="125">
        <v>296</v>
      </c>
      <c r="AB109" s="122" t="str">
        <f>TEXT(Z109,"###,###")</f>
        <v>296</v>
      </c>
      <c r="AD109" s="143">
        <f>Z109/($Z$4)*100</f>
        <v>18.746041798606715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531</v>
      </c>
      <c r="Y110" s="125">
        <v>626</v>
      </c>
      <c r="Z110" s="125">
        <v>538</v>
      </c>
      <c r="AB110" s="122" t="str">
        <f>TEXT(Z110,"###,###")</f>
        <v>538</v>
      </c>
      <c r="AD110" s="143">
        <f>Z110/($Z$4)*100</f>
        <v>34.072197593413549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309</v>
      </c>
      <c r="Y111" s="125">
        <v>274</v>
      </c>
      <c r="Z111" s="125">
        <v>366</v>
      </c>
      <c r="AB111" s="122" t="str">
        <f>TEXT(Z111,"###,###")</f>
        <v>366</v>
      </c>
      <c r="AD111" s="143">
        <f>Z111/($Z$4)*100</f>
        <v>23.179227359088031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1381</v>
      </c>
      <c r="Y112" s="125">
        <v>1446</v>
      </c>
      <c r="Z112" s="125">
        <v>1578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41.81</v>
      </c>
      <c r="U118" s="144">
        <v>41.24</v>
      </c>
      <c r="V118" s="144">
        <v>42.64</v>
      </c>
      <c r="W118" s="144">
        <v>40.68</v>
      </c>
      <c r="X118" s="144">
        <v>44.15</v>
      </c>
      <c r="Y118" s="144">
        <v>41.14</v>
      </c>
      <c r="Z118" s="144">
        <v>41.53</v>
      </c>
      <c r="AB118" s="122" t="str">
        <f>TEXT(Z118,"##.0")</f>
        <v>41.5</v>
      </c>
    </row>
    <row r="120" spans="19:32" x14ac:dyDescent="0.25">
      <c r="S120" s="115" t="s">
        <v>106</v>
      </c>
      <c r="T120" s="125">
        <v>730</v>
      </c>
      <c r="U120" s="125">
        <v>719</v>
      </c>
      <c r="V120" s="125">
        <v>754</v>
      </c>
      <c r="W120" s="125">
        <v>770</v>
      </c>
      <c r="X120" s="125">
        <v>801</v>
      </c>
      <c r="Y120" s="125">
        <v>829</v>
      </c>
      <c r="Z120" s="125">
        <v>944</v>
      </c>
      <c r="AB120" s="122" t="str">
        <f>TEXT(Z120,"###,###")</f>
        <v>944</v>
      </c>
    </row>
    <row r="121" spans="19:32" x14ac:dyDescent="0.25">
      <c r="S121" s="115" t="s">
        <v>107</v>
      </c>
      <c r="T121" s="125">
        <v>87</v>
      </c>
      <c r="U121" s="125">
        <v>91</v>
      </c>
      <c r="V121" s="125">
        <v>67</v>
      </c>
      <c r="W121" s="125">
        <v>67</v>
      </c>
      <c r="X121" s="125">
        <v>61</v>
      </c>
      <c r="Y121" s="125">
        <v>64</v>
      </c>
      <c r="Z121" s="125">
        <v>83</v>
      </c>
      <c r="AB121" s="122" t="str">
        <f>TEXT(Z121,"###,###")</f>
        <v>83</v>
      </c>
    </row>
    <row r="122" spans="19:32" x14ac:dyDescent="0.25">
      <c r="S122" s="115" t="s">
        <v>108</v>
      </c>
      <c r="T122" s="125">
        <v>79</v>
      </c>
      <c r="U122" s="125">
        <v>56</v>
      </c>
      <c r="V122" s="125">
        <v>68</v>
      </c>
      <c r="W122" s="125">
        <v>65</v>
      </c>
      <c r="X122" s="125">
        <v>62</v>
      </c>
      <c r="Y122" s="125">
        <v>80</v>
      </c>
      <c r="Z122" s="125">
        <v>81</v>
      </c>
      <c r="AB122" s="122" t="str">
        <f>TEXT(Z122,"###,###")</f>
        <v>81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809</v>
      </c>
      <c r="U124" s="125">
        <v>775</v>
      </c>
      <c r="V124" s="125">
        <v>822</v>
      </c>
      <c r="W124" s="125">
        <v>835</v>
      </c>
      <c r="X124" s="125">
        <v>863</v>
      </c>
      <c r="Y124" s="125">
        <v>909</v>
      </c>
      <c r="Z124" s="125">
        <v>1025</v>
      </c>
      <c r="AB124" s="122" t="str">
        <f>TEXT(Z124,"###,###")</f>
        <v>1,025</v>
      </c>
      <c r="AD124" s="139">
        <f>Z124/$Z$7*100</f>
        <v>93.012704174228674</v>
      </c>
    </row>
    <row r="125" spans="19:32" x14ac:dyDescent="0.25">
      <c r="S125" s="115" t="s">
        <v>110</v>
      </c>
      <c r="T125" s="125">
        <v>166</v>
      </c>
      <c r="U125" s="125">
        <v>147</v>
      </c>
      <c r="V125" s="125">
        <v>135</v>
      </c>
      <c r="W125" s="125">
        <v>132</v>
      </c>
      <c r="X125" s="125">
        <v>123</v>
      </c>
      <c r="Y125" s="125">
        <v>144</v>
      </c>
      <c r="Z125" s="125">
        <v>164</v>
      </c>
      <c r="AB125" s="122" t="str">
        <f>TEXT(Z125,"###,###")</f>
        <v>164</v>
      </c>
      <c r="AD125" s="139">
        <f>Z125/$Z$7*100</f>
        <v>14.882032667876588</v>
      </c>
    </row>
    <row r="127" spans="19:32" x14ac:dyDescent="0.25">
      <c r="S127" s="115" t="s">
        <v>111</v>
      </c>
      <c r="T127" s="125">
        <v>477</v>
      </c>
      <c r="U127" s="125">
        <v>468</v>
      </c>
      <c r="V127" s="125">
        <v>485</v>
      </c>
      <c r="W127" s="125">
        <v>504</v>
      </c>
      <c r="X127" s="125">
        <v>504</v>
      </c>
      <c r="Y127" s="125">
        <v>539</v>
      </c>
      <c r="Z127" s="125">
        <v>615</v>
      </c>
      <c r="AB127" s="122" t="str">
        <f>TEXT(Z127,"###,###")</f>
        <v>615</v>
      </c>
      <c r="AD127" s="139">
        <f>Z127/$Z$7*100</f>
        <v>55.8076225045372</v>
      </c>
    </row>
    <row r="128" spans="19:32" x14ac:dyDescent="0.25">
      <c r="S128" s="115" t="s">
        <v>112</v>
      </c>
      <c r="T128" s="125">
        <v>413</v>
      </c>
      <c r="U128" s="125">
        <v>402</v>
      </c>
      <c r="V128" s="125">
        <v>406</v>
      </c>
      <c r="W128" s="125">
        <v>406</v>
      </c>
      <c r="X128" s="125">
        <v>415</v>
      </c>
      <c r="Y128" s="125">
        <v>434</v>
      </c>
      <c r="Z128" s="125">
        <v>487</v>
      </c>
      <c r="AB128" s="122" t="str">
        <f>TEXT(Z128,"###,###")</f>
        <v>487</v>
      </c>
      <c r="AD128" s="139">
        <f>Z128/$Z$7*100</f>
        <v>44.192377495462793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55" id="{1A6832F4-2485-4693-A9E4-AF4E29C6B4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58" id="{703DD1DF-9BEA-4826-A499-D63F76DA79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61" id="{6F6F3287-940D-4535-B236-29BB15902A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64" id="{FA098578-ADAA-4B44-B6BF-1C8C4B0BF8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B0214-BC72-47B9-94AD-0E3F585F3379}">
  <sheetPr codeName="Sheet7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Cassowary Coast</v>
      </c>
      <c r="T1" s="113"/>
      <c r="U1" s="113"/>
      <c r="V1" s="113"/>
      <c r="W1" s="113"/>
      <c r="X1" s="113"/>
      <c r="Y1" s="114" t="str">
        <f>Y3</f>
        <v>9.15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130</v>
      </c>
      <c r="Y3" s="118" t="s">
        <v>225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9.15 Cassowary Coast,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25626</v>
      </c>
      <c r="U4" s="121">
        <v>25667</v>
      </c>
      <c r="V4" s="121">
        <v>25485</v>
      </c>
      <c r="W4" s="121">
        <v>24919</v>
      </c>
      <c r="X4" s="121">
        <v>24400</v>
      </c>
      <c r="Y4" s="121">
        <v>24975</v>
      </c>
      <c r="Z4" s="121">
        <v>26094</v>
      </c>
      <c r="AB4" s="122" t="str">
        <f>TEXT(Z4,"###,###")</f>
        <v>26,094</v>
      </c>
      <c r="AD4" s="123">
        <f>Z4/Y4-1</f>
        <v>4.4804804804804865E-2</v>
      </c>
      <c r="AF4" s="123">
        <f t="shared" ref="AF4:AF9" si="0">Z4/T4-1</f>
        <v>1.8262701943338788E-2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14285</v>
      </c>
      <c r="U5" s="121">
        <v>14498</v>
      </c>
      <c r="V5" s="121">
        <v>14394</v>
      </c>
      <c r="W5" s="121">
        <v>13834</v>
      </c>
      <c r="X5" s="121">
        <v>13651</v>
      </c>
      <c r="Y5" s="121">
        <v>14056</v>
      </c>
      <c r="Z5" s="121">
        <v>14679</v>
      </c>
      <c r="AB5" s="122" t="str">
        <f>TEXT(Z5,"###,###")</f>
        <v>14,679</v>
      </c>
      <c r="AD5" s="123">
        <f t="shared" ref="AD5:AD9" si="1">Z5/Y5-1</f>
        <v>4.4322709163346685E-2</v>
      </c>
      <c r="AF5" s="123">
        <f t="shared" si="0"/>
        <v>2.7581379068953416E-2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11341</v>
      </c>
      <c r="U6" s="121">
        <v>11168</v>
      </c>
      <c r="V6" s="121">
        <v>11091</v>
      </c>
      <c r="W6" s="121">
        <v>11085</v>
      </c>
      <c r="X6" s="121">
        <v>10749</v>
      </c>
      <c r="Y6" s="121">
        <v>10919</v>
      </c>
      <c r="Z6" s="121">
        <v>11414</v>
      </c>
      <c r="AB6" s="122" t="str">
        <f>TEXT(Z6,"###,###")</f>
        <v>11,414</v>
      </c>
      <c r="AD6" s="123">
        <f t="shared" si="1"/>
        <v>4.5333821778551053E-2</v>
      </c>
      <c r="AF6" s="123">
        <f t="shared" si="0"/>
        <v>6.4368221497221878E-3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16633</v>
      </c>
      <c r="U7" s="121">
        <v>16816</v>
      </c>
      <c r="V7" s="121">
        <v>16643</v>
      </c>
      <c r="W7" s="121">
        <v>16455</v>
      </c>
      <c r="X7" s="121">
        <v>16233</v>
      </c>
      <c r="Y7" s="121">
        <v>16640</v>
      </c>
      <c r="Z7" s="121">
        <v>17802</v>
      </c>
      <c r="AB7" s="122" t="str">
        <f>TEXT(Z7,"###,###")</f>
        <v>17,802</v>
      </c>
      <c r="AD7" s="123">
        <f t="shared" si="1"/>
        <v>6.983173076923066E-2</v>
      </c>
      <c r="AF7" s="123">
        <f t="shared" si="0"/>
        <v>7.0281969578548598E-2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26,094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17,802</v>
      </c>
      <c r="P8" s="48"/>
      <c r="S8" s="120" t="s">
        <v>88</v>
      </c>
      <c r="T8" s="121">
        <v>30440.49</v>
      </c>
      <c r="U8" s="121">
        <v>31105</v>
      </c>
      <c r="V8" s="121">
        <v>32296.86</v>
      </c>
      <c r="W8" s="121">
        <v>33274</v>
      </c>
      <c r="X8" s="121">
        <v>35337.699999999997</v>
      </c>
      <c r="Y8" s="121">
        <v>35665.4</v>
      </c>
      <c r="Z8" s="121">
        <v>37001.19</v>
      </c>
      <c r="AB8" s="122" t="str">
        <f>TEXT(Z8,"$###,###")</f>
        <v>$37,001</v>
      </c>
      <c r="AD8" s="123">
        <f t="shared" si="1"/>
        <v>3.7453386195023697E-2</v>
      </c>
      <c r="AF8" s="123">
        <f t="shared" si="0"/>
        <v>0.21552543996499396</v>
      </c>
    </row>
    <row r="9" spans="1:32" x14ac:dyDescent="0.25">
      <c r="A9" s="52" t="s">
        <v>15</v>
      </c>
      <c r="B9" s="53"/>
      <c r="C9" s="54"/>
      <c r="D9" s="55">
        <f>AD104</f>
        <v>73.909711044684599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55.91506572295247</v>
      </c>
      <c r="P9" s="56" t="s">
        <v>89</v>
      </c>
      <c r="S9" s="120" t="s">
        <v>7</v>
      </c>
      <c r="T9" s="121">
        <v>591433310</v>
      </c>
      <c r="U9" s="121">
        <v>616082885</v>
      </c>
      <c r="V9" s="121">
        <v>627990132</v>
      </c>
      <c r="W9" s="121">
        <v>650222544</v>
      </c>
      <c r="X9" s="121">
        <v>646560437</v>
      </c>
      <c r="Y9" s="121">
        <v>693206673</v>
      </c>
      <c r="Z9" s="121">
        <v>745286776</v>
      </c>
      <c r="AB9" s="122" t="str">
        <f>TEXT(Z9/1000000,"$#,###.0")&amp;" mil"</f>
        <v>$745.3 mil</v>
      </c>
      <c r="AD9" s="123">
        <f t="shared" si="1"/>
        <v>7.5129258024323686E-2</v>
      </c>
      <c r="AF9" s="123">
        <f t="shared" si="0"/>
        <v>0.26013662639326141</v>
      </c>
    </row>
    <row r="10" spans="1:32" x14ac:dyDescent="0.25">
      <c r="A10" s="52" t="s">
        <v>18</v>
      </c>
      <c r="B10" s="53"/>
      <c r="C10" s="54"/>
      <c r="D10" s="55">
        <f>AD105</f>
        <v>13.907411665516978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44.079316930681941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88.293450174137732</v>
      </c>
      <c r="P11" s="56" t="s">
        <v>89</v>
      </c>
      <c r="S11" s="120" t="s">
        <v>30</v>
      </c>
      <c r="T11" s="125">
        <v>21764</v>
      </c>
      <c r="U11" s="125">
        <v>21848</v>
      </c>
      <c r="V11" s="125">
        <v>21822</v>
      </c>
      <c r="W11" s="125">
        <v>21356</v>
      </c>
      <c r="X11" s="125">
        <v>21067</v>
      </c>
      <c r="Y11" s="125">
        <v>21487</v>
      </c>
      <c r="Z11" s="125">
        <v>22386</v>
      </c>
    </row>
    <row r="12" spans="1:32" ht="28.5" customHeight="1" x14ac:dyDescent="0.25">
      <c r="A12" s="52" t="s">
        <v>20</v>
      </c>
      <c r="B12" s="54"/>
      <c r="C12" s="54"/>
      <c r="D12" s="55">
        <f>AD108</f>
        <v>18.046294167241513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20.806650938096844</v>
      </c>
      <c r="P12" s="56" t="s">
        <v>89</v>
      </c>
      <c r="S12" s="120" t="s">
        <v>31</v>
      </c>
      <c r="T12" s="125">
        <v>3859</v>
      </c>
      <c r="U12" s="125">
        <v>3816</v>
      </c>
      <c r="V12" s="125">
        <v>3666</v>
      </c>
      <c r="W12" s="125">
        <v>3561</v>
      </c>
      <c r="X12" s="125">
        <v>3331</v>
      </c>
      <c r="Y12" s="125">
        <v>3488</v>
      </c>
      <c r="Z12" s="125">
        <v>3709</v>
      </c>
    </row>
    <row r="13" spans="1:32" ht="15" customHeight="1" x14ac:dyDescent="0.25">
      <c r="A13" s="52" t="s">
        <v>21</v>
      </c>
      <c r="B13" s="54"/>
      <c r="C13" s="54"/>
      <c r="D13" s="55">
        <f>AD109</f>
        <v>15.32919445083161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24.752816739480341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29.673488158197287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4728</v>
      </c>
      <c r="Z15" s="125">
        <v>4609</v>
      </c>
      <c r="AB15" s="129">
        <f t="shared" ref="AB15:AB34" si="2">IF(Z15="np",0,Z15/$Z$34)</f>
        <v>0.17663064305970722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275</v>
      </c>
      <c r="Z16" s="125">
        <v>270</v>
      </c>
      <c r="AB16" s="129">
        <f t="shared" si="2"/>
        <v>1.0347206254311335E-2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1580</v>
      </c>
      <c r="Z17" s="125">
        <v>1492</v>
      </c>
      <c r="AB17" s="129">
        <f t="shared" si="2"/>
        <v>5.7177895301601903E-2</v>
      </c>
    </row>
    <row r="18" spans="1:28" x14ac:dyDescent="0.25">
      <c r="A18" s="82" t="str">
        <f>$S$1&amp;" ("&amp;$T$2&amp;" to "&amp;$Z$2&amp;")"</f>
        <v>Cassowary Coast (2011-12 to 2017-18)</v>
      </c>
      <c r="B18" s="82"/>
      <c r="C18" s="82"/>
      <c r="D18" s="82"/>
      <c r="E18" s="82"/>
      <c r="F18" s="82"/>
      <c r="G18" s="82" t="str">
        <f>$S$1&amp;" ("&amp;$T$2&amp;" to "&amp;$Z$2&amp;")"</f>
        <v>Cassowary Coast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149</v>
      </c>
      <c r="Z18" s="125">
        <v>190</v>
      </c>
      <c r="AB18" s="129">
        <f t="shared" si="2"/>
        <v>7.281367364145014E-3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1362</v>
      </c>
      <c r="Z19" s="125">
        <v>1590</v>
      </c>
      <c r="AB19" s="129">
        <f t="shared" si="2"/>
        <v>6.0933547942055646E-2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524</v>
      </c>
      <c r="Z20" s="125">
        <v>534</v>
      </c>
      <c r="AB20" s="129">
        <f t="shared" si="2"/>
        <v>2.0464474591860196E-2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1824</v>
      </c>
      <c r="Z21" s="125">
        <v>1924</v>
      </c>
      <c r="AB21" s="129">
        <f t="shared" si="2"/>
        <v>7.3733425308500036E-2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1567</v>
      </c>
      <c r="Z22" s="125">
        <v>1556</v>
      </c>
      <c r="AB22" s="129">
        <f t="shared" si="2"/>
        <v>5.9630566413734959E-2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834</v>
      </c>
      <c r="Z23" s="125">
        <v>928</v>
      </c>
      <c r="AB23" s="129">
        <f t="shared" si="2"/>
        <v>3.5563731125929331E-2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61</v>
      </c>
      <c r="Z24" s="125">
        <v>106</v>
      </c>
      <c r="AB24" s="129">
        <f t="shared" si="2"/>
        <v>4.0622365294703767E-3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521</v>
      </c>
      <c r="Z25" s="125">
        <v>511</v>
      </c>
      <c r="AB25" s="129">
        <f t="shared" si="2"/>
        <v>1.9583045910937381E-2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454</v>
      </c>
      <c r="Z26" s="125">
        <v>521</v>
      </c>
      <c r="AB26" s="129">
        <f t="shared" si="2"/>
        <v>1.9966275772208171E-2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706</v>
      </c>
      <c r="Z27" s="125">
        <v>740</v>
      </c>
      <c r="AB27" s="129">
        <f t="shared" si="2"/>
        <v>2.8359009734038477E-2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2545</v>
      </c>
      <c r="Z28" s="125">
        <v>3148</v>
      </c>
      <c r="AB28" s="129">
        <f t="shared" si="2"/>
        <v>0.12064076032804476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946</v>
      </c>
      <c r="Z29" s="125">
        <v>960</v>
      </c>
      <c r="AB29" s="129">
        <f t="shared" si="2"/>
        <v>3.6790066681995859E-2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1540</v>
      </c>
      <c r="Z30" s="125">
        <v>1571</v>
      </c>
      <c r="AB30" s="129">
        <f t="shared" si="2"/>
        <v>6.0205411205641143E-2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1642</v>
      </c>
      <c r="Z31" s="125">
        <v>1824</v>
      </c>
      <c r="AB31" s="129">
        <f t="shared" si="2"/>
        <v>6.990112669579214E-2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334</v>
      </c>
      <c r="Z32" s="125">
        <v>375</v>
      </c>
      <c r="AB32" s="129">
        <f t="shared" si="2"/>
        <v>1.4371119797654633E-2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670</v>
      </c>
      <c r="Z33" s="125">
        <v>826</v>
      </c>
      <c r="AB33" s="129">
        <f t="shared" si="2"/>
        <v>3.1654786540967275E-2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24975</v>
      </c>
      <c r="Z34" s="132">
        <v>26094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24</v>
      </c>
      <c r="Y44" s="125">
        <v>23</v>
      </c>
      <c r="Z44" s="125">
        <v>20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364</v>
      </c>
      <c r="Y45" s="125">
        <v>318</v>
      </c>
      <c r="Z45" s="125">
        <v>305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884</v>
      </c>
      <c r="Y46" s="125">
        <v>941</v>
      </c>
      <c r="Z46" s="125">
        <v>947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2037</v>
      </c>
      <c r="Y47" s="125">
        <v>1820</v>
      </c>
      <c r="Z47" s="125">
        <v>1762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2038</v>
      </c>
      <c r="Y48" s="125">
        <v>1971</v>
      </c>
      <c r="Z48" s="125">
        <v>2186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Cassowary Coast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1455</v>
      </c>
      <c r="Y49" s="125">
        <v>1439</v>
      </c>
      <c r="Z49" s="125">
        <v>1503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934</v>
      </c>
      <c r="Y50" s="125">
        <v>1015</v>
      </c>
      <c r="Z50" s="125">
        <v>1106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969</v>
      </c>
      <c r="Y51" s="125">
        <v>1006</v>
      </c>
      <c r="Z51" s="125">
        <v>1114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1074</v>
      </c>
      <c r="Y52" s="125">
        <v>1181</v>
      </c>
      <c r="Z52" s="125">
        <v>1220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1090</v>
      </c>
      <c r="Y53" s="125">
        <v>1190</v>
      </c>
      <c r="Z53" s="125">
        <v>1191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1129</v>
      </c>
      <c r="Y54" s="125">
        <v>1273</v>
      </c>
      <c r="Z54" s="125">
        <v>1267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851</v>
      </c>
      <c r="Y55" s="125">
        <v>959</v>
      </c>
      <c r="Z55" s="125">
        <v>1050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461</v>
      </c>
      <c r="Y56" s="125">
        <v>509</v>
      </c>
      <c r="Z56" s="125">
        <v>551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181</v>
      </c>
      <c r="Y57" s="125">
        <v>215</v>
      </c>
      <c r="Z57" s="125">
        <v>219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106</v>
      </c>
      <c r="Y58" s="125">
        <v>118</v>
      </c>
      <c r="Z58" s="125">
        <v>131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47</v>
      </c>
      <c r="Y59" s="125">
        <v>49</v>
      </c>
      <c r="Z59" s="125">
        <v>67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22</v>
      </c>
      <c r="Y60" s="125">
        <v>29</v>
      </c>
      <c r="Z60" s="125">
        <v>30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13651</v>
      </c>
      <c r="Y61" s="125">
        <v>14056</v>
      </c>
      <c r="Z61" s="125">
        <v>14679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19</v>
      </c>
      <c r="Y63" s="125">
        <v>33</v>
      </c>
      <c r="Z63" s="125">
        <v>29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Cassowary Coast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303</v>
      </c>
      <c r="Y64" s="125">
        <v>280</v>
      </c>
      <c r="Z64" s="125">
        <v>311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819</v>
      </c>
      <c r="Y65" s="125">
        <v>811</v>
      </c>
      <c r="Z65" s="125">
        <v>831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1364</v>
      </c>
      <c r="Y66" s="125">
        <v>1164</v>
      </c>
      <c r="Z66" s="125">
        <v>1265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1514</v>
      </c>
      <c r="Y67" s="125">
        <v>1481</v>
      </c>
      <c r="Z67" s="125">
        <v>1606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968</v>
      </c>
      <c r="Y68" s="125">
        <v>963</v>
      </c>
      <c r="Z68" s="125">
        <v>908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760</v>
      </c>
      <c r="Y69" s="125">
        <v>851</v>
      </c>
      <c r="Z69" s="125">
        <v>865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852</v>
      </c>
      <c r="Y70" s="125">
        <v>848</v>
      </c>
      <c r="Z70" s="125">
        <v>859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1003</v>
      </c>
      <c r="Y71" s="125">
        <v>1097</v>
      </c>
      <c r="Z71" s="125">
        <v>1091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1047</v>
      </c>
      <c r="Y72" s="125">
        <v>1078</v>
      </c>
      <c r="Z72" s="125">
        <v>1100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938</v>
      </c>
      <c r="Y73" s="125">
        <v>1052</v>
      </c>
      <c r="Z73" s="125">
        <v>1099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666</v>
      </c>
      <c r="Y74" s="125">
        <v>705</v>
      </c>
      <c r="Z74" s="125">
        <v>778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287</v>
      </c>
      <c r="Y75" s="125">
        <v>319</v>
      </c>
      <c r="Z75" s="125">
        <v>337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97</v>
      </c>
      <c r="Y76" s="125">
        <v>126</v>
      </c>
      <c r="Z76" s="125">
        <v>165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57</v>
      </c>
      <c r="Y77" s="125">
        <v>59</v>
      </c>
      <c r="Z77" s="125">
        <v>73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28</v>
      </c>
      <c r="Y78" s="125">
        <v>33</v>
      </c>
      <c r="Z78" s="125">
        <v>43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15</v>
      </c>
      <c r="Y79" s="125">
        <v>19</v>
      </c>
      <c r="Z79" s="125">
        <v>28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10749</v>
      </c>
      <c r="Y80" s="125">
        <v>10919</v>
      </c>
      <c r="Z80" s="125">
        <v>11414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Cassowary Coast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641</v>
      </c>
      <c r="Y83" s="125">
        <v>697</v>
      </c>
      <c r="Z83" s="125">
        <v>713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485</v>
      </c>
      <c r="Y84" s="125">
        <v>503</v>
      </c>
      <c r="Z84" s="125">
        <v>512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26,094</v>
      </c>
      <c r="D85" s="96">
        <f t="shared" ref="D85:D90" si="4">AD4</f>
        <v>4.4804804804804865E-2</v>
      </c>
      <c r="E85" s="97">
        <f t="shared" ref="E85:E90" si="5">AD4</f>
        <v>4.4804804804804865E-2</v>
      </c>
      <c r="F85" s="96">
        <f t="shared" ref="F85:F90" si="6">AF4</f>
        <v>1.8262701943338788E-2</v>
      </c>
      <c r="G85" s="97">
        <f t="shared" ref="G85:G90" si="7">AF4</f>
        <v>1.8262701943338788E-2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1340</v>
      </c>
      <c r="Y85" s="125">
        <v>1387</v>
      </c>
      <c r="Z85" s="125">
        <v>1445</v>
      </c>
    </row>
    <row r="86" spans="1:32" ht="15" customHeight="1" x14ac:dyDescent="0.25">
      <c r="A86" s="98" t="s">
        <v>4</v>
      </c>
      <c r="B86" s="95"/>
      <c r="C86" s="109" t="str">
        <f t="shared" si="3"/>
        <v>14,679</v>
      </c>
      <c r="D86" s="96">
        <f t="shared" si="4"/>
        <v>4.4322709163346685E-2</v>
      </c>
      <c r="E86" s="97">
        <f t="shared" si="5"/>
        <v>4.4322709163346685E-2</v>
      </c>
      <c r="F86" s="96">
        <f t="shared" si="6"/>
        <v>2.7581379068953416E-2</v>
      </c>
      <c r="G86" s="97">
        <f t="shared" si="7"/>
        <v>2.7581379068953416E-2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314</v>
      </c>
      <c r="Y86" s="125">
        <v>320</v>
      </c>
      <c r="Z86" s="125">
        <v>339</v>
      </c>
    </row>
    <row r="87" spans="1:32" ht="15" customHeight="1" x14ac:dyDescent="0.25">
      <c r="A87" s="98" t="s">
        <v>5</v>
      </c>
      <c r="B87" s="95"/>
      <c r="C87" s="109" t="str">
        <f t="shared" si="3"/>
        <v>11,414</v>
      </c>
      <c r="D87" s="96">
        <f t="shared" si="4"/>
        <v>4.5333821778551053E-2</v>
      </c>
      <c r="E87" s="97">
        <f t="shared" si="5"/>
        <v>4.5333821778551053E-2</v>
      </c>
      <c r="F87" s="96">
        <f t="shared" si="6"/>
        <v>6.4368221497221878E-3</v>
      </c>
      <c r="G87" s="97">
        <f t="shared" si="7"/>
        <v>6.4368221497221878E-3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143</v>
      </c>
      <c r="Y87" s="125">
        <v>151</v>
      </c>
      <c r="Z87" s="125">
        <v>156</v>
      </c>
    </row>
    <row r="88" spans="1:32" ht="15" customHeight="1" x14ac:dyDescent="0.25">
      <c r="A88" s="95" t="s">
        <v>6</v>
      </c>
      <c r="B88" s="95"/>
      <c r="C88" s="109" t="str">
        <f t="shared" si="3"/>
        <v>17,802</v>
      </c>
      <c r="D88" s="96">
        <f t="shared" si="4"/>
        <v>6.983173076923066E-2</v>
      </c>
      <c r="E88" s="97">
        <f t="shared" si="5"/>
        <v>6.983173076923066E-2</v>
      </c>
      <c r="F88" s="96">
        <f t="shared" si="6"/>
        <v>7.0281969578548598E-2</v>
      </c>
      <c r="G88" s="97">
        <f t="shared" si="7"/>
        <v>7.0281969578548598E-2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237</v>
      </c>
      <c r="Y88" s="125">
        <v>250</v>
      </c>
      <c r="Z88" s="125">
        <v>245</v>
      </c>
    </row>
    <row r="89" spans="1:32" ht="15" customHeight="1" x14ac:dyDescent="0.25">
      <c r="A89" s="95" t="s">
        <v>104</v>
      </c>
      <c r="B89" s="95"/>
      <c r="C89" s="146" t="str">
        <f t="shared" si="3"/>
        <v>$37,001</v>
      </c>
      <c r="D89" s="96">
        <f t="shared" si="4"/>
        <v>3.7453386195023697E-2</v>
      </c>
      <c r="E89" s="97">
        <f t="shared" si="5"/>
        <v>3.7453386195023697E-2</v>
      </c>
      <c r="F89" s="96">
        <f t="shared" si="6"/>
        <v>0.21552543996499396</v>
      </c>
      <c r="G89" s="97">
        <f t="shared" si="7"/>
        <v>0.21552543996499396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919</v>
      </c>
      <c r="Y89" s="125">
        <v>992</v>
      </c>
      <c r="Z89" s="125">
        <v>1024</v>
      </c>
    </row>
    <row r="90" spans="1:32" ht="15" customHeight="1" x14ac:dyDescent="0.25">
      <c r="A90" s="95" t="s">
        <v>7</v>
      </c>
      <c r="B90" s="95"/>
      <c r="C90" s="109" t="str">
        <f t="shared" si="3"/>
        <v>$745.3 mil</v>
      </c>
      <c r="D90" s="96">
        <f t="shared" si="4"/>
        <v>7.5129258024323686E-2</v>
      </c>
      <c r="E90" s="97">
        <f t="shared" si="5"/>
        <v>7.5129258024323686E-2</v>
      </c>
      <c r="F90" s="96">
        <f t="shared" si="6"/>
        <v>0.26013662639326141</v>
      </c>
      <c r="G90" s="97">
        <f t="shared" si="7"/>
        <v>0.26013662639326141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2213</v>
      </c>
      <c r="Y90" s="125">
        <v>2031</v>
      </c>
      <c r="Z90" s="125">
        <v>2004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8992</v>
      </c>
      <c r="Y91" s="125">
        <v>9250</v>
      </c>
      <c r="Z91" s="125">
        <v>9950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388</v>
      </c>
      <c r="Y93" s="125">
        <v>427</v>
      </c>
      <c r="Z93" s="125">
        <v>473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843</v>
      </c>
      <c r="Y94" s="125">
        <v>897</v>
      </c>
      <c r="Z94" s="125">
        <v>934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181</v>
      </c>
      <c r="Y95" s="125">
        <v>188</v>
      </c>
      <c r="Z95" s="125">
        <v>200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987</v>
      </c>
      <c r="Y96" s="125">
        <v>1055</v>
      </c>
      <c r="Z96" s="125">
        <v>1096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981</v>
      </c>
      <c r="Y97" s="125">
        <v>1080</v>
      </c>
      <c r="Z97" s="125">
        <v>1087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682</v>
      </c>
      <c r="Y98" s="125">
        <v>706</v>
      </c>
      <c r="Z98" s="125">
        <v>718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84</v>
      </c>
      <c r="Y99" s="125">
        <v>84</v>
      </c>
      <c r="Z99" s="125">
        <v>104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1329</v>
      </c>
      <c r="Y100" s="125">
        <v>1220</v>
      </c>
      <c r="Z100" s="125">
        <v>1207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7236</v>
      </c>
      <c r="Y101" s="125">
        <v>7390</v>
      </c>
      <c r="Z101" s="125">
        <v>7852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18219</v>
      </c>
      <c r="Y104" s="125">
        <v>18709</v>
      </c>
      <c r="Z104" s="125">
        <v>19286</v>
      </c>
      <c r="AB104" s="122" t="str">
        <f>TEXT(Z104,"###,###")</f>
        <v>19,286</v>
      </c>
      <c r="AD104" s="143">
        <f>Z104/($Z$4)*100</f>
        <v>73.909711044684599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3335</v>
      </c>
      <c r="Y105" s="125">
        <v>3619</v>
      </c>
      <c r="Z105" s="125">
        <v>3629</v>
      </c>
      <c r="AB105" s="122" t="str">
        <f>TEXT(Z105,"###,###")</f>
        <v>3,629</v>
      </c>
      <c r="AD105" s="143">
        <f>Z105/($Z$4)*100</f>
        <v>13.907411665516978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21554</v>
      </c>
      <c r="Y106" s="132">
        <v>22328</v>
      </c>
      <c r="Z106" s="132">
        <v>22915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3688</v>
      </c>
      <c r="Y108" s="125">
        <v>4292</v>
      </c>
      <c r="Z108" s="125">
        <v>4709</v>
      </c>
      <c r="AB108" s="122" t="str">
        <f>TEXT(Z108,"###,###")</f>
        <v>4,709</v>
      </c>
      <c r="AD108" s="143">
        <f>Z108/($Z$4)*100</f>
        <v>18.046294167241513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4270</v>
      </c>
      <c r="Y109" s="125">
        <v>3974</v>
      </c>
      <c r="Z109" s="125">
        <v>4000</v>
      </c>
      <c r="AB109" s="122" t="str">
        <f>TEXT(Z109,"###,###")</f>
        <v>4,000</v>
      </c>
      <c r="AD109" s="143">
        <f>Z109/($Z$4)*100</f>
        <v>15.32919445083161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6642</v>
      </c>
      <c r="Y110" s="125">
        <v>6272</v>
      </c>
      <c r="Z110" s="125">
        <v>6459</v>
      </c>
      <c r="AB110" s="122" t="str">
        <f>TEXT(Z110,"###,###")</f>
        <v>6,459</v>
      </c>
      <c r="AD110" s="143">
        <f>Z110/($Z$4)*100</f>
        <v>24.752816739480341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6950</v>
      </c>
      <c r="Y111" s="125">
        <v>7790</v>
      </c>
      <c r="Z111" s="125">
        <v>7743</v>
      </c>
      <c r="AB111" s="122" t="str">
        <f>TEXT(Z111,"###,###")</f>
        <v>7,743</v>
      </c>
      <c r="AD111" s="143">
        <f>Z111/($Z$4)*100</f>
        <v>29.673488158197287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24400</v>
      </c>
      <c r="Y112" s="125">
        <v>24975</v>
      </c>
      <c r="Z112" s="125">
        <v>26094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43.78</v>
      </c>
      <c r="U118" s="144">
        <v>38.39</v>
      </c>
      <c r="V118" s="144">
        <v>38.72</v>
      </c>
      <c r="W118" s="144">
        <v>41.85</v>
      </c>
      <c r="X118" s="144">
        <v>42.59</v>
      </c>
      <c r="Y118" s="144">
        <v>41.41</v>
      </c>
      <c r="Z118" s="144">
        <v>41.53</v>
      </c>
      <c r="AB118" s="122" t="str">
        <f>TEXT(Z118,"##.0")</f>
        <v>41.5</v>
      </c>
    </row>
    <row r="120" spans="19:32" x14ac:dyDescent="0.25">
      <c r="S120" s="115" t="s">
        <v>106</v>
      </c>
      <c r="T120" s="125">
        <v>12771</v>
      </c>
      <c r="U120" s="125">
        <v>12999</v>
      </c>
      <c r="V120" s="125">
        <v>12980</v>
      </c>
      <c r="W120" s="125">
        <v>12892</v>
      </c>
      <c r="X120" s="125">
        <v>12900</v>
      </c>
      <c r="Y120" s="125">
        <v>13152</v>
      </c>
      <c r="Z120" s="125">
        <v>14094</v>
      </c>
      <c r="AB120" s="122" t="str">
        <f>TEXT(Z120,"###,###")</f>
        <v>14,094</v>
      </c>
    </row>
    <row r="121" spans="19:32" x14ac:dyDescent="0.25">
      <c r="S121" s="115" t="s">
        <v>107</v>
      </c>
      <c r="T121" s="125">
        <v>2200</v>
      </c>
      <c r="U121" s="125">
        <v>2187</v>
      </c>
      <c r="V121" s="125">
        <v>2132</v>
      </c>
      <c r="W121" s="125">
        <v>2021</v>
      </c>
      <c r="X121" s="125">
        <v>1853</v>
      </c>
      <c r="Y121" s="125">
        <v>1931</v>
      </c>
      <c r="Z121" s="125">
        <v>2080</v>
      </c>
      <c r="AB121" s="122" t="str">
        <f>TEXT(Z121,"###,###")</f>
        <v>2,080</v>
      </c>
    </row>
    <row r="122" spans="19:32" x14ac:dyDescent="0.25">
      <c r="S122" s="115" t="s">
        <v>108</v>
      </c>
      <c r="T122" s="125">
        <v>1661</v>
      </c>
      <c r="U122" s="125">
        <v>1632</v>
      </c>
      <c r="V122" s="125">
        <v>1525</v>
      </c>
      <c r="W122" s="125">
        <v>1542</v>
      </c>
      <c r="X122" s="125">
        <v>1474</v>
      </c>
      <c r="Y122" s="125">
        <v>1557</v>
      </c>
      <c r="Z122" s="125">
        <v>1624</v>
      </c>
      <c r="AB122" s="122" t="str">
        <f>TEXT(Z122,"###,###")</f>
        <v>1,624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14432</v>
      </c>
      <c r="U124" s="125">
        <v>14631</v>
      </c>
      <c r="V124" s="125">
        <v>14505</v>
      </c>
      <c r="W124" s="125">
        <v>14434</v>
      </c>
      <c r="X124" s="125">
        <v>14374</v>
      </c>
      <c r="Y124" s="125">
        <v>14709</v>
      </c>
      <c r="Z124" s="125">
        <v>15718</v>
      </c>
      <c r="AB124" s="122" t="str">
        <f>TEXT(Z124,"###,###")</f>
        <v>15,718</v>
      </c>
      <c r="AD124" s="139">
        <f>Z124/$Z$7*100</f>
        <v>88.293450174137732</v>
      </c>
    </row>
    <row r="125" spans="19:32" x14ac:dyDescent="0.25">
      <c r="S125" s="115" t="s">
        <v>110</v>
      </c>
      <c r="T125" s="125">
        <v>3861</v>
      </c>
      <c r="U125" s="125">
        <v>3819</v>
      </c>
      <c r="V125" s="125">
        <v>3657</v>
      </c>
      <c r="W125" s="125">
        <v>3563</v>
      </c>
      <c r="X125" s="125">
        <v>3327</v>
      </c>
      <c r="Y125" s="125">
        <v>3488</v>
      </c>
      <c r="Z125" s="125">
        <v>3704</v>
      </c>
      <c r="AB125" s="122" t="str">
        <f>TEXT(Z125,"###,###")</f>
        <v>3,704</v>
      </c>
      <c r="AD125" s="139">
        <f>Z125/$Z$7*100</f>
        <v>20.806650938096844</v>
      </c>
    </row>
    <row r="127" spans="19:32" x14ac:dyDescent="0.25">
      <c r="S127" s="115" t="s">
        <v>111</v>
      </c>
      <c r="T127" s="125">
        <v>9207</v>
      </c>
      <c r="U127" s="125">
        <v>9385</v>
      </c>
      <c r="V127" s="125">
        <v>9268</v>
      </c>
      <c r="W127" s="125">
        <v>9080</v>
      </c>
      <c r="X127" s="125">
        <v>8993</v>
      </c>
      <c r="Y127" s="125">
        <v>9250</v>
      </c>
      <c r="Z127" s="125">
        <v>9954</v>
      </c>
      <c r="AB127" s="122" t="str">
        <f>TEXT(Z127,"###,###")</f>
        <v>9,954</v>
      </c>
      <c r="AD127" s="139">
        <f>Z127/$Z$7*100</f>
        <v>55.91506572295247</v>
      </c>
    </row>
    <row r="128" spans="19:32" x14ac:dyDescent="0.25">
      <c r="S128" s="115" t="s">
        <v>112</v>
      </c>
      <c r="T128" s="125">
        <v>7427</v>
      </c>
      <c r="U128" s="125">
        <v>7430</v>
      </c>
      <c r="V128" s="125">
        <v>7370</v>
      </c>
      <c r="W128" s="125">
        <v>7373</v>
      </c>
      <c r="X128" s="125">
        <v>7241</v>
      </c>
      <c r="Y128" s="125">
        <v>7390</v>
      </c>
      <c r="Z128" s="125">
        <v>7847</v>
      </c>
      <c r="AB128" s="122" t="str">
        <f>TEXT(Z128,"###,###")</f>
        <v>7,847</v>
      </c>
      <c r="AD128" s="139">
        <f>Z128/$Z$7*100</f>
        <v>44.079316930681941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45" id="{C24299D4-AA5F-466C-A980-91A55F3006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48" id="{5996FFB8-4807-4A1A-8317-74CEE54DFF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51" id="{9690018F-A600-4CE1-9B31-31D22439FE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54" id="{730A7197-4BA1-490F-B81B-36B4C301F9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80D64-0A72-4FF3-B65A-28648A2752BD}">
  <sheetPr codeName="Sheet8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Central Highlands</v>
      </c>
      <c r="T1" s="113"/>
      <c r="U1" s="113"/>
      <c r="V1" s="113"/>
      <c r="W1" s="113"/>
      <c r="X1" s="113"/>
      <c r="Y1" s="114" t="str">
        <f>Y3</f>
        <v>9.16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131</v>
      </c>
      <c r="Y3" s="118" t="s">
        <v>226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9.16 Central Highlands,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25411</v>
      </c>
      <c r="U4" s="121">
        <v>23925</v>
      </c>
      <c r="V4" s="121">
        <v>22544</v>
      </c>
      <c r="W4" s="121">
        <v>21784</v>
      </c>
      <c r="X4" s="121">
        <v>20343</v>
      </c>
      <c r="Y4" s="121">
        <v>22147</v>
      </c>
      <c r="Z4" s="121">
        <v>25550</v>
      </c>
      <c r="AB4" s="122" t="str">
        <f>TEXT(Z4,"###,###")</f>
        <v>25,550</v>
      </c>
      <c r="AD4" s="123">
        <f>Z4/Y4-1</f>
        <v>0.15365512258996694</v>
      </c>
      <c r="AF4" s="123">
        <f t="shared" ref="AF4:AF9" si="0">Z4/T4-1</f>
        <v>5.4700720160560934E-3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13908</v>
      </c>
      <c r="U5" s="121">
        <v>13207</v>
      </c>
      <c r="V5" s="121">
        <v>12506</v>
      </c>
      <c r="W5" s="121">
        <v>12010</v>
      </c>
      <c r="X5" s="121">
        <v>11235</v>
      </c>
      <c r="Y5" s="121">
        <v>12283</v>
      </c>
      <c r="Z5" s="121">
        <v>14143</v>
      </c>
      <c r="AB5" s="122" t="str">
        <f>TEXT(Z5,"###,###")</f>
        <v>14,143</v>
      </c>
      <c r="AD5" s="123">
        <f t="shared" ref="AD5:AD9" si="1">Z5/Y5-1</f>
        <v>0.15142880403810155</v>
      </c>
      <c r="AF5" s="123">
        <f t="shared" si="0"/>
        <v>1.6896750071901057E-2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11503</v>
      </c>
      <c r="U6" s="121">
        <v>10718</v>
      </c>
      <c r="V6" s="121">
        <v>10038</v>
      </c>
      <c r="W6" s="121">
        <v>9775</v>
      </c>
      <c r="X6" s="121">
        <v>9107</v>
      </c>
      <c r="Y6" s="121">
        <v>9864</v>
      </c>
      <c r="Z6" s="121">
        <v>11407</v>
      </c>
      <c r="AB6" s="122" t="str">
        <f>TEXT(Z6,"###,###")</f>
        <v>11,407</v>
      </c>
      <c r="AD6" s="123">
        <f t="shared" si="1"/>
        <v>0.15642741281427419</v>
      </c>
      <c r="AF6" s="123">
        <f t="shared" si="0"/>
        <v>-8.3456489611405393E-3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16732</v>
      </c>
      <c r="U7" s="121">
        <v>16426</v>
      </c>
      <c r="V7" s="121">
        <v>15833</v>
      </c>
      <c r="W7" s="121">
        <v>15112</v>
      </c>
      <c r="X7" s="121">
        <v>14209</v>
      </c>
      <c r="Y7" s="121">
        <v>15122</v>
      </c>
      <c r="Z7" s="121">
        <v>17334</v>
      </c>
      <c r="AB7" s="122" t="str">
        <f>TEXT(Z7,"###,###")</f>
        <v>17,334</v>
      </c>
      <c r="AD7" s="123">
        <f t="shared" si="1"/>
        <v>0.14627694749371778</v>
      </c>
      <c r="AF7" s="123">
        <f t="shared" si="0"/>
        <v>3.597896246712895E-2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25,550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17,334</v>
      </c>
      <c r="P8" s="48"/>
      <c r="S8" s="120" t="s">
        <v>88</v>
      </c>
      <c r="T8" s="121">
        <v>47529.17</v>
      </c>
      <c r="U8" s="121">
        <v>49178.09</v>
      </c>
      <c r="V8" s="121">
        <v>48797</v>
      </c>
      <c r="W8" s="121">
        <v>48760.68</v>
      </c>
      <c r="X8" s="121">
        <v>50346</v>
      </c>
      <c r="Y8" s="121">
        <v>48511.96</v>
      </c>
      <c r="Z8" s="121">
        <v>50260</v>
      </c>
      <c r="AB8" s="122" t="str">
        <f>TEXT(Z8,"$###,###")</f>
        <v>$50,260</v>
      </c>
      <c r="AD8" s="123">
        <f t="shared" si="1"/>
        <v>3.6033176148727142E-2</v>
      </c>
      <c r="AF8" s="123">
        <f t="shared" si="0"/>
        <v>5.7455873940150948E-2</v>
      </c>
    </row>
    <row r="9" spans="1:32" x14ac:dyDescent="0.25">
      <c r="A9" s="52" t="s">
        <v>15</v>
      </c>
      <c r="B9" s="53"/>
      <c r="C9" s="54"/>
      <c r="D9" s="55">
        <f>AD104</f>
        <v>77.338551859099809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56.086304372908735</v>
      </c>
      <c r="P9" s="56" t="s">
        <v>89</v>
      </c>
      <c r="S9" s="120" t="s">
        <v>7</v>
      </c>
      <c r="T9" s="121">
        <v>1122816446</v>
      </c>
      <c r="U9" s="121">
        <v>1149220071</v>
      </c>
      <c r="V9" s="121">
        <v>1084522348</v>
      </c>
      <c r="W9" s="121">
        <v>1060604964</v>
      </c>
      <c r="X9" s="121">
        <v>991499225</v>
      </c>
      <c r="Y9" s="121">
        <v>1046034216</v>
      </c>
      <c r="Z9" s="121">
        <v>1199567801</v>
      </c>
      <c r="AB9" s="122" t="str">
        <f>TEXT(Z9/1000000,"$#,###.0")&amp;" mil"</f>
        <v>$1,199.6 mil</v>
      </c>
      <c r="AD9" s="123">
        <f t="shared" si="1"/>
        <v>0.14677682876102027</v>
      </c>
      <c r="AF9" s="123">
        <f t="shared" si="0"/>
        <v>6.8356101545737458E-2</v>
      </c>
    </row>
    <row r="10" spans="1:32" x14ac:dyDescent="0.25">
      <c r="A10" s="52" t="s">
        <v>18</v>
      </c>
      <c r="B10" s="53"/>
      <c r="C10" s="54"/>
      <c r="D10" s="55">
        <f>AD105</f>
        <v>11.86692759295499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43.913695627091265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90.786892811814937</v>
      </c>
      <c r="P11" s="56" t="s">
        <v>89</v>
      </c>
      <c r="S11" s="120" t="s">
        <v>30</v>
      </c>
      <c r="T11" s="125">
        <v>23132</v>
      </c>
      <c r="U11" s="125">
        <v>21656</v>
      </c>
      <c r="V11" s="125">
        <v>20318</v>
      </c>
      <c r="W11" s="125">
        <v>19589</v>
      </c>
      <c r="X11" s="125">
        <v>18373</v>
      </c>
      <c r="Y11" s="125">
        <v>19874</v>
      </c>
      <c r="Z11" s="125">
        <v>22321</v>
      </c>
    </row>
    <row r="12" spans="1:32" ht="28.5" customHeight="1" x14ac:dyDescent="0.25">
      <c r="A12" s="52" t="s">
        <v>20</v>
      </c>
      <c r="B12" s="54"/>
      <c r="C12" s="54"/>
      <c r="D12" s="55">
        <f>AD108</f>
        <v>15.264187866927593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18.610822660666898</v>
      </c>
      <c r="P12" s="56" t="s">
        <v>89</v>
      </c>
      <c r="S12" s="120" t="s">
        <v>31</v>
      </c>
      <c r="T12" s="125">
        <v>2282</v>
      </c>
      <c r="U12" s="125">
        <v>2272</v>
      </c>
      <c r="V12" s="125">
        <v>2226</v>
      </c>
      <c r="W12" s="125">
        <v>2195</v>
      </c>
      <c r="X12" s="125">
        <v>1973</v>
      </c>
      <c r="Y12" s="125">
        <v>2273</v>
      </c>
      <c r="Z12" s="125">
        <v>3232</v>
      </c>
    </row>
    <row r="13" spans="1:32" ht="15" customHeight="1" x14ac:dyDescent="0.25">
      <c r="A13" s="52" t="s">
        <v>21</v>
      </c>
      <c r="B13" s="54"/>
      <c r="C13" s="54"/>
      <c r="D13" s="55">
        <f>AD109</f>
        <v>17.154598825831702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39.6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18.270058708414876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38.524461839530332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1787</v>
      </c>
      <c r="Z15" s="125">
        <v>2391</v>
      </c>
      <c r="AB15" s="129">
        <f t="shared" ref="AB15:AB34" si="2">IF(Z15="np",0,Z15/$Z$34)</f>
        <v>9.3581213307240702E-2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2280</v>
      </c>
      <c r="Z16" s="125">
        <v>2526</v>
      </c>
      <c r="AB16" s="129">
        <f t="shared" si="2"/>
        <v>9.8864970645792569E-2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748</v>
      </c>
      <c r="Z17" s="125">
        <v>1093</v>
      </c>
      <c r="AB17" s="129">
        <f t="shared" si="2"/>
        <v>4.2778864970645793E-2</v>
      </c>
    </row>
    <row r="18" spans="1:28" x14ac:dyDescent="0.25">
      <c r="A18" s="82" t="str">
        <f>$S$1&amp;" ("&amp;$T$2&amp;" to "&amp;$Z$2&amp;")"</f>
        <v>Central Highlands (2011-12 to 2017-18)</v>
      </c>
      <c r="B18" s="82"/>
      <c r="C18" s="82"/>
      <c r="D18" s="82"/>
      <c r="E18" s="82"/>
      <c r="F18" s="82"/>
      <c r="G18" s="82" t="str">
        <f>$S$1&amp;" ("&amp;$T$2&amp;" to "&amp;$Z$2&amp;")"</f>
        <v>Central Highlands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162</v>
      </c>
      <c r="Z18" s="125">
        <v>177</v>
      </c>
      <c r="AB18" s="129">
        <f t="shared" si="2"/>
        <v>6.9275929549902152E-3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1497</v>
      </c>
      <c r="Z19" s="125">
        <v>1839</v>
      </c>
      <c r="AB19" s="129">
        <f t="shared" si="2"/>
        <v>7.1976516634050886E-2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757</v>
      </c>
      <c r="Z20" s="125">
        <v>838</v>
      </c>
      <c r="AB20" s="129">
        <f t="shared" si="2"/>
        <v>3.2798434442270062E-2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1951</v>
      </c>
      <c r="Z21" s="125">
        <v>1995</v>
      </c>
      <c r="AB21" s="129">
        <f t="shared" si="2"/>
        <v>7.8082191780821916E-2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1739</v>
      </c>
      <c r="Z22" s="125">
        <v>2007</v>
      </c>
      <c r="AB22" s="129">
        <f t="shared" si="2"/>
        <v>7.8551859099804305E-2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721</v>
      </c>
      <c r="Z23" s="125">
        <v>875</v>
      </c>
      <c r="AB23" s="129">
        <f t="shared" si="2"/>
        <v>3.4246575342465752E-2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66</v>
      </c>
      <c r="Z24" s="125">
        <v>81</v>
      </c>
      <c r="AB24" s="129">
        <f t="shared" si="2"/>
        <v>3.1702544031311152E-3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387</v>
      </c>
      <c r="Z25" s="125">
        <v>418</v>
      </c>
      <c r="AB25" s="129">
        <f t="shared" si="2"/>
        <v>1.6360078277886499E-2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751</v>
      </c>
      <c r="Z26" s="125">
        <v>816</v>
      </c>
      <c r="AB26" s="129">
        <f t="shared" si="2"/>
        <v>3.1937377690802349E-2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967</v>
      </c>
      <c r="Z27" s="125">
        <v>1214</v>
      </c>
      <c r="AB27" s="129">
        <f t="shared" si="2"/>
        <v>4.7514677103718199E-2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1915</v>
      </c>
      <c r="Z28" s="125">
        <v>2436</v>
      </c>
      <c r="AB28" s="129">
        <f t="shared" si="2"/>
        <v>9.5342465753424657E-2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951</v>
      </c>
      <c r="Z29" s="125">
        <v>991</v>
      </c>
      <c r="AB29" s="129">
        <f t="shared" si="2"/>
        <v>3.8786692759295499E-2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1471</v>
      </c>
      <c r="Z30" s="125">
        <v>1589</v>
      </c>
      <c r="AB30" s="129">
        <f t="shared" si="2"/>
        <v>6.2191780821917807E-2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1027</v>
      </c>
      <c r="Z31" s="125">
        <v>1222</v>
      </c>
      <c r="AB31" s="129">
        <f t="shared" si="2"/>
        <v>4.7827788649706458E-2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108</v>
      </c>
      <c r="Z32" s="125">
        <v>99</v>
      </c>
      <c r="AB32" s="129">
        <f t="shared" si="2"/>
        <v>3.8747553816046968E-3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933</v>
      </c>
      <c r="Z33" s="125">
        <v>1113</v>
      </c>
      <c r="AB33" s="129">
        <f t="shared" si="2"/>
        <v>4.3561643835616441E-2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22147</v>
      </c>
      <c r="Z34" s="132">
        <v>25550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18</v>
      </c>
      <c r="Y44" s="125">
        <v>19</v>
      </c>
      <c r="Z44" s="125">
        <v>34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293</v>
      </c>
      <c r="Y45" s="125">
        <v>360</v>
      </c>
      <c r="Z45" s="125">
        <v>435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665</v>
      </c>
      <c r="Y46" s="125">
        <v>756</v>
      </c>
      <c r="Z46" s="125">
        <v>858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1091</v>
      </c>
      <c r="Y47" s="125">
        <v>1200</v>
      </c>
      <c r="Z47" s="125">
        <v>1327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1453</v>
      </c>
      <c r="Y48" s="125">
        <v>1567</v>
      </c>
      <c r="Z48" s="125">
        <v>1940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Central Highlands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1538</v>
      </c>
      <c r="Y49" s="125">
        <v>1605</v>
      </c>
      <c r="Z49" s="125">
        <v>1694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1209</v>
      </c>
      <c r="Y50" s="125">
        <v>1434</v>
      </c>
      <c r="Z50" s="125">
        <v>1605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1241</v>
      </c>
      <c r="Y51" s="125">
        <v>1236</v>
      </c>
      <c r="Z51" s="125">
        <v>1326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1116</v>
      </c>
      <c r="Y52" s="125">
        <v>1187</v>
      </c>
      <c r="Z52" s="125">
        <v>1367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992</v>
      </c>
      <c r="Y53" s="125">
        <v>1029</v>
      </c>
      <c r="Z53" s="125">
        <v>1142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793</v>
      </c>
      <c r="Y54" s="125">
        <v>916</v>
      </c>
      <c r="Z54" s="125">
        <v>1076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475</v>
      </c>
      <c r="Y55" s="125">
        <v>547</v>
      </c>
      <c r="Z55" s="125">
        <v>752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209</v>
      </c>
      <c r="Y56" s="125">
        <v>240</v>
      </c>
      <c r="Z56" s="125">
        <v>315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81</v>
      </c>
      <c r="Y57" s="125">
        <v>118</v>
      </c>
      <c r="Z57" s="125">
        <v>171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34</v>
      </c>
      <c r="Y58" s="125">
        <v>43</v>
      </c>
      <c r="Z58" s="125">
        <v>67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14</v>
      </c>
      <c r="Y59" s="125">
        <v>20</v>
      </c>
      <c r="Z59" s="125">
        <v>30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3</v>
      </c>
      <c r="Y60" s="125">
        <v>9</v>
      </c>
      <c r="Z60" s="125">
        <v>9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11235</v>
      </c>
      <c r="Y61" s="125">
        <v>12283</v>
      </c>
      <c r="Z61" s="125">
        <v>14143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36</v>
      </c>
      <c r="Y63" s="125">
        <v>45</v>
      </c>
      <c r="Z63" s="125">
        <v>51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Central Highlands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318</v>
      </c>
      <c r="Y64" s="125">
        <v>330</v>
      </c>
      <c r="Z64" s="125">
        <v>430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596</v>
      </c>
      <c r="Y65" s="125">
        <v>687</v>
      </c>
      <c r="Z65" s="125">
        <v>735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1000</v>
      </c>
      <c r="Y66" s="125">
        <v>1000</v>
      </c>
      <c r="Z66" s="125">
        <v>1065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1177</v>
      </c>
      <c r="Y67" s="125">
        <v>1234</v>
      </c>
      <c r="Z67" s="125">
        <v>1527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1250</v>
      </c>
      <c r="Y68" s="125">
        <v>1298</v>
      </c>
      <c r="Z68" s="125">
        <v>1408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1005</v>
      </c>
      <c r="Y69" s="125">
        <v>1117</v>
      </c>
      <c r="Z69" s="125">
        <v>1250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939</v>
      </c>
      <c r="Y70" s="125">
        <v>996</v>
      </c>
      <c r="Z70" s="125">
        <v>1133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882</v>
      </c>
      <c r="Y71" s="125">
        <v>982</v>
      </c>
      <c r="Z71" s="125">
        <v>1159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793</v>
      </c>
      <c r="Y72" s="125">
        <v>855</v>
      </c>
      <c r="Z72" s="125">
        <v>932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595</v>
      </c>
      <c r="Y73" s="125">
        <v>705</v>
      </c>
      <c r="Z73" s="125">
        <v>875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298</v>
      </c>
      <c r="Y74" s="125">
        <v>346</v>
      </c>
      <c r="Z74" s="125">
        <v>439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137</v>
      </c>
      <c r="Y75" s="125">
        <v>158</v>
      </c>
      <c r="Z75" s="125">
        <v>217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45</v>
      </c>
      <c r="Y76" s="125">
        <v>59</v>
      </c>
      <c r="Z76" s="125">
        <v>99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19</v>
      </c>
      <c r="Y77" s="125">
        <v>23</v>
      </c>
      <c r="Z77" s="125">
        <v>42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17</v>
      </c>
      <c r="Y78" s="125">
        <v>20</v>
      </c>
      <c r="Z78" s="125">
        <v>25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6</v>
      </c>
      <c r="Y79" s="125">
        <v>6</v>
      </c>
      <c r="Z79" s="125">
        <v>17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9107</v>
      </c>
      <c r="Y80" s="125">
        <v>9864</v>
      </c>
      <c r="Z80" s="125">
        <v>11407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Central Highlands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507</v>
      </c>
      <c r="Y83" s="125">
        <v>513</v>
      </c>
      <c r="Z83" s="125">
        <v>636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519</v>
      </c>
      <c r="Y84" s="125">
        <v>544</v>
      </c>
      <c r="Z84" s="125">
        <v>586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25,550</v>
      </c>
      <c r="D85" s="96">
        <f t="shared" ref="D85:D90" si="4">AD4</f>
        <v>0.15365512258996694</v>
      </c>
      <c r="E85" s="97">
        <f t="shared" ref="E85:E90" si="5">AD4</f>
        <v>0.15365512258996694</v>
      </c>
      <c r="F85" s="96">
        <f t="shared" ref="F85:F90" si="6">AF4</f>
        <v>5.4700720160560934E-3</v>
      </c>
      <c r="G85" s="97">
        <f t="shared" ref="G85:G90" si="7">AF4</f>
        <v>5.4700720160560934E-3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1960</v>
      </c>
      <c r="Y85" s="125">
        <v>1983</v>
      </c>
      <c r="Z85" s="125">
        <v>2097</v>
      </c>
    </row>
    <row r="86" spans="1:32" ht="15" customHeight="1" x14ac:dyDescent="0.25">
      <c r="A86" s="98" t="s">
        <v>4</v>
      </c>
      <c r="B86" s="95"/>
      <c r="C86" s="109" t="str">
        <f t="shared" si="3"/>
        <v>14,143</v>
      </c>
      <c r="D86" s="96">
        <f t="shared" si="4"/>
        <v>0.15142880403810155</v>
      </c>
      <c r="E86" s="97">
        <f t="shared" si="5"/>
        <v>0.15142880403810155</v>
      </c>
      <c r="F86" s="96">
        <f t="shared" si="6"/>
        <v>1.6896750071901057E-2</v>
      </c>
      <c r="G86" s="97">
        <f t="shared" si="7"/>
        <v>1.6896750071901057E-2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171</v>
      </c>
      <c r="Y86" s="125">
        <v>200</v>
      </c>
      <c r="Z86" s="125">
        <v>211</v>
      </c>
    </row>
    <row r="87" spans="1:32" ht="15" customHeight="1" x14ac:dyDescent="0.25">
      <c r="A87" s="98" t="s">
        <v>5</v>
      </c>
      <c r="B87" s="95"/>
      <c r="C87" s="109" t="str">
        <f t="shared" si="3"/>
        <v>11,407</v>
      </c>
      <c r="D87" s="96">
        <f t="shared" si="4"/>
        <v>0.15642741281427419</v>
      </c>
      <c r="E87" s="97">
        <f t="shared" si="5"/>
        <v>0.15642741281427419</v>
      </c>
      <c r="F87" s="96">
        <f t="shared" si="6"/>
        <v>-8.3456489611405393E-3</v>
      </c>
      <c r="G87" s="97">
        <f t="shared" si="7"/>
        <v>-8.3456489611405393E-3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140</v>
      </c>
      <c r="Y87" s="125">
        <v>157</v>
      </c>
      <c r="Z87" s="125">
        <v>156</v>
      </c>
    </row>
    <row r="88" spans="1:32" ht="15" customHeight="1" x14ac:dyDescent="0.25">
      <c r="A88" s="95" t="s">
        <v>6</v>
      </c>
      <c r="B88" s="95"/>
      <c r="C88" s="109" t="str">
        <f t="shared" si="3"/>
        <v>17,334</v>
      </c>
      <c r="D88" s="96">
        <f t="shared" si="4"/>
        <v>0.14627694749371778</v>
      </c>
      <c r="E88" s="97">
        <f t="shared" si="5"/>
        <v>0.14627694749371778</v>
      </c>
      <c r="F88" s="96">
        <f t="shared" si="6"/>
        <v>3.597896246712895E-2</v>
      </c>
      <c r="G88" s="97">
        <f t="shared" si="7"/>
        <v>3.597896246712895E-2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191</v>
      </c>
      <c r="Y88" s="125">
        <v>203</v>
      </c>
      <c r="Z88" s="125">
        <v>241</v>
      </c>
    </row>
    <row r="89" spans="1:32" ht="15" customHeight="1" x14ac:dyDescent="0.25">
      <c r="A89" s="95" t="s">
        <v>104</v>
      </c>
      <c r="B89" s="95"/>
      <c r="C89" s="146" t="str">
        <f t="shared" si="3"/>
        <v>$50,260</v>
      </c>
      <c r="D89" s="96">
        <f t="shared" si="4"/>
        <v>3.6033176148727142E-2</v>
      </c>
      <c r="E89" s="97">
        <f t="shared" si="5"/>
        <v>3.6033176148727142E-2</v>
      </c>
      <c r="F89" s="96">
        <f t="shared" si="6"/>
        <v>5.7455873940150948E-2</v>
      </c>
      <c r="G89" s="97">
        <f t="shared" si="7"/>
        <v>5.7455873940150948E-2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1989</v>
      </c>
      <c r="Y89" s="125">
        <v>2065</v>
      </c>
      <c r="Z89" s="125">
        <v>2282</v>
      </c>
    </row>
    <row r="90" spans="1:32" ht="15" customHeight="1" x14ac:dyDescent="0.25">
      <c r="A90" s="95" t="s">
        <v>7</v>
      </c>
      <c r="B90" s="95"/>
      <c r="C90" s="109" t="str">
        <f t="shared" si="3"/>
        <v>$1,199.6 mil</v>
      </c>
      <c r="D90" s="96">
        <f t="shared" si="4"/>
        <v>0.14677682876102027</v>
      </c>
      <c r="E90" s="97">
        <f t="shared" si="5"/>
        <v>0.14677682876102027</v>
      </c>
      <c r="F90" s="96">
        <f t="shared" si="6"/>
        <v>6.8356101545737458E-2</v>
      </c>
      <c r="G90" s="97">
        <f t="shared" si="7"/>
        <v>6.8356101545737458E-2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888</v>
      </c>
      <c r="Y90" s="125">
        <v>967</v>
      </c>
      <c r="Z90" s="125">
        <v>1218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7906</v>
      </c>
      <c r="Y91" s="125">
        <v>8481</v>
      </c>
      <c r="Z91" s="125">
        <v>9723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344</v>
      </c>
      <c r="Y93" s="125">
        <v>390</v>
      </c>
      <c r="Z93" s="125">
        <v>446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896</v>
      </c>
      <c r="Y94" s="125">
        <v>922</v>
      </c>
      <c r="Z94" s="125">
        <v>1008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226</v>
      </c>
      <c r="Y95" s="125">
        <v>265</v>
      </c>
      <c r="Z95" s="125">
        <v>293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703</v>
      </c>
      <c r="Y96" s="125">
        <v>756</v>
      </c>
      <c r="Z96" s="125">
        <v>858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1114</v>
      </c>
      <c r="Y97" s="125">
        <v>1237</v>
      </c>
      <c r="Z97" s="125">
        <v>1362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701</v>
      </c>
      <c r="Y98" s="125">
        <v>734</v>
      </c>
      <c r="Z98" s="125">
        <v>786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216</v>
      </c>
      <c r="Y99" s="125">
        <v>248</v>
      </c>
      <c r="Z99" s="125">
        <v>340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697</v>
      </c>
      <c r="Y100" s="125">
        <v>721</v>
      </c>
      <c r="Z100" s="125">
        <v>920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6301</v>
      </c>
      <c r="Y101" s="125">
        <v>6641</v>
      </c>
      <c r="Z101" s="125">
        <v>7611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15539</v>
      </c>
      <c r="Y104" s="125">
        <v>17326</v>
      </c>
      <c r="Z104" s="125">
        <v>19760</v>
      </c>
      <c r="AB104" s="122" t="str">
        <f>TEXT(Z104,"###,###")</f>
        <v>19,760</v>
      </c>
      <c r="AD104" s="143">
        <f>Z104/($Z$4)*100</f>
        <v>77.338551859099809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2906</v>
      </c>
      <c r="Y105" s="125">
        <v>2970</v>
      </c>
      <c r="Z105" s="125">
        <v>3032</v>
      </c>
      <c r="AB105" s="122" t="str">
        <f>TEXT(Z105,"###,###")</f>
        <v>3,032</v>
      </c>
      <c r="AD105" s="143">
        <f>Z105/($Z$4)*100</f>
        <v>11.86692759295499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18445</v>
      </c>
      <c r="Y106" s="132">
        <v>20296</v>
      </c>
      <c r="Z106" s="132">
        <v>22792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2527</v>
      </c>
      <c r="Y108" s="125">
        <v>2992</v>
      </c>
      <c r="Z108" s="125">
        <v>3900</v>
      </c>
      <c r="AB108" s="122" t="str">
        <f>TEXT(Z108,"###,###")</f>
        <v>3,900</v>
      </c>
      <c r="AD108" s="143">
        <f>Z108/($Z$4)*100</f>
        <v>15.264187866927593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3158</v>
      </c>
      <c r="Y109" s="125">
        <v>3850</v>
      </c>
      <c r="Z109" s="125">
        <v>4383</v>
      </c>
      <c r="AB109" s="122" t="str">
        <f>TEXT(Z109,"###,###")</f>
        <v>4,383</v>
      </c>
      <c r="AD109" s="143">
        <f>Z109/($Z$4)*100</f>
        <v>17.154598825831702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4067</v>
      </c>
      <c r="Y110" s="125">
        <v>4364</v>
      </c>
      <c r="Z110" s="125">
        <v>4668</v>
      </c>
      <c r="AB110" s="122" t="str">
        <f>TEXT(Z110,"###,###")</f>
        <v>4,668</v>
      </c>
      <c r="AD110" s="143">
        <f>Z110/($Z$4)*100</f>
        <v>18.270058708414876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8689</v>
      </c>
      <c r="Y111" s="125">
        <v>9090</v>
      </c>
      <c r="Z111" s="125">
        <v>9843</v>
      </c>
      <c r="AB111" s="122" t="str">
        <f>TEXT(Z111,"###,###")</f>
        <v>9,843</v>
      </c>
      <c r="AD111" s="143">
        <f>Z111/($Z$4)*100</f>
        <v>38.524461839530332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20343</v>
      </c>
      <c r="Y112" s="125">
        <v>22147</v>
      </c>
      <c r="Z112" s="125">
        <v>25550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37.14</v>
      </c>
      <c r="U118" s="144">
        <v>40.35</v>
      </c>
      <c r="V118" s="144">
        <v>39.729999999999997</v>
      </c>
      <c r="W118" s="144">
        <v>35.28</v>
      </c>
      <c r="X118" s="144">
        <v>41.68</v>
      </c>
      <c r="Y118" s="144">
        <v>38.99</v>
      </c>
      <c r="Z118" s="144">
        <v>39.549999999999997</v>
      </c>
      <c r="AB118" s="122" t="str">
        <f>TEXT(Z118,"##.0")</f>
        <v>39.6</v>
      </c>
    </row>
    <row r="120" spans="19:32" x14ac:dyDescent="0.25">
      <c r="S120" s="115" t="s">
        <v>106</v>
      </c>
      <c r="T120" s="125">
        <v>14453</v>
      </c>
      <c r="U120" s="125">
        <v>14157</v>
      </c>
      <c r="V120" s="125">
        <v>13607</v>
      </c>
      <c r="W120" s="125">
        <v>12917</v>
      </c>
      <c r="X120" s="125">
        <v>12239</v>
      </c>
      <c r="Y120" s="125">
        <v>12849</v>
      </c>
      <c r="Z120" s="125">
        <v>14105</v>
      </c>
      <c r="AB120" s="122" t="str">
        <f>TEXT(Z120,"###,###")</f>
        <v>14,105</v>
      </c>
    </row>
    <row r="121" spans="19:32" x14ac:dyDescent="0.25">
      <c r="S121" s="115" t="s">
        <v>107</v>
      </c>
      <c r="T121" s="125">
        <v>947</v>
      </c>
      <c r="U121" s="125">
        <v>963</v>
      </c>
      <c r="V121" s="125">
        <v>982</v>
      </c>
      <c r="W121" s="125">
        <v>943</v>
      </c>
      <c r="X121" s="125">
        <v>806</v>
      </c>
      <c r="Y121" s="125">
        <v>1018</v>
      </c>
      <c r="Z121" s="125">
        <v>1594</v>
      </c>
      <c r="AB121" s="122" t="str">
        <f>TEXT(Z121,"###,###")</f>
        <v>1,594</v>
      </c>
    </row>
    <row r="122" spans="19:32" x14ac:dyDescent="0.25">
      <c r="S122" s="115" t="s">
        <v>108</v>
      </c>
      <c r="T122" s="125">
        <v>1331</v>
      </c>
      <c r="U122" s="125">
        <v>1302</v>
      </c>
      <c r="V122" s="125">
        <v>1244</v>
      </c>
      <c r="W122" s="125">
        <v>1249</v>
      </c>
      <c r="X122" s="125">
        <v>1167</v>
      </c>
      <c r="Y122" s="125">
        <v>1255</v>
      </c>
      <c r="Z122" s="125">
        <v>1632</v>
      </c>
      <c r="AB122" s="122" t="str">
        <f>TEXT(Z122,"###,###")</f>
        <v>1,632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15784</v>
      </c>
      <c r="U124" s="125">
        <v>15459</v>
      </c>
      <c r="V124" s="125">
        <v>14851</v>
      </c>
      <c r="W124" s="125">
        <v>14166</v>
      </c>
      <c r="X124" s="125">
        <v>13406</v>
      </c>
      <c r="Y124" s="125">
        <v>14104</v>
      </c>
      <c r="Z124" s="125">
        <v>15737</v>
      </c>
      <c r="AB124" s="122" t="str">
        <f>TEXT(Z124,"###,###")</f>
        <v>15,737</v>
      </c>
      <c r="AD124" s="139">
        <f>Z124/$Z$7*100</f>
        <v>90.786892811814937</v>
      </c>
    </row>
    <row r="125" spans="19:32" x14ac:dyDescent="0.25">
      <c r="S125" s="115" t="s">
        <v>110</v>
      </c>
      <c r="T125" s="125">
        <v>2278</v>
      </c>
      <c r="U125" s="125">
        <v>2265</v>
      </c>
      <c r="V125" s="125">
        <v>2226</v>
      </c>
      <c r="W125" s="125">
        <v>2192</v>
      </c>
      <c r="X125" s="125">
        <v>1973</v>
      </c>
      <c r="Y125" s="125">
        <v>2273</v>
      </c>
      <c r="Z125" s="125">
        <v>3226</v>
      </c>
      <c r="AB125" s="122" t="str">
        <f>TEXT(Z125,"###,###")</f>
        <v>3,226</v>
      </c>
      <c r="AD125" s="139">
        <f>Z125/$Z$7*100</f>
        <v>18.610822660666898</v>
      </c>
    </row>
    <row r="127" spans="19:32" x14ac:dyDescent="0.25">
      <c r="S127" s="115" t="s">
        <v>111</v>
      </c>
      <c r="T127" s="125">
        <v>9468</v>
      </c>
      <c r="U127" s="125">
        <v>9277</v>
      </c>
      <c r="V127" s="125">
        <v>8944</v>
      </c>
      <c r="W127" s="125">
        <v>8424</v>
      </c>
      <c r="X127" s="125">
        <v>7904</v>
      </c>
      <c r="Y127" s="125">
        <v>8481</v>
      </c>
      <c r="Z127" s="125">
        <v>9722</v>
      </c>
      <c r="AB127" s="122" t="str">
        <f>TEXT(Z127,"###,###")</f>
        <v>9,722</v>
      </c>
      <c r="AD127" s="139">
        <f>Z127/$Z$7*100</f>
        <v>56.086304372908735</v>
      </c>
    </row>
    <row r="128" spans="19:32" x14ac:dyDescent="0.25">
      <c r="S128" s="115" t="s">
        <v>112</v>
      </c>
      <c r="T128" s="125">
        <v>7264</v>
      </c>
      <c r="U128" s="125">
        <v>7147</v>
      </c>
      <c r="V128" s="125">
        <v>6890</v>
      </c>
      <c r="W128" s="125">
        <v>6686</v>
      </c>
      <c r="X128" s="125">
        <v>6301</v>
      </c>
      <c r="Y128" s="125">
        <v>6641</v>
      </c>
      <c r="Z128" s="125">
        <v>7612</v>
      </c>
      <c r="AB128" s="122" t="str">
        <f>TEXT(Z128,"###,###")</f>
        <v>7,612</v>
      </c>
      <c r="AD128" s="139">
        <f>Z128/$Z$7*100</f>
        <v>43.913695627091265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35" id="{E233A77A-001C-4DE6-B5FA-17926AB2A0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38" id="{051DB589-8C17-477F-9381-BA6CD6F2079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41" id="{F1AD46FD-6C31-4EEC-BAC7-01E76108BDB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44" id="{77B9B02D-E994-4134-9C50-43F7451637A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61B0D-E9B9-44A8-B3B3-635289171645}">
  <sheetPr codeName="Sheet8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Charters Towers</v>
      </c>
      <c r="T1" s="113"/>
      <c r="U1" s="113"/>
      <c r="V1" s="113"/>
      <c r="W1" s="113"/>
      <c r="X1" s="113"/>
      <c r="Y1" s="114" t="str">
        <f>Y3</f>
        <v>9.17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132</v>
      </c>
      <c r="Y3" s="118" t="s">
        <v>227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9.17 Charters Towers,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8132</v>
      </c>
      <c r="U4" s="121">
        <v>7684</v>
      </c>
      <c r="V4" s="121">
        <v>7316</v>
      </c>
      <c r="W4" s="121">
        <v>7400</v>
      </c>
      <c r="X4" s="121">
        <v>6582</v>
      </c>
      <c r="Y4" s="121">
        <v>7324</v>
      </c>
      <c r="Z4" s="121">
        <v>8428</v>
      </c>
      <c r="AB4" s="122" t="str">
        <f>TEXT(Z4,"###,###")</f>
        <v>8,428</v>
      </c>
      <c r="AD4" s="123">
        <f>Z4/Y4-1</f>
        <v>0.15073730202075364</v>
      </c>
      <c r="AF4" s="123">
        <f t="shared" ref="AF4:AF9" si="0">Z4/T4-1</f>
        <v>3.6399409739301447E-2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4452</v>
      </c>
      <c r="U5" s="121">
        <v>4171</v>
      </c>
      <c r="V5" s="121">
        <v>3930</v>
      </c>
      <c r="W5" s="121">
        <v>3953</v>
      </c>
      <c r="X5" s="121">
        <v>3431</v>
      </c>
      <c r="Y5" s="121">
        <v>3825</v>
      </c>
      <c r="Z5" s="121">
        <v>4344</v>
      </c>
      <c r="AB5" s="122" t="str">
        <f>TEXT(Z5,"###,###")</f>
        <v>4,344</v>
      </c>
      <c r="AD5" s="123">
        <f t="shared" ref="AD5:AD9" si="1">Z5/Y5-1</f>
        <v>0.13568627450980397</v>
      </c>
      <c r="AF5" s="123">
        <f t="shared" si="0"/>
        <v>-2.425876010781669E-2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3685</v>
      </c>
      <c r="U6" s="121">
        <v>3514</v>
      </c>
      <c r="V6" s="121">
        <v>3383</v>
      </c>
      <c r="W6" s="121">
        <v>3442</v>
      </c>
      <c r="X6" s="121">
        <v>3153</v>
      </c>
      <c r="Y6" s="121">
        <v>3499</v>
      </c>
      <c r="Z6" s="121">
        <v>4088</v>
      </c>
      <c r="AB6" s="122" t="str">
        <f>TEXT(Z6,"###,###")</f>
        <v>4,088</v>
      </c>
      <c r="AD6" s="123">
        <f t="shared" si="1"/>
        <v>0.16833380965990274</v>
      </c>
      <c r="AF6" s="123">
        <f t="shared" si="0"/>
        <v>0.10936227951153321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5520</v>
      </c>
      <c r="U7" s="121">
        <v>5419</v>
      </c>
      <c r="V7" s="121">
        <v>5268</v>
      </c>
      <c r="W7" s="121">
        <v>5188</v>
      </c>
      <c r="X7" s="121">
        <v>4794</v>
      </c>
      <c r="Y7" s="121">
        <v>5135</v>
      </c>
      <c r="Z7" s="121">
        <v>5926</v>
      </c>
      <c r="AB7" s="122" t="str">
        <f>TEXT(Z7,"###,###")</f>
        <v>5,926</v>
      </c>
      <c r="AD7" s="123">
        <f t="shared" si="1"/>
        <v>0.1540408958130477</v>
      </c>
      <c r="AF7" s="123">
        <f t="shared" si="0"/>
        <v>7.3550724637681197E-2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8,428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5,926</v>
      </c>
      <c r="P8" s="48"/>
      <c r="S8" s="120" t="s">
        <v>88</v>
      </c>
      <c r="T8" s="121">
        <v>41673.89</v>
      </c>
      <c r="U8" s="121">
        <v>42172.24</v>
      </c>
      <c r="V8" s="121">
        <v>41688</v>
      </c>
      <c r="W8" s="121">
        <v>42679</v>
      </c>
      <c r="X8" s="121">
        <v>42367.62</v>
      </c>
      <c r="Y8" s="121">
        <v>43025</v>
      </c>
      <c r="Z8" s="121">
        <v>44273.75</v>
      </c>
      <c r="AB8" s="122" t="str">
        <f>TEXT(Z8,"$###,###")</f>
        <v>$44,274</v>
      </c>
      <c r="AD8" s="123">
        <f t="shared" si="1"/>
        <v>2.9023823358512502E-2</v>
      </c>
      <c r="AF8" s="123">
        <f t="shared" si="0"/>
        <v>6.2385824793413924E-2</v>
      </c>
    </row>
    <row r="9" spans="1:32" x14ac:dyDescent="0.25">
      <c r="A9" s="52" t="s">
        <v>15</v>
      </c>
      <c r="B9" s="53"/>
      <c r="C9" s="54"/>
      <c r="D9" s="55">
        <f>AD104</f>
        <v>64.119601328903656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51.349983125210926</v>
      </c>
      <c r="P9" s="56" t="s">
        <v>89</v>
      </c>
      <c r="S9" s="120" t="s">
        <v>7</v>
      </c>
      <c r="T9" s="121">
        <v>269233961</v>
      </c>
      <c r="U9" s="121">
        <v>269288281</v>
      </c>
      <c r="V9" s="121">
        <v>257961402</v>
      </c>
      <c r="W9" s="121">
        <v>262871063</v>
      </c>
      <c r="X9" s="121">
        <v>244552753</v>
      </c>
      <c r="Y9" s="121">
        <v>270679757</v>
      </c>
      <c r="Z9" s="121">
        <v>308781579</v>
      </c>
      <c r="AB9" s="122" t="str">
        <f>TEXT(Z9/1000000,"$#,###.0")&amp;" mil"</f>
        <v>$308.8 mil</v>
      </c>
      <c r="AD9" s="123">
        <f t="shared" si="1"/>
        <v>0.14076347053909899</v>
      </c>
      <c r="AF9" s="123">
        <f t="shared" si="0"/>
        <v>0.14688941117647492</v>
      </c>
    </row>
    <row r="10" spans="1:32" x14ac:dyDescent="0.25">
      <c r="A10" s="52" t="s">
        <v>18</v>
      </c>
      <c r="B10" s="53"/>
      <c r="C10" s="54"/>
      <c r="D10" s="55">
        <f>AD105</f>
        <v>22.994779307071667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48.548768140398245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89.082011474856557</v>
      </c>
      <c r="P11" s="56" t="s">
        <v>89</v>
      </c>
      <c r="S11" s="120" t="s">
        <v>30</v>
      </c>
      <c r="T11" s="125">
        <v>6951</v>
      </c>
      <c r="U11" s="125">
        <v>6521</v>
      </c>
      <c r="V11" s="125">
        <v>6196</v>
      </c>
      <c r="W11" s="125">
        <v>6305</v>
      </c>
      <c r="X11" s="125">
        <v>5629</v>
      </c>
      <c r="Y11" s="125">
        <v>6305</v>
      </c>
      <c r="Z11" s="125">
        <v>7108</v>
      </c>
    </row>
    <row r="12" spans="1:32" ht="28.5" customHeight="1" x14ac:dyDescent="0.25">
      <c r="A12" s="52" t="s">
        <v>20</v>
      </c>
      <c r="B12" s="54"/>
      <c r="C12" s="54"/>
      <c r="D12" s="55">
        <f>AD108</f>
        <v>16.86046511627907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22.240971987850152</v>
      </c>
      <c r="P12" s="56" t="s">
        <v>89</v>
      </c>
      <c r="S12" s="120" t="s">
        <v>31</v>
      </c>
      <c r="T12" s="125">
        <v>1188</v>
      </c>
      <c r="U12" s="125">
        <v>1160</v>
      </c>
      <c r="V12" s="125">
        <v>1117</v>
      </c>
      <c r="W12" s="125">
        <v>1094</v>
      </c>
      <c r="X12" s="125">
        <v>954</v>
      </c>
      <c r="Y12" s="125">
        <v>1019</v>
      </c>
      <c r="Z12" s="125">
        <v>1321</v>
      </c>
    </row>
    <row r="13" spans="1:32" ht="15" customHeight="1" x14ac:dyDescent="0.25">
      <c r="A13" s="52" t="s">
        <v>21</v>
      </c>
      <c r="B13" s="54"/>
      <c r="C13" s="54"/>
      <c r="D13" s="55">
        <f>AD109</f>
        <v>15.982439487422875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20.894636924537259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33.329378262933076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486</v>
      </c>
      <c r="Z15" s="125">
        <v>715</v>
      </c>
      <c r="AB15" s="129">
        <f t="shared" ref="AB15:AB34" si="2">IF(Z15="np",0,Z15/$Z$34)</f>
        <v>8.4826195278206187E-2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529</v>
      </c>
      <c r="Z16" s="125">
        <v>638</v>
      </c>
      <c r="AB16" s="129">
        <f t="shared" si="2"/>
        <v>7.5691066555937839E-2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231</v>
      </c>
      <c r="Z17" s="125">
        <v>401</v>
      </c>
      <c r="AB17" s="129">
        <f t="shared" si="2"/>
        <v>4.757385217700795E-2</v>
      </c>
    </row>
    <row r="18" spans="1:28" x14ac:dyDescent="0.25">
      <c r="A18" s="82" t="str">
        <f>$S$1&amp;" ("&amp;$T$2&amp;" to "&amp;$Z$2&amp;")"</f>
        <v>Charters Towers (2011-12 to 2017-18)</v>
      </c>
      <c r="B18" s="82"/>
      <c r="C18" s="82"/>
      <c r="D18" s="82"/>
      <c r="E18" s="82"/>
      <c r="F18" s="82"/>
      <c r="G18" s="82" t="str">
        <f>$S$1&amp;" ("&amp;$T$2&amp;" to "&amp;$Z$2&amp;")"</f>
        <v>Charters Towers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27</v>
      </c>
      <c r="Z18" s="125">
        <v>32</v>
      </c>
      <c r="AB18" s="129">
        <f t="shared" si="2"/>
        <v>3.7964171313323051E-3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448</v>
      </c>
      <c r="Z19" s="125">
        <v>470</v>
      </c>
      <c r="AB19" s="129">
        <f t="shared" si="2"/>
        <v>5.575987661644323E-2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131</v>
      </c>
      <c r="Z20" s="125">
        <v>149</v>
      </c>
      <c r="AB20" s="129">
        <f t="shared" si="2"/>
        <v>1.7677067267766047E-2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691</v>
      </c>
      <c r="Z21" s="125">
        <v>711</v>
      </c>
      <c r="AB21" s="129">
        <f t="shared" si="2"/>
        <v>8.4351643136789653E-2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492</v>
      </c>
      <c r="Z22" s="125">
        <v>591</v>
      </c>
      <c r="AB22" s="129">
        <f t="shared" si="2"/>
        <v>7.0115078894293512E-2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218</v>
      </c>
      <c r="Z23" s="125">
        <v>343</v>
      </c>
      <c r="AB23" s="129">
        <f t="shared" si="2"/>
        <v>4.0692846126468146E-2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32</v>
      </c>
      <c r="Z24" s="125">
        <v>37</v>
      </c>
      <c r="AB24" s="129">
        <f t="shared" si="2"/>
        <v>4.3896073081029774E-3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128</v>
      </c>
      <c r="Z25" s="125">
        <v>151</v>
      </c>
      <c r="AB25" s="129">
        <f t="shared" si="2"/>
        <v>1.7914343338474314E-2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104</v>
      </c>
      <c r="Z26" s="125">
        <v>101</v>
      </c>
      <c r="AB26" s="129">
        <f t="shared" si="2"/>
        <v>1.1982441570767588E-2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179</v>
      </c>
      <c r="Z27" s="125">
        <v>197</v>
      </c>
      <c r="AB27" s="129">
        <f t="shared" si="2"/>
        <v>2.3371692964764504E-2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427</v>
      </c>
      <c r="Z28" s="125">
        <v>507</v>
      </c>
      <c r="AB28" s="129">
        <f t="shared" si="2"/>
        <v>6.0149483924546207E-2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477</v>
      </c>
      <c r="Z29" s="125">
        <v>486</v>
      </c>
      <c r="AB29" s="129">
        <f t="shared" si="2"/>
        <v>5.7658085182109381E-2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811</v>
      </c>
      <c r="Z30" s="125">
        <v>899</v>
      </c>
      <c r="AB30" s="129">
        <f t="shared" si="2"/>
        <v>0.10665559378336695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793</v>
      </c>
      <c r="Z31" s="125">
        <v>897</v>
      </c>
      <c r="AB31" s="129">
        <f t="shared" si="2"/>
        <v>0.10641831771265868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62</v>
      </c>
      <c r="Z32" s="125">
        <v>53</v>
      </c>
      <c r="AB32" s="129">
        <f t="shared" si="2"/>
        <v>6.2878158737691304E-3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231</v>
      </c>
      <c r="Z33" s="125">
        <v>307</v>
      </c>
      <c r="AB33" s="129">
        <f t="shared" si="2"/>
        <v>3.6421876853719302E-2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7324</v>
      </c>
      <c r="Z34" s="132">
        <v>8429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8</v>
      </c>
      <c r="Y44" s="125">
        <v>12</v>
      </c>
      <c r="Z44" s="125">
        <v>24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91</v>
      </c>
      <c r="Y45" s="125">
        <v>124</v>
      </c>
      <c r="Z45" s="125">
        <v>139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212</v>
      </c>
      <c r="Y46" s="125">
        <v>220</v>
      </c>
      <c r="Z46" s="125">
        <v>262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263</v>
      </c>
      <c r="Y47" s="125">
        <v>334</v>
      </c>
      <c r="Z47" s="125">
        <v>369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296</v>
      </c>
      <c r="Y48" s="125">
        <v>353</v>
      </c>
      <c r="Z48" s="125">
        <v>410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Charters Towers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342</v>
      </c>
      <c r="Y49" s="125">
        <v>398</v>
      </c>
      <c r="Z49" s="125">
        <v>398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340</v>
      </c>
      <c r="Y50" s="125">
        <v>339</v>
      </c>
      <c r="Z50" s="125">
        <v>438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406</v>
      </c>
      <c r="Y51" s="125">
        <v>422</v>
      </c>
      <c r="Z51" s="125">
        <v>401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377</v>
      </c>
      <c r="Y52" s="125">
        <v>408</v>
      </c>
      <c r="Z52" s="125">
        <v>498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297</v>
      </c>
      <c r="Y53" s="125">
        <v>337</v>
      </c>
      <c r="Z53" s="125">
        <v>393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355</v>
      </c>
      <c r="Y54" s="125">
        <v>357</v>
      </c>
      <c r="Z54" s="125">
        <v>375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213</v>
      </c>
      <c r="Y55" s="125">
        <v>245</v>
      </c>
      <c r="Z55" s="125">
        <v>307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134</v>
      </c>
      <c r="Y56" s="125">
        <v>174</v>
      </c>
      <c r="Z56" s="125">
        <v>191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49</v>
      </c>
      <c r="Y57" s="125">
        <v>64</v>
      </c>
      <c r="Z57" s="125">
        <v>86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22</v>
      </c>
      <c r="Y58" s="125">
        <v>23</v>
      </c>
      <c r="Z58" s="125">
        <v>29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14</v>
      </c>
      <c r="Y59" s="125">
        <v>11</v>
      </c>
      <c r="Z59" s="125">
        <v>20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6</v>
      </c>
      <c r="Y60" s="125">
        <v>4</v>
      </c>
      <c r="Z60" s="125">
        <v>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3428</v>
      </c>
      <c r="Y61" s="125">
        <v>3825</v>
      </c>
      <c r="Z61" s="125">
        <v>4341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10</v>
      </c>
      <c r="Y63" s="125">
        <v>13</v>
      </c>
      <c r="Z63" s="125">
        <v>12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Charters Towers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94</v>
      </c>
      <c r="Y64" s="125">
        <v>123</v>
      </c>
      <c r="Z64" s="125">
        <v>144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243</v>
      </c>
      <c r="Y65" s="125">
        <v>238</v>
      </c>
      <c r="Z65" s="125">
        <v>287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254</v>
      </c>
      <c r="Y66" s="125">
        <v>322</v>
      </c>
      <c r="Z66" s="125">
        <v>374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265</v>
      </c>
      <c r="Y67" s="125">
        <v>298</v>
      </c>
      <c r="Z67" s="125">
        <v>364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287</v>
      </c>
      <c r="Y68" s="125">
        <v>281</v>
      </c>
      <c r="Z68" s="125">
        <v>328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297</v>
      </c>
      <c r="Y69" s="125">
        <v>349</v>
      </c>
      <c r="Z69" s="125">
        <v>414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354</v>
      </c>
      <c r="Y70" s="125">
        <v>355</v>
      </c>
      <c r="Z70" s="125">
        <v>405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334</v>
      </c>
      <c r="Y71" s="125">
        <v>429</v>
      </c>
      <c r="Z71" s="125">
        <v>510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374</v>
      </c>
      <c r="Y72" s="125">
        <v>339</v>
      </c>
      <c r="Z72" s="125">
        <v>352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269</v>
      </c>
      <c r="Y73" s="125">
        <v>351</v>
      </c>
      <c r="Z73" s="125">
        <v>403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220</v>
      </c>
      <c r="Y74" s="125">
        <v>222</v>
      </c>
      <c r="Z74" s="125">
        <v>262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84</v>
      </c>
      <c r="Y75" s="125">
        <v>110</v>
      </c>
      <c r="Z75" s="125">
        <v>127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40</v>
      </c>
      <c r="Y76" s="125">
        <v>34</v>
      </c>
      <c r="Z76" s="125">
        <v>51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17</v>
      </c>
      <c r="Y77" s="125">
        <v>18</v>
      </c>
      <c r="Z77" s="125">
        <v>30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12</v>
      </c>
      <c r="Y78" s="125">
        <v>10</v>
      </c>
      <c r="Z78" s="125">
        <v>17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3</v>
      </c>
      <c r="Y79" s="125">
        <v>5</v>
      </c>
      <c r="Z79" s="125">
        <v>17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3153</v>
      </c>
      <c r="Y80" s="125">
        <v>3499</v>
      </c>
      <c r="Z80" s="125">
        <v>4085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Charters Towers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170</v>
      </c>
      <c r="Y83" s="125">
        <v>173</v>
      </c>
      <c r="Z83" s="125">
        <v>215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187</v>
      </c>
      <c r="Y84" s="125">
        <v>214</v>
      </c>
      <c r="Z84" s="125">
        <v>237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8,428</v>
      </c>
      <c r="D85" s="96">
        <f t="shared" ref="D85:D90" si="4">AD4</f>
        <v>0.15073730202075364</v>
      </c>
      <c r="E85" s="97">
        <f t="shared" ref="E85:E90" si="5">AD4</f>
        <v>0.15073730202075364</v>
      </c>
      <c r="F85" s="96">
        <f t="shared" ref="F85:F90" si="6">AF4</f>
        <v>3.6399409739301447E-2</v>
      </c>
      <c r="G85" s="97">
        <f t="shared" ref="G85:G90" si="7">AF4</f>
        <v>3.6399409739301447E-2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488</v>
      </c>
      <c r="Y85" s="125">
        <v>497</v>
      </c>
      <c r="Z85" s="125">
        <v>547</v>
      </c>
    </row>
    <row r="86" spans="1:32" ht="15" customHeight="1" x14ac:dyDescent="0.25">
      <c r="A86" s="98" t="s">
        <v>4</v>
      </c>
      <c r="B86" s="95"/>
      <c r="C86" s="109" t="str">
        <f t="shared" si="3"/>
        <v>4,344</v>
      </c>
      <c r="D86" s="96">
        <f t="shared" si="4"/>
        <v>0.13568627450980397</v>
      </c>
      <c r="E86" s="97">
        <f t="shared" si="5"/>
        <v>0.13568627450980397</v>
      </c>
      <c r="F86" s="96">
        <f t="shared" si="6"/>
        <v>-2.425876010781669E-2</v>
      </c>
      <c r="G86" s="97">
        <f t="shared" si="7"/>
        <v>-2.425876010781669E-2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118</v>
      </c>
      <c r="Y86" s="125">
        <v>125</v>
      </c>
      <c r="Z86" s="125">
        <v>129</v>
      </c>
    </row>
    <row r="87" spans="1:32" ht="15" customHeight="1" x14ac:dyDescent="0.25">
      <c r="A87" s="98" t="s">
        <v>5</v>
      </c>
      <c r="B87" s="95"/>
      <c r="C87" s="109" t="str">
        <f t="shared" si="3"/>
        <v>4,088</v>
      </c>
      <c r="D87" s="96">
        <f t="shared" si="4"/>
        <v>0.16833380965990274</v>
      </c>
      <c r="E87" s="97">
        <f t="shared" si="5"/>
        <v>0.16833380965990274</v>
      </c>
      <c r="F87" s="96">
        <f t="shared" si="6"/>
        <v>0.10936227951153321</v>
      </c>
      <c r="G87" s="97">
        <f t="shared" si="7"/>
        <v>0.10936227951153321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36</v>
      </c>
      <c r="Y87" s="125">
        <v>33</v>
      </c>
      <c r="Z87" s="125">
        <v>41</v>
      </c>
    </row>
    <row r="88" spans="1:32" ht="15" customHeight="1" x14ac:dyDescent="0.25">
      <c r="A88" s="95" t="s">
        <v>6</v>
      </c>
      <c r="B88" s="95"/>
      <c r="C88" s="109" t="str">
        <f t="shared" si="3"/>
        <v>5,926</v>
      </c>
      <c r="D88" s="96">
        <f t="shared" si="4"/>
        <v>0.1540408958130477</v>
      </c>
      <c r="E88" s="97">
        <f t="shared" si="5"/>
        <v>0.1540408958130477</v>
      </c>
      <c r="F88" s="96">
        <f t="shared" si="6"/>
        <v>7.3550724637681197E-2</v>
      </c>
      <c r="G88" s="97">
        <f t="shared" si="7"/>
        <v>7.3550724637681197E-2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76</v>
      </c>
      <c r="Y88" s="125">
        <v>87</v>
      </c>
      <c r="Z88" s="125">
        <v>89</v>
      </c>
    </row>
    <row r="89" spans="1:32" ht="15" customHeight="1" x14ac:dyDescent="0.25">
      <c r="A89" s="95" t="s">
        <v>104</v>
      </c>
      <c r="B89" s="95"/>
      <c r="C89" s="146" t="str">
        <f t="shared" si="3"/>
        <v>$44,274</v>
      </c>
      <c r="D89" s="96">
        <f t="shared" si="4"/>
        <v>2.9023823358512502E-2</v>
      </c>
      <c r="E89" s="97">
        <f t="shared" si="5"/>
        <v>2.9023823358512502E-2</v>
      </c>
      <c r="F89" s="96">
        <f t="shared" si="6"/>
        <v>6.2385824793413924E-2</v>
      </c>
      <c r="G89" s="97">
        <f t="shared" si="7"/>
        <v>6.2385824793413924E-2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470</v>
      </c>
      <c r="Y89" s="125">
        <v>495</v>
      </c>
      <c r="Z89" s="125">
        <v>555</v>
      </c>
    </row>
    <row r="90" spans="1:32" ht="15" customHeight="1" x14ac:dyDescent="0.25">
      <c r="A90" s="95" t="s">
        <v>7</v>
      </c>
      <c r="B90" s="95"/>
      <c r="C90" s="109" t="str">
        <f t="shared" si="3"/>
        <v>$308.8 mil</v>
      </c>
      <c r="D90" s="96">
        <f t="shared" si="4"/>
        <v>0.14076347053909899</v>
      </c>
      <c r="E90" s="97">
        <f t="shared" si="5"/>
        <v>0.14076347053909899</v>
      </c>
      <c r="F90" s="96">
        <f t="shared" si="6"/>
        <v>0.14688941117647492</v>
      </c>
      <c r="G90" s="97">
        <f t="shared" si="7"/>
        <v>0.14688941117647492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348</v>
      </c>
      <c r="Y90" s="125">
        <v>394</v>
      </c>
      <c r="Z90" s="125">
        <v>493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2453</v>
      </c>
      <c r="Y91" s="125">
        <v>2653</v>
      </c>
      <c r="Z91" s="125">
        <v>3041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140</v>
      </c>
      <c r="Y93" s="125">
        <v>156</v>
      </c>
      <c r="Z93" s="125">
        <v>180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405</v>
      </c>
      <c r="Y94" s="125">
        <v>443</v>
      </c>
      <c r="Z94" s="125">
        <v>460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81</v>
      </c>
      <c r="Y95" s="125">
        <v>80</v>
      </c>
      <c r="Z95" s="125">
        <v>100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316</v>
      </c>
      <c r="Y96" s="125">
        <v>382</v>
      </c>
      <c r="Z96" s="125">
        <v>448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342</v>
      </c>
      <c r="Y97" s="125">
        <v>393</v>
      </c>
      <c r="Z97" s="125">
        <v>417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238</v>
      </c>
      <c r="Y98" s="125">
        <v>227</v>
      </c>
      <c r="Z98" s="125">
        <v>258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46</v>
      </c>
      <c r="Y99" s="125">
        <v>48</v>
      </c>
      <c r="Z99" s="125">
        <v>57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250</v>
      </c>
      <c r="Y100" s="125">
        <v>246</v>
      </c>
      <c r="Z100" s="125">
        <v>321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2339</v>
      </c>
      <c r="Y101" s="125">
        <v>2482</v>
      </c>
      <c r="Z101" s="125">
        <v>2879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4105</v>
      </c>
      <c r="Y104" s="125">
        <v>4675</v>
      </c>
      <c r="Z104" s="125">
        <v>5404</v>
      </c>
      <c r="AB104" s="122" t="str">
        <f>TEXT(Z104,"###,###")</f>
        <v>5,404</v>
      </c>
      <c r="AD104" s="143">
        <f>Z104/($Z$4)*100</f>
        <v>64.119601328903656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1635</v>
      </c>
      <c r="Y105" s="125">
        <v>1837</v>
      </c>
      <c r="Z105" s="125">
        <v>1938</v>
      </c>
      <c r="AB105" s="122" t="str">
        <f>TEXT(Z105,"###,###")</f>
        <v>1,938</v>
      </c>
      <c r="AD105" s="143">
        <f>Z105/($Z$4)*100</f>
        <v>22.994779307071667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5740</v>
      </c>
      <c r="Y106" s="132">
        <v>6512</v>
      </c>
      <c r="Z106" s="132">
        <v>7342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985</v>
      </c>
      <c r="Y108" s="125">
        <v>1133</v>
      </c>
      <c r="Z108" s="125">
        <v>1421</v>
      </c>
      <c r="AB108" s="122" t="str">
        <f>TEXT(Z108,"###,###")</f>
        <v>1,421</v>
      </c>
      <c r="AD108" s="143">
        <f>Z108/($Z$4)*100</f>
        <v>16.86046511627907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1043</v>
      </c>
      <c r="Y109" s="125">
        <v>1158</v>
      </c>
      <c r="Z109" s="125">
        <v>1347</v>
      </c>
      <c r="AB109" s="122" t="str">
        <f>TEXT(Z109,"###,###")</f>
        <v>1,347</v>
      </c>
      <c r="AD109" s="143">
        <f>Z109/($Z$4)*100</f>
        <v>15.982439487422875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1359</v>
      </c>
      <c r="Y110" s="125">
        <v>1591</v>
      </c>
      <c r="Z110" s="125">
        <v>1761</v>
      </c>
      <c r="AB110" s="122" t="str">
        <f>TEXT(Z110,"###,###")</f>
        <v>1,761</v>
      </c>
      <c r="AD110" s="143">
        <f>Z110/($Z$4)*100</f>
        <v>20.894636924537259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2349</v>
      </c>
      <c r="Y111" s="125">
        <v>2630</v>
      </c>
      <c r="Z111" s="125">
        <v>2809</v>
      </c>
      <c r="AB111" s="122" t="str">
        <f>TEXT(Z111,"###,###")</f>
        <v>2,809</v>
      </c>
      <c r="AD111" s="143">
        <f>Z111/($Z$4)*100</f>
        <v>33.329378262933076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6582</v>
      </c>
      <c r="Y112" s="125">
        <v>7324</v>
      </c>
      <c r="Z112" s="125">
        <v>8428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</v>
      </c>
      <c r="U118" s="144">
        <v>44.4</v>
      </c>
      <c r="V118" s="144">
        <v>42.72</v>
      </c>
      <c r="W118" s="144">
        <v>44.84</v>
      </c>
      <c r="X118" s="144">
        <v>43.14</v>
      </c>
      <c r="Y118" s="144">
        <v>42.15</v>
      </c>
      <c r="Z118" s="144">
        <v>42.35</v>
      </c>
      <c r="AB118" s="122" t="str">
        <f>TEXT(Z118,"##.0")</f>
        <v>42.4</v>
      </c>
    </row>
    <row r="120" spans="19:32" x14ac:dyDescent="0.25">
      <c r="S120" s="115" t="s">
        <v>106</v>
      </c>
      <c r="T120" s="125">
        <v>4338</v>
      </c>
      <c r="U120" s="125">
        <v>4260</v>
      </c>
      <c r="V120" s="125">
        <v>4143</v>
      </c>
      <c r="W120" s="125">
        <v>4091</v>
      </c>
      <c r="X120" s="125">
        <v>3839</v>
      </c>
      <c r="Y120" s="125">
        <v>4116</v>
      </c>
      <c r="Z120" s="125">
        <v>4606</v>
      </c>
      <c r="AB120" s="122" t="str">
        <f>TEXT(Z120,"###,###")</f>
        <v>4,606</v>
      </c>
    </row>
    <row r="121" spans="19:32" x14ac:dyDescent="0.25">
      <c r="S121" s="115" t="s">
        <v>107</v>
      </c>
      <c r="T121" s="125">
        <v>541</v>
      </c>
      <c r="U121" s="125">
        <v>566</v>
      </c>
      <c r="V121" s="125">
        <v>561</v>
      </c>
      <c r="W121" s="125">
        <v>525</v>
      </c>
      <c r="X121" s="125">
        <v>477</v>
      </c>
      <c r="Y121" s="125">
        <v>518</v>
      </c>
      <c r="Z121" s="125">
        <v>645</v>
      </c>
      <c r="AB121" s="122" t="str">
        <f>TEXT(Z121,"###,###")</f>
        <v>645</v>
      </c>
    </row>
    <row r="122" spans="19:32" x14ac:dyDescent="0.25">
      <c r="S122" s="115" t="s">
        <v>108</v>
      </c>
      <c r="T122" s="125">
        <v>645</v>
      </c>
      <c r="U122" s="125">
        <v>591</v>
      </c>
      <c r="V122" s="125">
        <v>558</v>
      </c>
      <c r="W122" s="125">
        <v>563</v>
      </c>
      <c r="X122" s="125">
        <v>476</v>
      </c>
      <c r="Y122" s="125">
        <v>501</v>
      </c>
      <c r="Z122" s="125">
        <v>673</v>
      </c>
      <c r="AB122" s="122" t="str">
        <f>TEXT(Z122,"###,###")</f>
        <v>673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4983</v>
      </c>
      <c r="U124" s="125">
        <v>4851</v>
      </c>
      <c r="V124" s="125">
        <v>4701</v>
      </c>
      <c r="W124" s="125">
        <v>4654</v>
      </c>
      <c r="X124" s="125">
        <v>4315</v>
      </c>
      <c r="Y124" s="125">
        <v>4617</v>
      </c>
      <c r="Z124" s="125">
        <v>5279</v>
      </c>
      <c r="AB124" s="122" t="str">
        <f>TEXT(Z124,"###,###")</f>
        <v>5,279</v>
      </c>
      <c r="AD124" s="139">
        <f>Z124/$Z$7*100</f>
        <v>89.082011474856557</v>
      </c>
    </row>
    <row r="125" spans="19:32" x14ac:dyDescent="0.25">
      <c r="S125" s="115" t="s">
        <v>110</v>
      </c>
      <c r="T125" s="125">
        <v>1186</v>
      </c>
      <c r="U125" s="125">
        <v>1157</v>
      </c>
      <c r="V125" s="125">
        <v>1119</v>
      </c>
      <c r="W125" s="125">
        <v>1088</v>
      </c>
      <c r="X125" s="125">
        <v>953</v>
      </c>
      <c r="Y125" s="125">
        <v>1019</v>
      </c>
      <c r="Z125" s="125">
        <v>1318</v>
      </c>
      <c r="AB125" s="122" t="str">
        <f>TEXT(Z125,"###,###")</f>
        <v>1,318</v>
      </c>
      <c r="AD125" s="139">
        <f>Z125/$Z$7*100</f>
        <v>22.240971987850152</v>
      </c>
    </row>
    <row r="127" spans="19:32" x14ac:dyDescent="0.25">
      <c r="S127" s="115" t="s">
        <v>111</v>
      </c>
      <c r="T127" s="125">
        <v>2967</v>
      </c>
      <c r="U127" s="125">
        <v>2894</v>
      </c>
      <c r="V127" s="125">
        <v>2792</v>
      </c>
      <c r="W127" s="125">
        <v>2720</v>
      </c>
      <c r="X127" s="125">
        <v>2455</v>
      </c>
      <c r="Y127" s="125">
        <v>2653</v>
      </c>
      <c r="Z127" s="125">
        <v>3043</v>
      </c>
      <c r="AB127" s="122" t="str">
        <f>TEXT(Z127,"###,###")</f>
        <v>3,043</v>
      </c>
      <c r="AD127" s="139">
        <f>Z127/$Z$7*100</f>
        <v>51.349983125210926</v>
      </c>
    </row>
    <row r="128" spans="19:32" x14ac:dyDescent="0.25">
      <c r="S128" s="115" t="s">
        <v>112</v>
      </c>
      <c r="T128" s="125">
        <v>2553</v>
      </c>
      <c r="U128" s="125">
        <v>2522</v>
      </c>
      <c r="V128" s="125">
        <v>2470</v>
      </c>
      <c r="W128" s="125">
        <v>2461</v>
      </c>
      <c r="X128" s="125">
        <v>2341</v>
      </c>
      <c r="Y128" s="125">
        <v>2482</v>
      </c>
      <c r="Z128" s="125">
        <v>2877</v>
      </c>
      <c r="AB128" s="122" t="str">
        <f>TEXT(Z128,"###,###")</f>
        <v>2,877</v>
      </c>
      <c r="AD128" s="139">
        <f>Z128/$Z$7*100</f>
        <v>48.548768140398245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25" id="{EBE33983-8A91-42A8-888D-584852C4216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28" id="{1071F7E9-AB33-4F22-BBBA-B9B32E1B224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31" id="{81D2FBE6-ABF7-48BE-8A46-EEC06E8480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34" id="{B5CEE119-63E4-457A-8642-6B8C6AB37F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6EF57-55EF-46C1-AF2F-07CBABD53207}">
  <sheetPr codeName="Sheet8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Cherbourg</v>
      </c>
      <c r="T1" s="113"/>
      <c r="U1" s="113"/>
      <c r="V1" s="113"/>
      <c r="W1" s="113"/>
      <c r="X1" s="113"/>
      <c r="Y1" s="114" t="str">
        <f>Y3</f>
        <v>9.18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133</v>
      </c>
      <c r="Y3" s="118" t="s">
        <v>228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9.18 Cherbourg,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452</v>
      </c>
      <c r="U4" s="121">
        <v>353</v>
      </c>
      <c r="V4" s="121">
        <v>365</v>
      </c>
      <c r="W4" s="121">
        <v>336</v>
      </c>
      <c r="X4" s="121">
        <v>298</v>
      </c>
      <c r="Y4" s="121">
        <v>350</v>
      </c>
      <c r="Z4" s="121">
        <v>402</v>
      </c>
      <c r="AB4" s="122" t="str">
        <f>TEXT(Z4,"###,###")</f>
        <v>402</v>
      </c>
      <c r="AD4" s="123">
        <f>Z4/Y4-1</f>
        <v>0.14857142857142858</v>
      </c>
      <c r="AF4" s="123">
        <f t="shared" ref="AF4:AF9" si="0">Z4/T4-1</f>
        <v>-0.11061946902654862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235</v>
      </c>
      <c r="U5" s="121">
        <v>174</v>
      </c>
      <c r="V5" s="121">
        <v>195</v>
      </c>
      <c r="W5" s="121">
        <v>169</v>
      </c>
      <c r="X5" s="121">
        <v>140</v>
      </c>
      <c r="Y5" s="121">
        <v>175</v>
      </c>
      <c r="Z5" s="121">
        <v>225</v>
      </c>
      <c r="AB5" s="122" t="str">
        <f>TEXT(Z5,"###,###")</f>
        <v>225</v>
      </c>
      <c r="AD5" s="123">
        <f t="shared" ref="AD5:AD9" si="1">Z5/Y5-1</f>
        <v>0.28571428571428581</v>
      </c>
      <c r="AF5" s="123">
        <f t="shared" si="0"/>
        <v>-4.2553191489361653E-2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216</v>
      </c>
      <c r="U6" s="121">
        <v>179</v>
      </c>
      <c r="V6" s="121">
        <v>171</v>
      </c>
      <c r="W6" s="121">
        <v>171</v>
      </c>
      <c r="X6" s="121">
        <v>156</v>
      </c>
      <c r="Y6" s="121">
        <v>175</v>
      </c>
      <c r="Z6" s="121">
        <v>182</v>
      </c>
      <c r="AB6" s="122" t="str">
        <f>TEXT(Z6,"###,###")</f>
        <v>182</v>
      </c>
      <c r="AD6" s="123">
        <f t="shared" si="1"/>
        <v>4.0000000000000036E-2</v>
      </c>
      <c r="AF6" s="123">
        <f t="shared" si="0"/>
        <v>-0.15740740740740744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336</v>
      </c>
      <c r="U7" s="121">
        <v>282</v>
      </c>
      <c r="V7" s="121">
        <v>278</v>
      </c>
      <c r="W7" s="121">
        <v>253</v>
      </c>
      <c r="X7" s="121">
        <v>250</v>
      </c>
      <c r="Y7" s="121">
        <v>268</v>
      </c>
      <c r="Z7" s="121">
        <v>296</v>
      </c>
      <c r="AB7" s="122" t="str">
        <f>TEXT(Z7,"###,###")</f>
        <v>296</v>
      </c>
      <c r="AD7" s="123">
        <f t="shared" si="1"/>
        <v>0.10447761194029859</v>
      </c>
      <c r="AF7" s="123">
        <f t="shared" si="0"/>
        <v>-0.11904761904761907</v>
      </c>
    </row>
    <row r="8" spans="1:32" ht="17.25" customHeight="1" x14ac:dyDescent="0.25">
      <c r="A8" s="44" t="s">
        <v>13</v>
      </c>
      <c r="B8" s="45"/>
      <c r="C8" s="46"/>
      <c r="D8" s="47" t="str">
        <f>AB4</f>
        <v>402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296</v>
      </c>
      <c r="P8" s="48"/>
      <c r="S8" s="120" t="s">
        <v>88</v>
      </c>
      <c r="T8" s="121">
        <v>24828.42</v>
      </c>
      <c r="U8" s="121">
        <v>25193.97</v>
      </c>
      <c r="V8" s="121">
        <v>27233.75</v>
      </c>
      <c r="W8" s="121">
        <v>28301.73</v>
      </c>
      <c r="X8" s="121">
        <v>24108</v>
      </c>
      <c r="Y8" s="121">
        <v>21192.98</v>
      </c>
      <c r="Z8" s="121">
        <v>24180.62</v>
      </c>
      <c r="AB8" s="122" t="str">
        <f>TEXT(Z8,"$###,###")</f>
        <v>$24,181</v>
      </c>
      <c r="AD8" s="123">
        <f t="shared" si="1"/>
        <v>0.14097309580814033</v>
      </c>
      <c r="AF8" s="123">
        <f t="shared" si="0"/>
        <v>-2.6091068219403435E-2</v>
      </c>
    </row>
    <row r="9" spans="1:32" x14ac:dyDescent="0.25">
      <c r="A9" s="52" t="s">
        <v>15</v>
      </c>
      <c r="B9" s="53"/>
      <c r="C9" s="54"/>
      <c r="D9" s="55">
        <f>AD104</f>
        <v>59.452736318407965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54.729729729729726</v>
      </c>
      <c r="P9" s="56" t="s">
        <v>89</v>
      </c>
      <c r="S9" s="120" t="s">
        <v>7</v>
      </c>
      <c r="T9" s="121">
        <v>8191130</v>
      </c>
      <c r="U9" s="121">
        <v>8022619</v>
      </c>
      <c r="V9" s="121">
        <v>7688547</v>
      </c>
      <c r="W9" s="121">
        <v>7766933</v>
      </c>
      <c r="X9" s="121">
        <v>6814294</v>
      </c>
      <c r="Y9" s="121">
        <v>7326109</v>
      </c>
      <c r="Z9" s="121">
        <v>8733540</v>
      </c>
      <c r="AB9" s="122" t="str">
        <f>TEXT(Z9/1000000,"$#,###.0")&amp;" mil"</f>
        <v>$8.7 mil</v>
      </c>
      <c r="AD9" s="123">
        <f t="shared" si="1"/>
        <v>0.19211166527825352</v>
      </c>
      <c r="AF9" s="123">
        <f t="shared" si="0"/>
        <v>6.621919075878413E-2</v>
      </c>
    </row>
    <row r="10" spans="1:32" x14ac:dyDescent="0.25">
      <c r="A10" s="52" t="s">
        <v>18</v>
      </c>
      <c r="B10" s="53"/>
      <c r="C10" s="54"/>
      <c r="D10" s="55">
        <f>AD105</f>
        <v>38.557213930348261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44.256756756756758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99.324324324324323</v>
      </c>
      <c r="P11" s="56" t="s">
        <v>89</v>
      </c>
      <c r="S11" s="120" t="s">
        <v>30</v>
      </c>
      <c r="T11" s="125">
        <v>452</v>
      </c>
      <c r="U11" s="125">
        <v>354</v>
      </c>
      <c r="V11" s="125">
        <v>364</v>
      </c>
      <c r="W11" s="125">
        <v>338</v>
      </c>
      <c r="X11" s="125">
        <v>294</v>
      </c>
      <c r="Y11" s="125">
        <v>348</v>
      </c>
      <c r="Z11" s="125">
        <v>402</v>
      </c>
    </row>
    <row r="12" spans="1:32" ht="28.5" customHeight="1" x14ac:dyDescent="0.25">
      <c r="A12" s="52" t="s">
        <v>20</v>
      </c>
      <c r="B12" s="54"/>
      <c r="C12" s="54"/>
      <c r="D12" s="55">
        <f>AD108</f>
        <v>5.9701492537313428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0</v>
      </c>
      <c r="P12" s="56" t="s">
        <v>89</v>
      </c>
      <c r="S12" s="120" t="s">
        <v>31</v>
      </c>
      <c r="T12" s="125">
        <v>0</v>
      </c>
      <c r="U12" s="125">
        <v>0</v>
      </c>
      <c r="V12" s="125">
        <v>0</v>
      </c>
      <c r="W12" s="125">
        <v>0</v>
      </c>
      <c r="X12" s="125">
        <v>0</v>
      </c>
      <c r="Y12" s="125">
        <v>0</v>
      </c>
      <c r="Z12" s="125">
        <v>0</v>
      </c>
    </row>
    <row r="13" spans="1:32" ht="15" customHeight="1" x14ac:dyDescent="0.25">
      <c r="A13" s="52" t="s">
        <v>21</v>
      </c>
      <c r="B13" s="54"/>
      <c r="C13" s="54"/>
      <c r="D13" s="55">
        <f>AD109</f>
        <v>7.4626865671641784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39.0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38.557213930348261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46.517412935323385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6</v>
      </c>
      <c r="Z15" s="125">
        <v>1</v>
      </c>
      <c r="AB15" s="129">
        <f t="shared" ref="AB15:AB34" si="2">IF(Z15="np",0,Z15/$Z$34)</f>
        <v>2.4875621890547263E-3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0</v>
      </c>
      <c r="Z16" s="125">
        <v>5</v>
      </c>
      <c r="AB16" s="129">
        <f t="shared" si="2"/>
        <v>1.2437810945273632E-2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7</v>
      </c>
      <c r="Z17" s="125">
        <v>24</v>
      </c>
      <c r="AB17" s="129">
        <f t="shared" si="2"/>
        <v>5.9701492537313432E-2</v>
      </c>
    </row>
    <row r="18" spans="1:28" x14ac:dyDescent="0.25">
      <c r="A18" s="82" t="str">
        <f>$S$1&amp;" ("&amp;$T$2&amp;" to "&amp;$Z$2&amp;")"</f>
        <v>Cherbourg (2011-12 to 2017-18)</v>
      </c>
      <c r="B18" s="82"/>
      <c r="C18" s="82"/>
      <c r="D18" s="82"/>
      <c r="E18" s="82"/>
      <c r="F18" s="82"/>
      <c r="G18" s="82" t="str">
        <f>$S$1&amp;" ("&amp;$T$2&amp;" to "&amp;$Z$2&amp;")"</f>
        <v>Cherbourg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0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7</v>
      </c>
      <c r="Z19" s="125">
        <v>8</v>
      </c>
      <c r="AB19" s="129">
        <f t="shared" si="2"/>
        <v>1.9900497512437811E-2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0</v>
      </c>
      <c r="Z20" s="125">
        <v>0</v>
      </c>
      <c r="AB20" s="129">
        <f t="shared" si="2"/>
        <v>0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0</v>
      </c>
      <c r="Z21" s="125">
        <v>0</v>
      </c>
      <c r="AB21" s="129">
        <f t="shared" si="2"/>
        <v>0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4</v>
      </c>
      <c r="Z22" s="125">
        <v>12</v>
      </c>
      <c r="AB22" s="129">
        <f t="shared" si="2"/>
        <v>2.9850746268656716E-2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0</v>
      </c>
      <c r="Z23" s="125">
        <v>0</v>
      </c>
      <c r="AB23" s="129">
        <f t="shared" si="2"/>
        <v>0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5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0</v>
      </c>
      <c r="Z25" s="125">
        <v>0</v>
      </c>
      <c r="AB25" s="129">
        <f t="shared" si="2"/>
        <v>0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0</v>
      </c>
      <c r="Z26" s="125">
        <v>0</v>
      </c>
      <c r="AB26" s="129">
        <f t="shared" si="2"/>
        <v>0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19</v>
      </c>
      <c r="Z27" s="125">
        <v>75</v>
      </c>
      <c r="AB27" s="129">
        <f t="shared" si="2"/>
        <v>0.18656716417910449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17</v>
      </c>
      <c r="Z28" s="125">
        <v>36</v>
      </c>
      <c r="AB28" s="129">
        <f t="shared" si="2"/>
        <v>8.9552238805970144E-2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86</v>
      </c>
      <c r="Z29" s="125">
        <v>86</v>
      </c>
      <c r="AB29" s="129">
        <f t="shared" si="2"/>
        <v>0.21393034825870647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41</v>
      </c>
      <c r="Z30" s="125">
        <v>36</v>
      </c>
      <c r="AB30" s="129">
        <f t="shared" si="2"/>
        <v>8.9552238805970144E-2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87</v>
      </c>
      <c r="Z31" s="125">
        <v>97</v>
      </c>
      <c r="AB31" s="129">
        <f t="shared" si="2"/>
        <v>0.24129353233830847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41</v>
      </c>
      <c r="Z32" s="125">
        <v>0</v>
      </c>
      <c r="AB32" s="129">
        <f t="shared" si="2"/>
        <v>0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16</v>
      </c>
      <c r="Z33" s="125">
        <v>9</v>
      </c>
      <c r="AB33" s="129">
        <f t="shared" si="2"/>
        <v>2.2388059701492536E-2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350</v>
      </c>
      <c r="Z34" s="132">
        <v>402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0</v>
      </c>
      <c r="Z45" s="125">
        <v>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8</v>
      </c>
      <c r="Y46" s="125">
        <v>6</v>
      </c>
      <c r="Z46" s="125">
        <v>24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7</v>
      </c>
      <c r="Y47" s="125">
        <v>18</v>
      </c>
      <c r="Z47" s="125">
        <v>18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12</v>
      </c>
      <c r="Y48" s="125">
        <v>17</v>
      </c>
      <c r="Z48" s="125">
        <v>31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Cherbourg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13</v>
      </c>
      <c r="Y49" s="125">
        <v>21</v>
      </c>
      <c r="Z49" s="125">
        <v>18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17</v>
      </c>
      <c r="Y50" s="125">
        <v>14</v>
      </c>
      <c r="Z50" s="125">
        <v>37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13</v>
      </c>
      <c r="Y51" s="125">
        <v>16</v>
      </c>
      <c r="Z51" s="125">
        <v>26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19</v>
      </c>
      <c r="Y52" s="125">
        <v>29</v>
      </c>
      <c r="Z52" s="125">
        <v>25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11</v>
      </c>
      <c r="Y53" s="125">
        <v>12</v>
      </c>
      <c r="Z53" s="125">
        <v>16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20</v>
      </c>
      <c r="Y54" s="125">
        <v>24</v>
      </c>
      <c r="Z54" s="125">
        <v>16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4</v>
      </c>
      <c r="Y55" s="125">
        <v>11</v>
      </c>
      <c r="Z55" s="125">
        <v>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4</v>
      </c>
      <c r="Z57" s="125">
        <v>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138</v>
      </c>
      <c r="Y61" s="125">
        <v>175</v>
      </c>
      <c r="Z61" s="125">
        <v>222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Cherbourg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5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16</v>
      </c>
      <c r="Y65" s="125">
        <v>11</v>
      </c>
      <c r="Z65" s="125">
        <v>11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14</v>
      </c>
      <c r="Y66" s="125">
        <v>22</v>
      </c>
      <c r="Z66" s="125">
        <v>18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25</v>
      </c>
      <c r="Y67" s="125">
        <v>19</v>
      </c>
      <c r="Z67" s="125">
        <v>23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9</v>
      </c>
      <c r="Y68" s="125">
        <v>14</v>
      </c>
      <c r="Z68" s="125">
        <v>14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23</v>
      </c>
      <c r="Y69" s="125">
        <v>16</v>
      </c>
      <c r="Z69" s="125">
        <v>18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21</v>
      </c>
      <c r="Y70" s="125">
        <v>31</v>
      </c>
      <c r="Z70" s="125">
        <v>23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17</v>
      </c>
      <c r="Y71" s="125">
        <v>14</v>
      </c>
      <c r="Z71" s="125">
        <v>17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9</v>
      </c>
      <c r="Y72" s="125">
        <v>12</v>
      </c>
      <c r="Z72" s="125">
        <v>15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11</v>
      </c>
      <c r="Y73" s="125">
        <v>13</v>
      </c>
      <c r="Z73" s="125">
        <v>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5</v>
      </c>
      <c r="Y74" s="125">
        <v>11</v>
      </c>
      <c r="Z74" s="125">
        <v>9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5</v>
      </c>
      <c r="Y75" s="125">
        <v>6</v>
      </c>
      <c r="Z75" s="125">
        <v>9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3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161</v>
      </c>
      <c r="Y80" s="125">
        <v>175</v>
      </c>
      <c r="Z80" s="125">
        <v>181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Cherbourg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</v>
      </c>
      <c r="Y83" s="125">
        <v>9</v>
      </c>
      <c r="Z83" s="125">
        <v>4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</v>
      </c>
      <c r="Y84" s="125">
        <v>0</v>
      </c>
      <c r="Z84" s="125">
        <v>15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402</v>
      </c>
      <c r="D85" s="96">
        <f t="shared" ref="D85:D90" si="4">AD4</f>
        <v>0.14857142857142858</v>
      </c>
      <c r="E85" s="97">
        <f t="shared" ref="E85:E90" si="5">AD4</f>
        <v>0.14857142857142858</v>
      </c>
      <c r="F85" s="96">
        <f t="shared" ref="F85:F90" si="6">AF4</f>
        <v>-0.11061946902654862</v>
      </c>
      <c r="G85" s="97">
        <f t="shared" ref="G85:G90" si="7">AF4</f>
        <v>-0.11061946902654862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14</v>
      </c>
      <c r="Y85" s="125">
        <v>15</v>
      </c>
      <c r="Z85" s="125">
        <v>20</v>
      </c>
    </row>
    <row r="86" spans="1:32" ht="15" customHeight="1" x14ac:dyDescent="0.25">
      <c r="A86" s="98" t="s">
        <v>4</v>
      </c>
      <c r="B86" s="95"/>
      <c r="C86" s="109" t="str">
        <f t="shared" si="3"/>
        <v>225</v>
      </c>
      <c r="D86" s="96">
        <f t="shared" si="4"/>
        <v>0.28571428571428581</v>
      </c>
      <c r="E86" s="97">
        <f t="shared" si="5"/>
        <v>0.28571428571428581</v>
      </c>
      <c r="F86" s="96">
        <f t="shared" si="6"/>
        <v>-4.2553191489361653E-2</v>
      </c>
      <c r="G86" s="97">
        <f t="shared" si="7"/>
        <v>-4.2553191489361653E-2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13</v>
      </c>
      <c r="Y86" s="125">
        <v>20</v>
      </c>
      <c r="Z86" s="125">
        <v>24</v>
      </c>
    </row>
    <row r="87" spans="1:32" ht="15" customHeight="1" x14ac:dyDescent="0.25">
      <c r="A87" s="98" t="s">
        <v>5</v>
      </c>
      <c r="B87" s="95"/>
      <c r="C87" s="109" t="str">
        <f t="shared" si="3"/>
        <v>182</v>
      </c>
      <c r="D87" s="96">
        <f t="shared" si="4"/>
        <v>4.0000000000000036E-2</v>
      </c>
      <c r="E87" s="97">
        <f t="shared" si="5"/>
        <v>4.0000000000000036E-2</v>
      </c>
      <c r="F87" s="96">
        <f t="shared" si="6"/>
        <v>-0.15740740740740744</v>
      </c>
      <c r="G87" s="97">
        <f t="shared" si="7"/>
        <v>-0.15740740740740744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0</v>
      </c>
      <c r="Y87" s="125">
        <v>0</v>
      </c>
      <c r="Z87" s="125">
        <v>6</v>
      </c>
    </row>
    <row r="88" spans="1:32" ht="15" customHeight="1" x14ac:dyDescent="0.25">
      <c r="A88" s="95" t="s">
        <v>6</v>
      </c>
      <c r="B88" s="95"/>
      <c r="C88" s="109" t="str">
        <f t="shared" si="3"/>
        <v>296</v>
      </c>
      <c r="D88" s="96">
        <f t="shared" si="4"/>
        <v>0.10447761194029859</v>
      </c>
      <c r="E88" s="97">
        <f t="shared" si="5"/>
        <v>0.10447761194029859</v>
      </c>
      <c r="F88" s="96">
        <f t="shared" si="6"/>
        <v>-0.11904761904761907</v>
      </c>
      <c r="G88" s="97">
        <f t="shared" si="7"/>
        <v>-0.11904761904761907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</row>
    <row r="89" spans="1:32" ht="15" customHeight="1" x14ac:dyDescent="0.25">
      <c r="A89" s="95" t="s">
        <v>104</v>
      </c>
      <c r="B89" s="95"/>
      <c r="C89" s="146" t="str">
        <f t="shared" si="3"/>
        <v>$24,181</v>
      </c>
      <c r="D89" s="96">
        <f t="shared" si="4"/>
        <v>0.14097309580814033</v>
      </c>
      <c r="E89" s="97">
        <f t="shared" si="5"/>
        <v>0.14097309580814033</v>
      </c>
      <c r="F89" s="96">
        <f t="shared" si="6"/>
        <v>-2.6091068219403435E-2</v>
      </c>
      <c r="G89" s="97">
        <f t="shared" si="7"/>
        <v>-2.6091068219403435E-2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0</v>
      </c>
      <c r="Y89" s="125">
        <v>0</v>
      </c>
      <c r="Z89" s="125">
        <v>5</v>
      </c>
    </row>
    <row r="90" spans="1:32" ht="15" customHeight="1" x14ac:dyDescent="0.25">
      <c r="A90" s="95" t="s">
        <v>7</v>
      </c>
      <c r="B90" s="95"/>
      <c r="C90" s="109" t="str">
        <f t="shared" si="3"/>
        <v>$8.7 mil</v>
      </c>
      <c r="D90" s="96">
        <f t="shared" si="4"/>
        <v>0.19211166527825352</v>
      </c>
      <c r="E90" s="97">
        <f t="shared" si="5"/>
        <v>0.19211166527825352</v>
      </c>
      <c r="F90" s="96">
        <f t="shared" si="6"/>
        <v>6.621919075878413E-2</v>
      </c>
      <c r="G90" s="97">
        <f t="shared" si="7"/>
        <v>6.621919075878413E-2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18</v>
      </c>
      <c r="Y90" s="125">
        <v>34</v>
      </c>
      <c r="Z90" s="125">
        <v>47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119</v>
      </c>
      <c r="Y91" s="125">
        <v>135</v>
      </c>
      <c r="Z91" s="125">
        <v>158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5</v>
      </c>
      <c r="Y93" s="125">
        <v>3</v>
      </c>
      <c r="Z93" s="125">
        <v>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7</v>
      </c>
      <c r="Y94" s="125">
        <v>8</v>
      </c>
      <c r="Z94" s="125">
        <v>12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34</v>
      </c>
      <c r="Y96" s="125">
        <v>38</v>
      </c>
      <c r="Z96" s="125">
        <v>36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13</v>
      </c>
      <c r="Y97" s="125">
        <v>15</v>
      </c>
      <c r="Z97" s="125">
        <v>20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0</v>
      </c>
      <c r="Y98" s="125">
        <v>4</v>
      </c>
      <c r="Z98" s="125">
        <v>0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7</v>
      </c>
      <c r="Y100" s="125">
        <v>7</v>
      </c>
      <c r="Z100" s="125">
        <v>13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130</v>
      </c>
      <c r="Y101" s="125">
        <v>133</v>
      </c>
      <c r="Z101" s="125">
        <v>137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148</v>
      </c>
      <c r="Y104" s="125">
        <v>173</v>
      </c>
      <c r="Z104" s="125">
        <v>239</v>
      </c>
      <c r="AB104" s="122" t="str">
        <f>TEXT(Z104,"###,###")</f>
        <v>239</v>
      </c>
      <c r="AD104" s="143">
        <f>Z104/($Z$4)*100</f>
        <v>59.452736318407965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146</v>
      </c>
      <c r="Y105" s="125">
        <v>171</v>
      </c>
      <c r="Z105" s="125">
        <v>155</v>
      </c>
      <c r="AB105" s="122" t="str">
        <f>TEXT(Z105,"###,###")</f>
        <v>155</v>
      </c>
      <c r="AD105" s="143">
        <f>Z105/($Z$4)*100</f>
        <v>38.557213930348261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294</v>
      </c>
      <c r="Y106" s="132">
        <v>344</v>
      </c>
      <c r="Z106" s="132">
        <v>394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15</v>
      </c>
      <c r="Y108" s="125">
        <v>21</v>
      </c>
      <c r="Z108" s="125">
        <v>24</v>
      </c>
      <c r="AB108" s="122" t="str">
        <f>TEXT(Z108,"###,###")</f>
        <v>24</v>
      </c>
      <c r="AD108" s="143">
        <f>Z108/($Z$4)*100</f>
        <v>5.9701492537313428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37</v>
      </c>
      <c r="Y109" s="125">
        <v>37</v>
      </c>
      <c r="Z109" s="125">
        <v>30</v>
      </c>
      <c r="AB109" s="122" t="str">
        <f>TEXT(Z109,"###,###")</f>
        <v>30</v>
      </c>
      <c r="AD109" s="143">
        <f>Z109/($Z$4)*100</f>
        <v>7.4626865671641784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83</v>
      </c>
      <c r="Y110" s="125">
        <v>105</v>
      </c>
      <c r="Z110" s="125">
        <v>155</v>
      </c>
      <c r="AB110" s="122" t="str">
        <f>TEXT(Z110,"###,###")</f>
        <v>155</v>
      </c>
      <c r="AD110" s="143">
        <f>Z110/($Z$4)*100</f>
        <v>38.557213930348261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156</v>
      </c>
      <c r="Y111" s="125">
        <v>181</v>
      </c>
      <c r="Z111" s="125">
        <v>187</v>
      </c>
      <c r="AB111" s="122" t="str">
        <f>TEXT(Z111,"###,###")</f>
        <v>187</v>
      </c>
      <c r="AD111" s="143">
        <f>Z111/($Z$4)*100</f>
        <v>46.517412935323385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299</v>
      </c>
      <c r="Y112" s="125">
        <v>350</v>
      </c>
      <c r="Z112" s="125">
        <v>405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39.81</v>
      </c>
      <c r="U118" s="144">
        <v>39.590000000000003</v>
      </c>
      <c r="V118" s="144">
        <v>40.479999999999997</v>
      </c>
      <c r="W118" s="144">
        <v>39.020000000000003</v>
      </c>
      <c r="X118" s="144">
        <v>38.36</v>
      </c>
      <c r="Y118" s="144">
        <v>39.93</v>
      </c>
      <c r="Z118" s="144">
        <v>38.950000000000003</v>
      </c>
      <c r="AB118" s="122" t="str">
        <f>TEXT(Z118,"##.0")</f>
        <v>39.0</v>
      </c>
    </row>
    <row r="120" spans="19:32" x14ac:dyDescent="0.25">
      <c r="S120" s="115" t="s">
        <v>106</v>
      </c>
      <c r="T120" s="125">
        <v>336</v>
      </c>
      <c r="U120" s="125">
        <v>285</v>
      </c>
      <c r="V120" s="125">
        <v>281</v>
      </c>
      <c r="W120" s="125">
        <v>256</v>
      </c>
      <c r="X120" s="125">
        <v>247</v>
      </c>
      <c r="Y120" s="125">
        <v>266</v>
      </c>
      <c r="Z120" s="125">
        <v>294</v>
      </c>
      <c r="AB120" s="122" t="str">
        <f>TEXT(Z120,"###,###")</f>
        <v>294</v>
      </c>
    </row>
    <row r="121" spans="19:32" x14ac:dyDescent="0.25">
      <c r="S121" s="115" t="s">
        <v>107</v>
      </c>
      <c r="T121" s="125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5</v>
      </c>
      <c r="Z121" s="125">
        <v>0</v>
      </c>
      <c r="AB121" s="122" t="str">
        <f>TEXT(Z121,"###,###")</f>
        <v/>
      </c>
    </row>
    <row r="122" spans="19:32" x14ac:dyDescent="0.25">
      <c r="S122" s="115" t="s">
        <v>108</v>
      </c>
      <c r="T122" s="125">
        <v>0</v>
      </c>
      <c r="U122" s="125">
        <v>0</v>
      </c>
      <c r="V122" s="125">
        <v>0</v>
      </c>
      <c r="W122" s="125">
        <v>0</v>
      </c>
      <c r="X122" s="125">
        <v>0</v>
      </c>
      <c r="Y122" s="125">
        <v>0</v>
      </c>
      <c r="Z122" s="125">
        <v>0</v>
      </c>
      <c r="AB122" s="122" t="str">
        <f>TEXT(Z122,"###,###")</f>
        <v/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336</v>
      </c>
      <c r="U124" s="125">
        <v>285</v>
      </c>
      <c r="V124" s="125">
        <v>281</v>
      </c>
      <c r="W124" s="125">
        <v>256</v>
      </c>
      <c r="X124" s="125">
        <v>247</v>
      </c>
      <c r="Y124" s="125">
        <v>266</v>
      </c>
      <c r="Z124" s="125">
        <v>294</v>
      </c>
      <c r="AB124" s="122" t="str">
        <f>TEXT(Z124,"###,###")</f>
        <v>294</v>
      </c>
      <c r="AD124" s="139">
        <f>Z124/$Z$7*100</f>
        <v>99.324324324324323</v>
      </c>
    </row>
    <row r="125" spans="19:32" x14ac:dyDescent="0.25">
      <c r="S125" s="115" t="s">
        <v>110</v>
      </c>
      <c r="T125" s="125">
        <v>0</v>
      </c>
      <c r="U125" s="125">
        <v>0</v>
      </c>
      <c r="V125" s="125">
        <v>0</v>
      </c>
      <c r="W125" s="125">
        <v>0</v>
      </c>
      <c r="X125" s="125">
        <v>0</v>
      </c>
      <c r="Y125" s="125">
        <v>5</v>
      </c>
      <c r="Z125" s="125">
        <v>0</v>
      </c>
      <c r="AB125" s="122" t="str">
        <f>TEXT(Z125,"###,###")</f>
        <v/>
      </c>
      <c r="AD125" s="139">
        <f>Z125/$Z$7*100</f>
        <v>0</v>
      </c>
    </row>
    <row r="127" spans="19:32" x14ac:dyDescent="0.25">
      <c r="S127" s="115" t="s">
        <v>111</v>
      </c>
      <c r="T127" s="125">
        <v>172</v>
      </c>
      <c r="U127" s="125">
        <v>137</v>
      </c>
      <c r="V127" s="125">
        <v>146</v>
      </c>
      <c r="W127" s="125">
        <v>127</v>
      </c>
      <c r="X127" s="125">
        <v>117</v>
      </c>
      <c r="Y127" s="125">
        <v>135</v>
      </c>
      <c r="Z127" s="125">
        <v>162</v>
      </c>
      <c r="AB127" s="122" t="str">
        <f>TEXT(Z127,"###,###")</f>
        <v>162</v>
      </c>
      <c r="AD127" s="139">
        <f>Z127/$Z$7*100</f>
        <v>54.729729729729726</v>
      </c>
    </row>
    <row r="128" spans="19:32" x14ac:dyDescent="0.25">
      <c r="S128" s="115" t="s">
        <v>112</v>
      </c>
      <c r="T128" s="125">
        <v>163</v>
      </c>
      <c r="U128" s="125">
        <v>150</v>
      </c>
      <c r="V128" s="125">
        <v>137</v>
      </c>
      <c r="W128" s="125">
        <v>133</v>
      </c>
      <c r="X128" s="125">
        <v>132</v>
      </c>
      <c r="Y128" s="125">
        <v>133</v>
      </c>
      <c r="Z128" s="125">
        <v>131</v>
      </c>
      <c r="AB128" s="122" t="str">
        <f>TEXT(Z128,"###,###")</f>
        <v>131</v>
      </c>
      <c r="AD128" s="139">
        <f>Z128/$Z$7*100</f>
        <v>44.256756756756758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15" id="{DC2C22B4-54D1-464B-8A03-34D6C1A5707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18" id="{F66AB256-A453-48D9-9B6B-18D917A3707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21" id="{52E3BDF6-75E6-4728-9FB5-BD95AF6F378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24" id="{DBB95CF2-AC6A-40BC-B1D8-8960F931CC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ECC8F-AEC7-4A0F-9EAF-012FAE616D32}">
  <sheetPr codeName="Sheet6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Aurukun</v>
      </c>
      <c r="T1" s="113"/>
      <c r="U1" s="113"/>
      <c r="V1" s="113"/>
      <c r="W1" s="113"/>
      <c r="X1" s="113"/>
      <c r="Y1" s="114" t="str">
        <f>Y3</f>
        <v>9.1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115</v>
      </c>
      <c r="Y3" s="118" t="s">
        <v>212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9.1 Aurukun,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639</v>
      </c>
      <c r="U4" s="121">
        <v>368</v>
      </c>
      <c r="V4" s="121">
        <v>363</v>
      </c>
      <c r="W4" s="121">
        <v>448</v>
      </c>
      <c r="X4" s="121">
        <v>362</v>
      </c>
      <c r="Y4" s="121">
        <v>590</v>
      </c>
      <c r="Z4" s="121">
        <v>621</v>
      </c>
      <c r="AB4" s="122" t="str">
        <f>TEXT(Z4,"###,###")</f>
        <v>621</v>
      </c>
      <c r="AD4" s="123">
        <f>Z4/Y4-1</f>
        <v>5.2542372881355881E-2</v>
      </c>
      <c r="AF4" s="123">
        <f t="shared" ref="AF4:AF9" si="0">Z4/T4-1</f>
        <v>-2.8169014084507005E-2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358</v>
      </c>
      <c r="U5" s="121">
        <v>197</v>
      </c>
      <c r="V5" s="121">
        <v>184</v>
      </c>
      <c r="W5" s="121">
        <v>222</v>
      </c>
      <c r="X5" s="121">
        <v>175</v>
      </c>
      <c r="Y5" s="121">
        <v>311</v>
      </c>
      <c r="Z5" s="121">
        <v>316</v>
      </c>
      <c r="AB5" s="122" t="str">
        <f>TEXT(Z5,"###,###")</f>
        <v>316</v>
      </c>
      <c r="AD5" s="123">
        <f t="shared" ref="AD5:AD9" si="1">Z5/Y5-1</f>
        <v>1.6077170418006492E-2</v>
      </c>
      <c r="AF5" s="123">
        <f t="shared" si="0"/>
        <v>-0.11731843575418999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278</v>
      </c>
      <c r="U6" s="121">
        <v>170</v>
      </c>
      <c r="V6" s="121">
        <v>181</v>
      </c>
      <c r="W6" s="121">
        <v>228</v>
      </c>
      <c r="X6" s="121">
        <v>188</v>
      </c>
      <c r="Y6" s="121">
        <v>279</v>
      </c>
      <c r="Z6" s="121">
        <v>307</v>
      </c>
      <c r="AB6" s="122" t="str">
        <f>TEXT(Z6,"###,###")</f>
        <v>307</v>
      </c>
      <c r="AD6" s="123">
        <f t="shared" si="1"/>
        <v>0.10035842293906816</v>
      </c>
      <c r="AF6" s="123">
        <f t="shared" si="0"/>
        <v>0.10431654676258995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379</v>
      </c>
      <c r="U7" s="121">
        <v>254</v>
      </c>
      <c r="V7" s="121">
        <v>280</v>
      </c>
      <c r="W7" s="121">
        <v>322</v>
      </c>
      <c r="X7" s="121">
        <v>251</v>
      </c>
      <c r="Y7" s="121">
        <v>410</v>
      </c>
      <c r="Z7" s="121">
        <v>430</v>
      </c>
      <c r="AB7" s="122" t="str">
        <f>TEXT(Z7,"###,###")</f>
        <v>430</v>
      </c>
      <c r="AD7" s="123">
        <f t="shared" si="1"/>
        <v>4.8780487804878092E-2</v>
      </c>
      <c r="AF7" s="123">
        <f t="shared" si="0"/>
        <v>0.13456464379947231</v>
      </c>
    </row>
    <row r="8" spans="1:32" ht="17.25" customHeight="1" x14ac:dyDescent="0.25">
      <c r="A8" s="44" t="s">
        <v>13</v>
      </c>
      <c r="B8" s="45"/>
      <c r="C8" s="46"/>
      <c r="D8" s="47" t="str">
        <f>AB4</f>
        <v>621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430</v>
      </c>
      <c r="P8" s="48"/>
      <c r="S8" s="120" t="s">
        <v>88</v>
      </c>
      <c r="T8" s="121">
        <v>18271</v>
      </c>
      <c r="U8" s="121">
        <v>18340</v>
      </c>
      <c r="V8" s="121">
        <v>20356.75</v>
      </c>
      <c r="W8" s="121">
        <v>27812.07</v>
      </c>
      <c r="X8" s="121">
        <v>28765.119999999999</v>
      </c>
      <c r="Y8" s="121">
        <v>26033</v>
      </c>
      <c r="Z8" s="121">
        <v>22048</v>
      </c>
      <c r="AB8" s="122" t="str">
        <f>TEXT(Z8,"$###,###")</f>
        <v>$22,048</v>
      </c>
      <c r="AD8" s="123">
        <f t="shared" si="1"/>
        <v>-0.15307494334114391</v>
      </c>
      <c r="AF8" s="123">
        <f t="shared" si="0"/>
        <v>0.20672103333150904</v>
      </c>
    </row>
    <row r="9" spans="1:32" x14ac:dyDescent="0.25">
      <c r="A9" s="52" t="s">
        <v>15</v>
      </c>
      <c r="B9" s="53"/>
      <c r="C9" s="54"/>
      <c r="D9" s="55">
        <f>AD104</f>
        <v>54.428341384863124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52.558139534883722</v>
      </c>
      <c r="P9" s="56" t="s">
        <v>89</v>
      </c>
      <c r="S9" s="120" t="s">
        <v>7</v>
      </c>
      <c r="T9" s="121">
        <v>9161168</v>
      </c>
      <c r="U9" s="121">
        <v>7182372</v>
      </c>
      <c r="V9" s="121">
        <v>7928552</v>
      </c>
      <c r="W9" s="121">
        <v>9715120</v>
      </c>
      <c r="X9" s="121">
        <v>8446345</v>
      </c>
      <c r="Y9" s="121">
        <v>13178960</v>
      </c>
      <c r="Z9" s="121">
        <v>14145383</v>
      </c>
      <c r="AB9" s="122" t="str">
        <f>TEXT(Z9/1000000,"$#,###.0")&amp;" mil"</f>
        <v>$14.1 mil</v>
      </c>
      <c r="AD9" s="123">
        <f t="shared" si="1"/>
        <v>7.3330748405033397E-2</v>
      </c>
      <c r="AF9" s="123">
        <f t="shared" si="0"/>
        <v>0.54405890165970106</v>
      </c>
    </row>
    <row r="10" spans="1:32" x14ac:dyDescent="0.25">
      <c r="A10" s="52" t="s">
        <v>18</v>
      </c>
      <c r="B10" s="53"/>
      <c r="C10" s="54"/>
      <c r="D10" s="55">
        <f>AD105</f>
        <v>43.961352657004831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47.20930232558139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100.23255813953489</v>
      </c>
      <c r="P11" s="56" t="s">
        <v>89</v>
      </c>
      <c r="S11" s="120" t="s">
        <v>30</v>
      </c>
      <c r="T11" s="125">
        <v>615</v>
      </c>
      <c r="U11" s="125">
        <v>365</v>
      </c>
      <c r="V11" s="125">
        <v>360</v>
      </c>
      <c r="W11" s="125">
        <v>446</v>
      </c>
      <c r="X11" s="125">
        <v>353</v>
      </c>
      <c r="Y11" s="125">
        <v>584</v>
      </c>
      <c r="Z11" s="125">
        <v>617</v>
      </c>
    </row>
    <row r="12" spans="1:32" ht="28.5" customHeight="1" x14ac:dyDescent="0.25">
      <c r="A12" s="52" t="s">
        <v>20</v>
      </c>
      <c r="B12" s="54"/>
      <c r="C12" s="54"/>
      <c r="D12" s="55">
        <f>AD108</f>
        <v>6.9243156199677944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1.3953488372093024</v>
      </c>
      <c r="P12" s="56" t="s">
        <v>89</v>
      </c>
      <c r="S12" s="120" t="s">
        <v>31</v>
      </c>
      <c r="T12" s="125">
        <v>15</v>
      </c>
      <c r="U12" s="125">
        <v>4</v>
      </c>
      <c r="V12" s="125">
        <v>4</v>
      </c>
      <c r="W12" s="125">
        <v>5</v>
      </c>
      <c r="X12" s="125">
        <v>7</v>
      </c>
      <c r="Y12" s="125">
        <v>7</v>
      </c>
      <c r="Z12" s="125">
        <v>5</v>
      </c>
    </row>
    <row r="13" spans="1:32" ht="15" customHeight="1" x14ac:dyDescent="0.25">
      <c r="A13" s="52" t="s">
        <v>21</v>
      </c>
      <c r="B13" s="54"/>
      <c r="C13" s="54"/>
      <c r="D13" s="55">
        <f>AD109</f>
        <v>13.526570048309178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38.9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51.046698872785832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27.053140096618357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12</v>
      </c>
      <c r="Z15" s="125">
        <v>21</v>
      </c>
      <c r="AB15" s="129">
        <f t="shared" ref="AB15:AB34" si="2">IF(Z15="np",0,Z15/$Z$34)</f>
        <v>3.3599999999999998E-2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0</v>
      </c>
      <c r="Z16" s="125">
        <v>0</v>
      </c>
      <c r="AB16" s="129">
        <f t="shared" si="2"/>
        <v>0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4</v>
      </c>
      <c r="Z17" s="125">
        <v>7</v>
      </c>
      <c r="AB17" s="129">
        <f t="shared" si="2"/>
        <v>1.12E-2</v>
      </c>
    </row>
    <row r="18" spans="1:28" x14ac:dyDescent="0.25">
      <c r="A18" s="82" t="str">
        <f>$S$1&amp;" ("&amp;$T$2&amp;" to "&amp;$Z$2&amp;")"</f>
        <v>Aurukun (2011-12 to 2017-18)</v>
      </c>
      <c r="B18" s="82"/>
      <c r="C18" s="82"/>
      <c r="D18" s="82"/>
      <c r="E18" s="82"/>
      <c r="F18" s="82"/>
      <c r="G18" s="82" t="str">
        <f>$S$1&amp;" ("&amp;$T$2&amp;" to "&amp;$Z$2&amp;")"</f>
        <v>Aurukun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4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63</v>
      </c>
      <c r="Z19" s="125">
        <v>67</v>
      </c>
      <c r="AB19" s="129">
        <f t="shared" si="2"/>
        <v>0.1072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0</v>
      </c>
      <c r="Z20" s="125">
        <v>0</v>
      </c>
      <c r="AB20" s="129">
        <f t="shared" si="2"/>
        <v>0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69</v>
      </c>
      <c r="Z21" s="125">
        <v>61</v>
      </c>
      <c r="AB21" s="129">
        <f t="shared" si="2"/>
        <v>9.7600000000000006E-2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0</v>
      </c>
      <c r="Z22" s="125">
        <v>3</v>
      </c>
      <c r="AB22" s="129">
        <f t="shared" si="2"/>
        <v>4.7999999999999996E-3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0</v>
      </c>
      <c r="Z23" s="125">
        <v>7</v>
      </c>
      <c r="AB23" s="129">
        <f t="shared" si="2"/>
        <v>1.12E-2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5</v>
      </c>
      <c r="Z25" s="125">
        <v>5</v>
      </c>
      <c r="AB25" s="129">
        <f t="shared" si="2"/>
        <v>8.0000000000000002E-3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6</v>
      </c>
      <c r="Z26" s="125">
        <v>0</v>
      </c>
      <c r="AB26" s="129">
        <f t="shared" si="2"/>
        <v>0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13</v>
      </c>
      <c r="Z27" s="125">
        <v>0</v>
      </c>
      <c r="AB27" s="129">
        <f t="shared" si="2"/>
        <v>0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36</v>
      </c>
      <c r="Z28" s="125">
        <v>75</v>
      </c>
      <c r="AB28" s="129">
        <f t="shared" si="2"/>
        <v>0.12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163</v>
      </c>
      <c r="Z29" s="125">
        <v>155</v>
      </c>
      <c r="AB29" s="129">
        <f t="shared" si="2"/>
        <v>0.248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103</v>
      </c>
      <c r="Z30" s="125">
        <v>113</v>
      </c>
      <c r="AB30" s="129">
        <f t="shared" si="2"/>
        <v>0.18079999999999999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50</v>
      </c>
      <c r="Z31" s="125">
        <v>30</v>
      </c>
      <c r="AB31" s="129">
        <f t="shared" si="2"/>
        <v>4.8000000000000001E-2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6</v>
      </c>
      <c r="Z32" s="125">
        <v>0</v>
      </c>
      <c r="AB32" s="129">
        <f t="shared" si="2"/>
        <v>0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51</v>
      </c>
      <c r="Z33" s="125">
        <v>52</v>
      </c>
      <c r="AB33" s="129">
        <f t="shared" si="2"/>
        <v>8.3199999999999996E-2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590</v>
      </c>
      <c r="Z34" s="132">
        <v>625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0</v>
      </c>
      <c r="Z45" s="125">
        <v>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10</v>
      </c>
      <c r="Y46" s="125">
        <v>19</v>
      </c>
      <c r="Z46" s="125">
        <v>19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21</v>
      </c>
      <c r="Y47" s="125">
        <v>33</v>
      </c>
      <c r="Z47" s="125">
        <v>29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20</v>
      </c>
      <c r="Y48" s="125">
        <v>36</v>
      </c>
      <c r="Z48" s="125">
        <v>44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Aurukun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22</v>
      </c>
      <c r="Y49" s="125">
        <v>31</v>
      </c>
      <c r="Z49" s="125">
        <v>37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19</v>
      </c>
      <c r="Y50" s="125">
        <v>35</v>
      </c>
      <c r="Z50" s="125">
        <v>37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27</v>
      </c>
      <c r="Y51" s="125">
        <v>37</v>
      </c>
      <c r="Z51" s="125">
        <v>26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25</v>
      </c>
      <c r="Y52" s="125">
        <v>42</v>
      </c>
      <c r="Z52" s="125">
        <v>37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12</v>
      </c>
      <c r="Y53" s="125">
        <v>26</v>
      </c>
      <c r="Z53" s="125">
        <v>39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</v>
      </c>
      <c r="Y54" s="125">
        <v>24</v>
      </c>
      <c r="Z54" s="125">
        <v>28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14</v>
      </c>
      <c r="Y55" s="125">
        <v>16</v>
      </c>
      <c r="Z55" s="125">
        <v>18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8</v>
      </c>
      <c r="Y56" s="125">
        <v>10</v>
      </c>
      <c r="Z56" s="125">
        <v>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177</v>
      </c>
      <c r="Y61" s="125">
        <v>311</v>
      </c>
      <c r="Z61" s="125">
        <v>320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Aurukun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0</v>
      </c>
      <c r="Y64" s="125">
        <v>7</v>
      </c>
      <c r="Z64" s="125">
        <v>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8</v>
      </c>
      <c r="Y65" s="125">
        <v>17</v>
      </c>
      <c r="Z65" s="125">
        <v>19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29</v>
      </c>
      <c r="Y66" s="125">
        <v>34</v>
      </c>
      <c r="Z66" s="125">
        <v>25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31</v>
      </c>
      <c r="Y67" s="125">
        <v>42</v>
      </c>
      <c r="Z67" s="125">
        <v>35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22</v>
      </c>
      <c r="Y68" s="125">
        <v>35</v>
      </c>
      <c r="Z68" s="125">
        <v>40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12</v>
      </c>
      <c r="Y69" s="125">
        <v>28</v>
      </c>
      <c r="Z69" s="125">
        <v>35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24</v>
      </c>
      <c r="Y70" s="125">
        <v>26</v>
      </c>
      <c r="Z70" s="125">
        <v>33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23</v>
      </c>
      <c r="Y71" s="125">
        <v>26</v>
      </c>
      <c r="Z71" s="125">
        <v>36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18</v>
      </c>
      <c r="Y72" s="125">
        <v>14</v>
      </c>
      <c r="Z72" s="125">
        <v>10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13</v>
      </c>
      <c r="Y73" s="125">
        <v>28</v>
      </c>
      <c r="Z73" s="125">
        <v>22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</v>
      </c>
      <c r="Y74" s="125">
        <v>14</v>
      </c>
      <c r="Z74" s="125">
        <v>19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0</v>
      </c>
      <c r="Y75" s="125">
        <v>8</v>
      </c>
      <c r="Z75" s="125">
        <v>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190</v>
      </c>
      <c r="Y80" s="125">
        <v>279</v>
      </c>
      <c r="Z80" s="125">
        <v>302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Aurukun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7</v>
      </c>
      <c r="Y83" s="125">
        <v>11</v>
      </c>
      <c r="Z83" s="125">
        <v>8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17</v>
      </c>
      <c r="Y84" s="125">
        <v>23</v>
      </c>
      <c r="Z84" s="125">
        <v>24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621</v>
      </c>
      <c r="D85" s="96">
        <f t="shared" ref="D85:D90" si="4">AD4</f>
        <v>5.2542372881355881E-2</v>
      </c>
      <c r="E85" s="97">
        <f t="shared" ref="E85:E90" si="5">AD4</f>
        <v>5.2542372881355881E-2</v>
      </c>
      <c r="F85" s="96">
        <f t="shared" ref="F85:F90" si="6">AF4</f>
        <v>-2.8169014084507005E-2</v>
      </c>
      <c r="G85" s="97">
        <f t="shared" ref="G85:G90" si="7">AF4</f>
        <v>-2.8169014084507005E-2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14</v>
      </c>
      <c r="Y85" s="125">
        <v>33</v>
      </c>
      <c r="Z85" s="125">
        <v>33</v>
      </c>
    </row>
    <row r="86" spans="1:32" ht="15" customHeight="1" x14ac:dyDescent="0.25">
      <c r="A86" s="98" t="s">
        <v>4</v>
      </c>
      <c r="B86" s="95"/>
      <c r="C86" s="109" t="str">
        <f t="shared" si="3"/>
        <v>316</v>
      </c>
      <c r="D86" s="96">
        <f t="shared" si="4"/>
        <v>1.6077170418006492E-2</v>
      </c>
      <c r="E86" s="97">
        <f t="shared" si="5"/>
        <v>1.6077170418006492E-2</v>
      </c>
      <c r="F86" s="96">
        <f t="shared" si="6"/>
        <v>-0.11731843575418999</v>
      </c>
      <c r="G86" s="97">
        <f t="shared" si="7"/>
        <v>-0.11731843575418999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19</v>
      </c>
      <c r="Y86" s="125">
        <v>30</v>
      </c>
      <c r="Z86" s="125">
        <v>23</v>
      </c>
    </row>
    <row r="87" spans="1:32" ht="15" customHeight="1" x14ac:dyDescent="0.25">
      <c r="A87" s="98" t="s">
        <v>5</v>
      </c>
      <c r="B87" s="95"/>
      <c r="C87" s="109" t="str">
        <f t="shared" si="3"/>
        <v>307</v>
      </c>
      <c r="D87" s="96">
        <f t="shared" si="4"/>
        <v>0.10035842293906816</v>
      </c>
      <c r="E87" s="97">
        <f t="shared" si="5"/>
        <v>0.10035842293906816</v>
      </c>
      <c r="F87" s="96">
        <f t="shared" si="6"/>
        <v>0.10431654676258995</v>
      </c>
      <c r="G87" s="97">
        <f t="shared" si="7"/>
        <v>0.10431654676258995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4</v>
      </c>
      <c r="Y87" s="125">
        <v>7</v>
      </c>
      <c r="Z87" s="125">
        <v>0</v>
      </c>
    </row>
    <row r="88" spans="1:32" ht="15" customHeight="1" x14ac:dyDescent="0.25">
      <c r="A88" s="95" t="s">
        <v>6</v>
      </c>
      <c r="B88" s="95"/>
      <c r="C88" s="109" t="str">
        <f t="shared" si="3"/>
        <v>430</v>
      </c>
      <c r="D88" s="96">
        <f t="shared" si="4"/>
        <v>4.8780487804878092E-2</v>
      </c>
      <c r="E88" s="97">
        <f t="shared" si="5"/>
        <v>4.8780487804878092E-2</v>
      </c>
      <c r="F88" s="96">
        <f t="shared" si="6"/>
        <v>0.13456464379947231</v>
      </c>
      <c r="G88" s="97">
        <f t="shared" si="7"/>
        <v>0.13456464379947231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6</v>
      </c>
      <c r="Z88" s="125">
        <v>7</v>
      </c>
    </row>
    <row r="89" spans="1:32" ht="15" customHeight="1" x14ac:dyDescent="0.25">
      <c r="A89" s="95" t="s">
        <v>104</v>
      </c>
      <c r="B89" s="95"/>
      <c r="C89" s="146" t="str">
        <f t="shared" si="3"/>
        <v>$22,048</v>
      </c>
      <c r="D89" s="96">
        <f t="shared" si="4"/>
        <v>-0.15307494334114391</v>
      </c>
      <c r="E89" s="97">
        <f t="shared" si="5"/>
        <v>-0.15307494334114391</v>
      </c>
      <c r="F89" s="96">
        <f t="shared" si="6"/>
        <v>0.20672103333150904</v>
      </c>
      <c r="G89" s="97">
        <f t="shared" si="7"/>
        <v>0.20672103333150904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10</v>
      </c>
      <c r="Y89" s="125">
        <v>14</v>
      </c>
      <c r="Z89" s="125">
        <v>16</v>
      </c>
    </row>
    <row r="90" spans="1:32" ht="15" customHeight="1" x14ac:dyDescent="0.25">
      <c r="A90" s="95" t="s">
        <v>7</v>
      </c>
      <c r="B90" s="95"/>
      <c r="C90" s="109" t="str">
        <f t="shared" si="3"/>
        <v>$14.1 mil</v>
      </c>
      <c r="D90" s="96">
        <f t="shared" si="4"/>
        <v>7.3330748405033397E-2</v>
      </c>
      <c r="E90" s="97">
        <f t="shared" si="5"/>
        <v>7.3330748405033397E-2</v>
      </c>
      <c r="F90" s="96">
        <f t="shared" si="6"/>
        <v>0.54405890165970106</v>
      </c>
      <c r="G90" s="97">
        <f t="shared" si="7"/>
        <v>0.54405890165970106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31</v>
      </c>
      <c r="Y90" s="125">
        <v>49</v>
      </c>
      <c r="Z90" s="125">
        <v>52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132</v>
      </c>
      <c r="Y91" s="125">
        <v>219</v>
      </c>
      <c r="Z91" s="125">
        <v>229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</v>
      </c>
      <c r="Y93" s="125">
        <v>4</v>
      </c>
      <c r="Z93" s="125">
        <v>3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19</v>
      </c>
      <c r="Y94" s="125">
        <v>23</v>
      </c>
      <c r="Z94" s="125">
        <v>25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4</v>
      </c>
      <c r="Z95" s="125">
        <v>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31</v>
      </c>
      <c r="Y96" s="125">
        <v>47</v>
      </c>
      <c r="Z96" s="125">
        <v>49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21</v>
      </c>
      <c r="Y97" s="125">
        <v>24</v>
      </c>
      <c r="Z97" s="125">
        <v>23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16</v>
      </c>
      <c r="Y98" s="125">
        <v>11</v>
      </c>
      <c r="Z98" s="125">
        <v>16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3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4</v>
      </c>
      <c r="Y100" s="125">
        <v>22</v>
      </c>
      <c r="Z100" s="125">
        <v>37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116</v>
      </c>
      <c r="Y101" s="125">
        <v>191</v>
      </c>
      <c r="Z101" s="125">
        <v>198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178</v>
      </c>
      <c r="Y104" s="125">
        <v>295</v>
      </c>
      <c r="Z104" s="125">
        <v>338</v>
      </c>
      <c r="AB104" s="122" t="str">
        <f>TEXT(Z104,"###,###")</f>
        <v>338</v>
      </c>
      <c r="AD104" s="143">
        <f>Z104/($Z$4)*100</f>
        <v>54.428341384863124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170</v>
      </c>
      <c r="Y105" s="125">
        <v>287</v>
      </c>
      <c r="Z105" s="125">
        <v>273</v>
      </c>
      <c r="AB105" s="122" t="str">
        <f>TEXT(Z105,"###,###")</f>
        <v>273</v>
      </c>
      <c r="AD105" s="143">
        <f>Z105/($Z$4)*100</f>
        <v>43.961352657004831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348</v>
      </c>
      <c r="Y106" s="132">
        <v>582</v>
      </c>
      <c r="Z106" s="132">
        <v>611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11</v>
      </c>
      <c r="Y108" s="125">
        <v>17</v>
      </c>
      <c r="Z108" s="125">
        <v>43</v>
      </c>
      <c r="AB108" s="122" t="str">
        <f>TEXT(Z108,"###,###")</f>
        <v>43</v>
      </c>
      <c r="AD108" s="143">
        <f>Z108/($Z$4)*100</f>
        <v>6.9243156199677944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23</v>
      </c>
      <c r="Y109" s="125">
        <v>38</v>
      </c>
      <c r="Z109" s="125">
        <v>84</v>
      </c>
      <c r="AB109" s="122" t="str">
        <f>TEXT(Z109,"###,###")</f>
        <v>84</v>
      </c>
      <c r="AD109" s="143">
        <f>Z109/($Z$4)*100</f>
        <v>13.526570048309178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197</v>
      </c>
      <c r="Y110" s="125">
        <v>338</v>
      </c>
      <c r="Z110" s="125">
        <v>317</v>
      </c>
      <c r="AB110" s="122" t="str">
        <f>TEXT(Z110,"###,###")</f>
        <v>317</v>
      </c>
      <c r="AD110" s="143">
        <f>Z110/($Z$4)*100</f>
        <v>51.046698872785832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112</v>
      </c>
      <c r="Y111" s="125">
        <v>189</v>
      </c>
      <c r="Z111" s="125">
        <v>168</v>
      </c>
      <c r="AB111" s="122" t="str">
        <f>TEXT(Z111,"###,###")</f>
        <v>168</v>
      </c>
      <c r="AD111" s="143">
        <f>Z111/($Z$4)*100</f>
        <v>27.053140096618357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365</v>
      </c>
      <c r="Y112" s="125">
        <v>590</v>
      </c>
      <c r="Z112" s="125">
        <v>625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39.909999999999997</v>
      </c>
      <c r="U118" s="144">
        <v>38.71</v>
      </c>
      <c r="V118" s="144">
        <v>40.44</v>
      </c>
      <c r="W118" s="144">
        <v>37.97</v>
      </c>
      <c r="X118" s="144">
        <v>38.64</v>
      </c>
      <c r="Y118" s="144">
        <v>38.6</v>
      </c>
      <c r="Z118" s="144">
        <v>38.93</v>
      </c>
      <c r="AB118" s="122" t="str">
        <f>TEXT(Z118,"##.0")</f>
        <v>38.9</v>
      </c>
    </row>
    <row r="120" spans="19:32" x14ac:dyDescent="0.25">
      <c r="S120" s="115" t="s">
        <v>106</v>
      </c>
      <c r="T120" s="125">
        <v>361</v>
      </c>
      <c r="U120" s="125">
        <v>245</v>
      </c>
      <c r="V120" s="125">
        <v>269</v>
      </c>
      <c r="W120" s="125">
        <v>315</v>
      </c>
      <c r="X120" s="125">
        <v>247</v>
      </c>
      <c r="Y120" s="125">
        <v>404</v>
      </c>
      <c r="Z120" s="125">
        <v>425</v>
      </c>
      <c r="AB120" s="122" t="str">
        <f>TEXT(Z120,"###,###")</f>
        <v>425</v>
      </c>
    </row>
    <row r="121" spans="19:32" x14ac:dyDescent="0.25">
      <c r="S121" s="115" t="s">
        <v>107</v>
      </c>
      <c r="T121" s="125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0</v>
      </c>
      <c r="Z121" s="125">
        <v>0</v>
      </c>
      <c r="AB121" s="122" t="str">
        <f>TEXT(Z121,"###,###")</f>
        <v/>
      </c>
    </row>
    <row r="122" spans="19:32" x14ac:dyDescent="0.25">
      <c r="S122" s="115" t="s">
        <v>108</v>
      </c>
      <c r="T122" s="125">
        <v>14</v>
      </c>
      <c r="U122" s="125">
        <v>0</v>
      </c>
      <c r="V122" s="125">
        <v>5</v>
      </c>
      <c r="W122" s="125">
        <v>4</v>
      </c>
      <c r="X122" s="125">
        <v>5</v>
      </c>
      <c r="Y122" s="125">
        <v>4</v>
      </c>
      <c r="Z122" s="125">
        <v>6</v>
      </c>
      <c r="AB122" s="122" t="str">
        <f>TEXT(Z122,"###,###")</f>
        <v>6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375</v>
      </c>
      <c r="U124" s="125">
        <v>245</v>
      </c>
      <c r="V124" s="125">
        <v>274</v>
      </c>
      <c r="W124" s="125">
        <v>319</v>
      </c>
      <c r="X124" s="125">
        <v>252</v>
      </c>
      <c r="Y124" s="125">
        <v>408</v>
      </c>
      <c r="Z124" s="125">
        <v>431</v>
      </c>
      <c r="AB124" s="122" t="str">
        <f>TEXT(Z124,"###,###")</f>
        <v>431</v>
      </c>
      <c r="AD124" s="139">
        <f>Z124/$Z$7*100</f>
        <v>100.23255813953489</v>
      </c>
    </row>
    <row r="125" spans="19:32" x14ac:dyDescent="0.25">
      <c r="S125" s="115" t="s">
        <v>110</v>
      </c>
      <c r="T125" s="125">
        <v>14</v>
      </c>
      <c r="U125" s="125">
        <v>0</v>
      </c>
      <c r="V125" s="125">
        <v>5</v>
      </c>
      <c r="W125" s="125">
        <v>4</v>
      </c>
      <c r="X125" s="125">
        <v>5</v>
      </c>
      <c r="Y125" s="125">
        <v>4</v>
      </c>
      <c r="Z125" s="125">
        <v>6</v>
      </c>
      <c r="AB125" s="122" t="str">
        <f>TEXT(Z125,"###,###")</f>
        <v>6</v>
      </c>
      <c r="AD125" s="139">
        <f>Z125/$Z$7*100</f>
        <v>1.3953488372093024</v>
      </c>
    </row>
    <row r="127" spans="19:32" x14ac:dyDescent="0.25">
      <c r="S127" s="115" t="s">
        <v>111</v>
      </c>
      <c r="T127" s="125">
        <v>205</v>
      </c>
      <c r="U127" s="125">
        <v>130</v>
      </c>
      <c r="V127" s="125">
        <v>145</v>
      </c>
      <c r="W127" s="125">
        <v>166</v>
      </c>
      <c r="X127" s="125">
        <v>131</v>
      </c>
      <c r="Y127" s="125">
        <v>219</v>
      </c>
      <c r="Z127" s="125">
        <v>226</v>
      </c>
      <c r="AB127" s="122" t="str">
        <f>TEXT(Z127,"###,###")</f>
        <v>226</v>
      </c>
      <c r="AD127" s="139">
        <f>Z127/$Z$7*100</f>
        <v>52.558139534883722</v>
      </c>
    </row>
    <row r="128" spans="19:32" x14ac:dyDescent="0.25">
      <c r="S128" s="115" t="s">
        <v>112</v>
      </c>
      <c r="T128" s="125">
        <v>173</v>
      </c>
      <c r="U128" s="125">
        <v>116</v>
      </c>
      <c r="V128" s="125">
        <v>131</v>
      </c>
      <c r="W128" s="125">
        <v>152</v>
      </c>
      <c r="X128" s="125">
        <v>119</v>
      </c>
      <c r="Y128" s="125">
        <v>191</v>
      </c>
      <c r="Z128" s="125">
        <v>203</v>
      </c>
      <c r="AB128" s="122" t="str">
        <f>TEXT(Z128,"###,###")</f>
        <v>203</v>
      </c>
      <c r="AD128" s="139">
        <f>Z128/$Z$7*100</f>
        <v>47.20930232558139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BA97FB6E-177C-49DE-9AB0-9070710D41B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8" id="{DDBCB0DD-0B0E-4DCB-843D-A2CC2C8A96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1" id="{0268EA7A-B372-4E13-A344-51B35F5145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4" id="{992665BE-159C-4F31-A96A-78B573988A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2A18B-F617-4A8B-A054-C6B700CCC1AD}">
  <sheetPr codeName="Sheet8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Cloncurry</v>
      </c>
      <c r="T1" s="113"/>
      <c r="U1" s="113"/>
      <c r="V1" s="113"/>
      <c r="W1" s="113"/>
      <c r="X1" s="113"/>
      <c r="Y1" s="114" t="str">
        <f>Y3</f>
        <v>9.19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134</v>
      </c>
      <c r="Y3" s="118" t="s">
        <v>229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9.19 Cloncurry,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2244</v>
      </c>
      <c r="U4" s="121">
        <v>2435</v>
      </c>
      <c r="V4" s="121">
        <v>2255</v>
      </c>
      <c r="W4" s="121">
        <v>2168</v>
      </c>
      <c r="X4" s="121">
        <v>2021</v>
      </c>
      <c r="Y4" s="121">
        <v>2208</v>
      </c>
      <c r="Z4" s="121">
        <v>2667</v>
      </c>
      <c r="AB4" s="122" t="str">
        <f>TEXT(Z4,"###,###")</f>
        <v>2,667</v>
      </c>
      <c r="AD4" s="123">
        <f>Z4/Y4-1</f>
        <v>0.20788043478260865</v>
      </c>
      <c r="AF4" s="123">
        <f t="shared" ref="AF4:AF9" si="0">Z4/T4-1</f>
        <v>0.18850267379679142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1200</v>
      </c>
      <c r="U5" s="121">
        <v>1365</v>
      </c>
      <c r="V5" s="121">
        <v>1244</v>
      </c>
      <c r="W5" s="121">
        <v>1171</v>
      </c>
      <c r="X5" s="121">
        <v>1086</v>
      </c>
      <c r="Y5" s="121">
        <v>1218</v>
      </c>
      <c r="Z5" s="121">
        <v>1517</v>
      </c>
      <c r="AB5" s="122" t="str">
        <f>TEXT(Z5,"###,###")</f>
        <v>1,517</v>
      </c>
      <c r="AD5" s="123">
        <f t="shared" ref="AD5:AD9" si="1">Z5/Y5-1</f>
        <v>0.24548440065681443</v>
      </c>
      <c r="AF5" s="123">
        <f t="shared" si="0"/>
        <v>0.26416666666666666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1041</v>
      </c>
      <c r="U6" s="121">
        <v>1075</v>
      </c>
      <c r="V6" s="121">
        <v>1019</v>
      </c>
      <c r="W6" s="121">
        <v>1006</v>
      </c>
      <c r="X6" s="121">
        <v>932</v>
      </c>
      <c r="Y6" s="121">
        <v>990</v>
      </c>
      <c r="Z6" s="121">
        <v>1154</v>
      </c>
      <c r="AB6" s="122" t="str">
        <f>TEXT(Z6,"###,###")</f>
        <v>1,154</v>
      </c>
      <c r="AD6" s="123">
        <f t="shared" si="1"/>
        <v>0.16565656565656561</v>
      </c>
      <c r="AF6" s="123">
        <f t="shared" si="0"/>
        <v>0.10854947166186357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1500</v>
      </c>
      <c r="U7" s="121">
        <v>1569</v>
      </c>
      <c r="V7" s="121">
        <v>1540</v>
      </c>
      <c r="W7" s="121">
        <v>1497</v>
      </c>
      <c r="X7" s="121">
        <v>1386</v>
      </c>
      <c r="Y7" s="121">
        <v>1447</v>
      </c>
      <c r="Z7" s="121">
        <v>1817</v>
      </c>
      <c r="AB7" s="122" t="str">
        <f>TEXT(Z7,"###,###")</f>
        <v>1,817</v>
      </c>
      <c r="AD7" s="123">
        <f t="shared" si="1"/>
        <v>0.25570145127850719</v>
      </c>
      <c r="AF7" s="123">
        <f t="shared" si="0"/>
        <v>0.21133333333333337</v>
      </c>
    </row>
    <row r="8" spans="1:32" ht="17.25" customHeight="1" x14ac:dyDescent="0.25">
      <c r="A8" s="44" t="s">
        <v>13</v>
      </c>
      <c r="B8" s="45"/>
      <c r="C8" s="46"/>
      <c r="D8" s="47" t="str">
        <f>AB4</f>
        <v>2,667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1,817</v>
      </c>
      <c r="P8" s="48"/>
      <c r="S8" s="120" t="s">
        <v>88</v>
      </c>
      <c r="T8" s="121">
        <v>47199.59</v>
      </c>
      <c r="U8" s="121">
        <v>49564.12</v>
      </c>
      <c r="V8" s="121">
        <v>51274.720000000001</v>
      </c>
      <c r="W8" s="121">
        <v>53307</v>
      </c>
      <c r="X8" s="121">
        <v>53402</v>
      </c>
      <c r="Y8" s="121">
        <v>51024.43</v>
      </c>
      <c r="Z8" s="121">
        <v>51630</v>
      </c>
      <c r="AB8" s="122" t="str">
        <f>TEXT(Z8,"$###,###")</f>
        <v>$51,630</v>
      </c>
      <c r="AD8" s="123">
        <f t="shared" si="1"/>
        <v>1.1868236450657044E-2</v>
      </c>
      <c r="AF8" s="123">
        <f t="shared" si="0"/>
        <v>9.3865434000591996E-2</v>
      </c>
    </row>
    <row r="9" spans="1:32" x14ac:dyDescent="0.25">
      <c r="A9" s="52" t="s">
        <v>15</v>
      </c>
      <c r="B9" s="53"/>
      <c r="C9" s="54"/>
      <c r="D9" s="55">
        <f>AD104</f>
        <v>68.541432320959885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55.696202531645568</v>
      </c>
      <c r="P9" s="56" t="s">
        <v>89</v>
      </c>
      <c r="S9" s="120" t="s">
        <v>7</v>
      </c>
      <c r="T9" s="121">
        <v>90074638</v>
      </c>
      <c r="U9" s="121">
        <v>96116858</v>
      </c>
      <c r="V9" s="121">
        <v>94364136</v>
      </c>
      <c r="W9" s="121">
        <v>96074369</v>
      </c>
      <c r="X9" s="121">
        <v>92048112</v>
      </c>
      <c r="Y9" s="121">
        <v>97234367</v>
      </c>
      <c r="Z9" s="121">
        <v>122273429</v>
      </c>
      <c r="AB9" s="122" t="str">
        <f>TEXT(Z9/1000000,"$#,###.0")&amp;" mil"</f>
        <v>$122.3 mil</v>
      </c>
      <c r="AD9" s="123">
        <f t="shared" si="1"/>
        <v>0.25751246984515253</v>
      </c>
      <c r="AF9" s="123">
        <f t="shared" si="0"/>
        <v>0.35746789234945364</v>
      </c>
    </row>
    <row r="10" spans="1:32" x14ac:dyDescent="0.25">
      <c r="A10" s="52" t="s">
        <v>18</v>
      </c>
      <c r="B10" s="53"/>
      <c r="C10" s="54"/>
      <c r="D10" s="55">
        <f>AD105</f>
        <v>19.497562804649419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44.468904788112276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95.321959273527796</v>
      </c>
      <c r="P11" s="56" t="s">
        <v>89</v>
      </c>
      <c r="S11" s="120" t="s">
        <v>30</v>
      </c>
      <c r="T11" s="125">
        <v>2046</v>
      </c>
      <c r="U11" s="125">
        <v>2223</v>
      </c>
      <c r="V11" s="125">
        <v>2066</v>
      </c>
      <c r="W11" s="125">
        <v>1999</v>
      </c>
      <c r="X11" s="125">
        <v>1856</v>
      </c>
      <c r="Y11" s="125">
        <v>2030</v>
      </c>
      <c r="Z11" s="125">
        <v>2399</v>
      </c>
    </row>
    <row r="12" spans="1:32" ht="28.5" customHeight="1" x14ac:dyDescent="0.25">
      <c r="A12" s="52" t="s">
        <v>20</v>
      </c>
      <c r="B12" s="54"/>
      <c r="C12" s="54"/>
      <c r="D12" s="55">
        <f>AD108</f>
        <v>15.448068991376079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14.694551458447991</v>
      </c>
      <c r="P12" s="56" t="s">
        <v>89</v>
      </c>
      <c r="S12" s="120" t="s">
        <v>31</v>
      </c>
      <c r="T12" s="125">
        <v>194</v>
      </c>
      <c r="U12" s="125">
        <v>220</v>
      </c>
      <c r="V12" s="125">
        <v>198</v>
      </c>
      <c r="W12" s="125">
        <v>167</v>
      </c>
      <c r="X12" s="125">
        <v>165</v>
      </c>
      <c r="Y12" s="125">
        <v>178</v>
      </c>
      <c r="Z12" s="125">
        <v>267</v>
      </c>
    </row>
    <row r="13" spans="1:32" ht="15" customHeight="1" x14ac:dyDescent="0.25">
      <c r="A13" s="52" t="s">
        <v>21</v>
      </c>
      <c r="B13" s="54"/>
      <c r="C13" s="54"/>
      <c r="D13" s="55">
        <f>AD109</f>
        <v>12.373453318335208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24.521934758155233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35.583052118485185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133</v>
      </c>
      <c r="Z15" s="125">
        <v>256</v>
      </c>
      <c r="AB15" s="129">
        <f t="shared" ref="AB15:AB34" si="2">IF(Z15="np",0,Z15/$Z$34)</f>
        <v>9.5988001499812528E-2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226</v>
      </c>
      <c r="Z16" s="125">
        <v>271</v>
      </c>
      <c r="AB16" s="129">
        <f t="shared" si="2"/>
        <v>0.10161229846269217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39</v>
      </c>
      <c r="Z17" s="125">
        <v>59</v>
      </c>
      <c r="AB17" s="129">
        <f t="shared" si="2"/>
        <v>2.2122234720659918E-2</v>
      </c>
    </row>
    <row r="18" spans="1:28" x14ac:dyDescent="0.25">
      <c r="A18" s="82" t="str">
        <f>$S$1&amp;" ("&amp;$T$2&amp;" to "&amp;$Z$2&amp;")"</f>
        <v>Cloncurry (2011-12 to 2017-18)</v>
      </c>
      <c r="B18" s="82"/>
      <c r="C18" s="82"/>
      <c r="D18" s="82"/>
      <c r="E18" s="82"/>
      <c r="F18" s="82"/>
      <c r="G18" s="82" t="str">
        <f>$S$1&amp;" ("&amp;$T$2&amp;" to "&amp;$Z$2&amp;")"</f>
        <v>Cloncurry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28</v>
      </c>
      <c r="Z18" s="125">
        <v>33</v>
      </c>
      <c r="AB18" s="129">
        <f t="shared" si="2"/>
        <v>1.2373453318335208E-2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193</v>
      </c>
      <c r="Z19" s="125">
        <v>248</v>
      </c>
      <c r="AB19" s="129">
        <f t="shared" si="2"/>
        <v>9.2988376452943389E-2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25</v>
      </c>
      <c r="Z20" s="125">
        <v>35</v>
      </c>
      <c r="AB20" s="129">
        <f t="shared" si="2"/>
        <v>1.3123359580052493E-2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176</v>
      </c>
      <c r="Z21" s="125">
        <v>151</v>
      </c>
      <c r="AB21" s="129">
        <f t="shared" si="2"/>
        <v>5.6617922759655041E-2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164</v>
      </c>
      <c r="Z22" s="125">
        <v>203</v>
      </c>
      <c r="AB22" s="129">
        <f t="shared" si="2"/>
        <v>7.6115485564304461E-2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164</v>
      </c>
      <c r="Z23" s="125">
        <v>222</v>
      </c>
      <c r="AB23" s="129">
        <f t="shared" si="2"/>
        <v>8.3239595050618675E-2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6</v>
      </c>
      <c r="Z24" s="125">
        <v>3</v>
      </c>
      <c r="AB24" s="129">
        <f t="shared" si="2"/>
        <v>1.1248593925759281E-3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26</v>
      </c>
      <c r="Z25" s="125">
        <v>36</v>
      </c>
      <c r="AB25" s="129">
        <f t="shared" si="2"/>
        <v>1.3498312710911136E-2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44</v>
      </c>
      <c r="Z26" s="125">
        <v>67</v>
      </c>
      <c r="AB26" s="129">
        <f t="shared" si="2"/>
        <v>2.5121859767529058E-2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37</v>
      </c>
      <c r="Z27" s="125">
        <v>57</v>
      </c>
      <c r="AB27" s="129">
        <f t="shared" si="2"/>
        <v>2.1372328458942633E-2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182</v>
      </c>
      <c r="Z28" s="125">
        <v>172</v>
      </c>
      <c r="AB28" s="129">
        <f t="shared" si="2"/>
        <v>6.4491938507686544E-2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221</v>
      </c>
      <c r="Z29" s="125">
        <v>227</v>
      </c>
      <c r="AB29" s="129">
        <f t="shared" si="2"/>
        <v>8.5114360704911893E-2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146</v>
      </c>
      <c r="Z30" s="125">
        <v>155</v>
      </c>
      <c r="AB30" s="129">
        <f t="shared" si="2"/>
        <v>5.8117735283089611E-2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136</v>
      </c>
      <c r="Z31" s="125">
        <v>131</v>
      </c>
      <c r="AB31" s="129">
        <f t="shared" si="2"/>
        <v>4.9118860142482193E-2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24</v>
      </c>
      <c r="Z32" s="125">
        <v>25</v>
      </c>
      <c r="AB32" s="129">
        <f t="shared" si="2"/>
        <v>9.3738282714660674E-3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57</v>
      </c>
      <c r="Z33" s="125">
        <v>73</v>
      </c>
      <c r="AB33" s="129">
        <f t="shared" si="2"/>
        <v>2.7371578552680915E-2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2208</v>
      </c>
      <c r="Z34" s="132">
        <v>2667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14</v>
      </c>
      <c r="Y45" s="125">
        <v>28</v>
      </c>
      <c r="Z45" s="125">
        <v>28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61</v>
      </c>
      <c r="Y46" s="125">
        <v>50</v>
      </c>
      <c r="Z46" s="125">
        <v>93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100</v>
      </c>
      <c r="Y47" s="125">
        <v>116</v>
      </c>
      <c r="Z47" s="125">
        <v>116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138</v>
      </c>
      <c r="Y48" s="125">
        <v>149</v>
      </c>
      <c r="Z48" s="125">
        <v>204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Cloncurry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155</v>
      </c>
      <c r="Y49" s="125">
        <v>158</v>
      </c>
      <c r="Z49" s="125">
        <v>199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115</v>
      </c>
      <c r="Y50" s="125">
        <v>126</v>
      </c>
      <c r="Z50" s="125">
        <v>149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101</v>
      </c>
      <c r="Y51" s="125">
        <v>125</v>
      </c>
      <c r="Z51" s="125">
        <v>136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118</v>
      </c>
      <c r="Y52" s="125">
        <v>122</v>
      </c>
      <c r="Z52" s="125">
        <v>142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81</v>
      </c>
      <c r="Y53" s="125">
        <v>106</v>
      </c>
      <c r="Z53" s="125">
        <v>134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87</v>
      </c>
      <c r="Y54" s="125">
        <v>108</v>
      </c>
      <c r="Z54" s="125">
        <v>143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69</v>
      </c>
      <c r="Y55" s="125">
        <v>71</v>
      </c>
      <c r="Z55" s="125">
        <v>89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22</v>
      </c>
      <c r="Y56" s="125">
        <v>35</v>
      </c>
      <c r="Z56" s="125">
        <v>43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17</v>
      </c>
      <c r="Y57" s="125">
        <v>15</v>
      </c>
      <c r="Z57" s="125">
        <v>20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7</v>
      </c>
      <c r="Z58" s="125">
        <v>8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1087</v>
      </c>
      <c r="Y61" s="125">
        <v>1218</v>
      </c>
      <c r="Z61" s="125">
        <v>1518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1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Cloncurry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27</v>
      </c>
      <c r="Y64" s="125">
        <v>29</v>
      </c>
      <c r="Z64" s="125">
        <v>36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80</v>
      </c>
      <c r="Y65" s="125">
        <v>74</v>
      </c>
      <c r="Z65" s="125">
        <v>90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93</v>
      </c>
      <c r="Y66" s="125">
        <v>127</v>
      </c>
      <c r="Z66" s="125">
        <v>126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155</v>
      </c>
      <c r="Y67" s="125">
        <v>149</v>
      </c>
      <c r="Z67" s="125">
        <v>173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139</v>
      </c>
      <c r="Y68" s="125">
        <v>143</v>
      </c>
      <c r="Z68" s="125">
        <v>156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78</v>
      </c>
      <c r="Y69" s="125">
        <v>96</v>
      </c>
      <c r="Z69" s="125">
        <v>106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98</v>
      </c>
      <c r="Y70" s="125">
        <v>87</v>
      </c>
      <c r="Z70" s="125">
        <v>99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67</v>
      </c>
      <c r="Y71" s="125">
        <v>88</v>
      </c>
      <c r="Z71" s="125">
        <v>100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62</v>
      </c>
      <c r="Y72" s="125">
        <v>73</v>
      </c>
      <c r="Z72" s="125">
        <v>87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70</v>
      </c>
      <c r="Y73" s="125">
        <v>60</v>
      </c>
      <c r="Z73" s="125">
        <v>75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40</v>
      </c>
      <c r="Y74" s="125">
        <v>43</v>
      </c>
      <c r="Z74" s="125">
        <v>63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16</v>
      </c>
      <c r="Y75" s="125">
        <v>13</v>
      </c>
      <c r="Z75" s="125">
        <v>15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3</v>
      </c>
      <c r="Y76" s="125">
        <v>0</v>
      </c>
      <c r="Z76" s="125">
        <v>10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7</v>
      </c>
      <c r="Y77" s="125">
        <v>3</v>
      </c>
      <c r="Z77" s="125">
        <v>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937</v>
      </c>
      <c r="Y80" s="125">
        <v>990</v>
      </c>
      <c r="Z80" s="125">
        <v>1152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Cloncurry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65</v>
      </c>
      <c r="Y83" s="125">
        <v>71</v>
      </c>
      <c r="Z83" s="125">
        <v>99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56</v>
      </c>
      <c r="Y84" s="125">
        <v>61</v>
      </c>
      <c r="Z84" s="125">
        <v>76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2,667</v>
      </c>
      <c r="D85" s="96">
        <f t="shared" ref="D85:D90" si="4">AD4</f>
        <v>0.20788043478260865</v>
      </c>
      <c r="E85" s="97">
        <f t="shared" ref="E85:E90" si="5">AD4</f>
        <v>0.20788043478260865</v>
      </c>
      <c r="F85" s="96">
        <f t="shared" ref="F85:F90" si="6">AF4</f>
        <v>0.18850267379679142</v>
      </c>
      <c r="G85" s="97">
        <f t="shared" ref="G85:G90" si="7">AF4</f>
        <v>0.18850267379679142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145</v>
      </c>
      <c r="Y85" s="125">
        <v>131</v>
      </c>
      <c r="Z85" s="125">
        <v>160</v>
      </c>
    </row>
    <row r="86" spans="1:32" ht="15" customHeight="1" x14ac:dyDescent="0.25">
      <c r="A86" s="98" t="s">
        <v>4</v>
      </c>
      <c r="B86" s="95"/>
      <c r="C86" s="109" t="str">
        <f t="shared" si="3"/>
        <v>1,517</v>
      </c>
      <c r="D86" s="96">
        <f t="shared" si="4"/>
        <v>0.24548440065681443</v>
      </c>
      <c r="E86" s="97">
        <f t="shared" si="5"/>
        <v>0.24548440065681443</v>
      </c>
      <c r="F86" s="96">
        <f t="shared" si="6"/>
        <v>0.26416666666666666</v>
      </c>
      <c r="G86" s="97">
        <f t="shared" si="7"/>
        <v>0.26416666666666666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25</v>
      </c>
      <c r="Y86" s="125">
        <v>28</v>
      </c>
      <c r="Z86" s="125">
        <v>36</v>
      </c>
    </row>
    <row r="87" spans="1:32" ht="15" customHeight="1" x14ac:dyDescent="0.25">
      <c r="A87" s="98" t="s">
        <v>5</v>
      </c>
      <c r="B87" s="95"/>
      <c r="C87" s="109" t="str">
        <f t="shared" si="3"/>
        <v>1,154</v>
      </c>
      <c r="D87" s="96">
        <f t="shared" si="4"/>
        <v>0.16565656565656561</v>
      </c>
      <c r="E87" s="97">
        <f t="shared" si="5"/>
        <v>0.16565656565656561</v>
      </c>
      <c r="F87" s="96">
        <f t="shared" si="6"/>
        <v>0.10854947166186357</v>
      </c>
      <c r="G87" s="97">
        <f t="shared" si="7"/>
        <v>0.10854947166186357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29</v>
      </c>
      <c r="Y87" s="125">
        <v>26</v>
      </c>
      <c r="Z87" s="125">
        <v>34</v>
      </c>
    </row>
    <row r="88" spans="1:32" ht="15" customHeight="1" x14ac:dyDescent="0.25">
      <c r="A88" s="95" t="s">
        <v>6</v>
      </c>
      <c r="B88" s="95"/>
      <c r="C88" s="109" t="str">
        <f t="shared" si="3"/>
        <v>1,817</v>
      </c>
      <c r="D88" s="96">
        <f t="shared" si="4"/>
        <v>0.25570145127850719</v>
      </c>
      <c r="E88" s="97">
        <f t="shared" si="5"/>
        <v>0.25570145127850719</v>
      </c>
      <c r="F88" s="96">
        <f t="shared" si="6"/>
        <v>0.21133333333333337</v>
      </c>
      <c r="G88" s="97">
        <f t="shared" si="7"/>
        <v>0.21133333333333337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13</v>
      </c>
      <c r="Y88" s="125">
        <v>10</v>
      </c>
      <c r="Z88" s="125">
        <v>14</v>
      </c>
    </row>
    <row r="89" spans="1:32" ht="15" customHeight="1" x14ac:dyDescent="0.25">
      <c r="A89" s="95" t="s">
        <v>104</v>
      </c>
      <c r="B89" s="95"/>
      <c r="C89" s="146" t="str">
        <f t="shared" si="3"/>
        <v>$51,630</v>
      </c>
      <c r="D89" s="96">
        <f t="shared" si="4"/>
        <v>1.1868236450657044E-2</v>
      </c>
      <c r="E89" s="97">
        <f t="shared" si="5"/>
        <v>1.1868236450657044E-2</v>
      </c>
      <c r="F89" s="96">
        <f t="shared" si="6"/>
        <v>9.3865434000591996E-2</v>
      </c>
      <c r="G89" s="97">
        <f t="shared" si="7"/>
        <v>9.3865434000591996E-2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172</v>
      </c>
      <c r="Y89" s="125">
        <v>181</v>
      </c>
      <c r="Z89" s="125">
        <v>205</v>
      </c>
    </row>
    <row r="90" spans="1:32" ht="15" customHeight="1" x14ac:dyDescent="0.25">
      <c r="A90" s="95" t="s">
        <v>7</v>
      </c>
      <c r="B90" s="95"/>
      <c r="C90" s="109" t="str">
        <f t="shared" si="3"/>
        <v>$122.3 mil</v>
      </c>
      <c r="D90" s="96">
        <f t="shared" si="4"/>
        <v>0.25751246984515253</v>
      </c>
      <c r="E90" s="97">
        <f t="shared" si="5"/>
        <v>0.25751246984515253</v>
      </c>
      <c r="F90" s="96">
        <f t="shared" si="6"/>
        <v>0.35746789234945364</v>
      </c>
      <c r="G90" s="97">
        <f t="shared" si="7"/>
        <v>0.35746789234945364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132</v>
      </c>
      <c r="Y90" s="125">
        <v>155</v>
      </c>
      <c r="Z90" s="125">
        <v>185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770</v>
      </c>
      <c r="Y91" s="125">
        <v>819</v>
      </c>
      <c r="Z91" s="125">
        <v>1011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38</v>
      </c>
      <c r="Y93" s="125">
        <v>43</v>
      </c>
      <c r="Z93" s="125">
        <v>57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92</v>
      </c>
      <c r="Y94" s="125">
        <v>96</v>
      </c>
      <c r="Z94" s="125">
        <v>116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23</v>
      </c>
      <c r="Y95" s="125">
        <v>25</v>
      </c>
      <c r="Z95" s="125">
        <v>38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75</v>
      </c>
      <c r="Y96" s="125">
        <v>80</v>
      </c>
      <c r="Z96" s="125">
        <v>79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142</v>
      </c>
      <c r="Y97" s="125">
        <v>132</v>
      </c>
      <c r="Z97" s="125">
        <v>158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39</v>
      </c>
      <c r="Y98" s="125">
        <v>52</v>
      </c>
      <c r="Z98" s="125">
        <v>60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27</v>
      </c>
      <c r="Y99" s="125">
        <v>26</v>
      </c>
      <c r="Z99" s="125">
        <v>26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66</v>
      </c>
      <c r="Y100" s="125">
        <v>70</v>
      </c>
      <c r="Z100" s="125">
        <v>126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623</v>
      </c>
      <c r="Y101" s="125">
        <v>628</v>
      </c>
      <c r="Z101" s="125">
        <v>804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1270</v>
      </c>
      <c r="Y104" s="125">
        <v>1510</v>
      </c>
      <c r="Z104" s="125">
        <v>1828</v>
      </c>
      <c r="AB104" s="122" t="str">
        <f>TEXT(Z104,"###,###")</f>
        <v>1,828</v>
      </c>
      <c r="AD104" s="143">
        <f>Z104/($Z$4)*100</f>
        <v>68.541432320959885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574</v>
      </c>
      <c r="Y105" s="125">
        <v>543</v>
      </c>
      <c r="Z105" s="125">
        <v>520</v>
      </c>
      <c r="AB105" s="122" t="str">
        <f>TEXT(Z105,"###,###")</f>
        <v>520</v>
      </c>
      <c r="AD105" s="143">
        <f>Z105/($Z$4)*100</f>
        <v>19.497562804649419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1844</v>
      </c>
      <c r="Y106" s="132">
        <v>2053</v>
      </c>
      <c r="Z106" s="132">
        <v>2348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234</v>
      </c>
      <c r="Y108" s="125">
        <v>302</v>
      </c>
      <c r="Z108" s="125">
        <v>412</v>
      </c>
      <c r="AB108" s="122" t="str">
        <f>TEXT(Z108,"###,###")</f>
        <v>412</v>
      </c>
      <c r="AD108" s="143">
        <f>Z108/($Z$4)*100</f>
        <v>15.448068991376079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283</v>
      </c>
      <c r="Y109" s="125">
        <v>266</v>
      </c>
      <c r="Z109" s="125">
        <v>330</v>
      </c>
      <c r="AB109" s="122" t="str">
        <f>TEXT(Z109,"###,###")</f>
        <v>330</v>
      </c>
      <c r="AD109" s="143">
        <f>Z109/($Z$4)*100</f>
        <v>12.373453318335208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542</v>
      </c>
      <c r="Y110" s="125">
        <v>607</v>
      </c>
      <c r="Z110" s="125">
        <v>654</v>
      </c>
      <c r="AB110" s="122" t="str">
        <f>TEXT(Z110,"###,###")</f>
        <v>654</v>
      </c>
      <c r="AD110" s="143">
        <f>Z110/($Z$4)*100</f>
        <v>24.521934758155233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795</v>
      </c>
      <c r="Y111" s="125">
        <v>878</v>
      </c>
      <c r="Z111" s="125">
        <v>949</v>
      </c>
      <c r="AB111" s="122" t="str">
        <f>TEXT(Z111,"###,###")</f>
        <v>949</v>
      </c>
      <c r="AD111" s="143">
        <f>Z111/($Z$4)*100</f>
        <v>35.583052118485185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2019</v>
      </c>
      <c r="Y112" s="125">
        <v>2208</v>
      </c>
      <c r="Z112" s="125">
        <v>2665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42</v>
      </c>
      <c r="U118" s="144">
        <v>37.76</v>
      </c>
      <c r="V118" s="144">
        <v>38.770000000000003</v>
      </c>
      <c r="W118" s="144">
        <v>39.18</v>
      </c>
      <c r="X118" s="144">
        <v>40.39</v>
      </c>
      <c r="Y118" s="144">
        <v>39.4</v>
      </c>
      <c r="Z118" s="144">
        <v>39.39</v>
      </c>
      <c r="AB118" s="122" t="str">
        <f>TEXT(Z118,"##.0")</f>
        <v>39.4</v>
      </c>
    </row>
    <row r="120" spans="19:32" x14ac:dyDescent="0.25">
      <c r="S120" s="115" t="s">
        <v>106</v>
      </c>
      <c r="T120" s="125">
        <v>1307</v>
      </c>
      <c r="U120" s="125">
        <v>1352</v>
      </c>
      <c r="V120" s="125">
        <v>1348</v>
      </c>
      <c r="W120" s="125">
        <v>1325</v>
      </c>
      <c r="X120" s="125">
        <v>1224</v>
      </c>
      <c r="Y120" s="125">
        <v>1269</v>
      </c>
      <c r="Z120" s="125">
        <v>1554</v>
      </c>
      <c r="AB120" s="122" t="str">
        <f>TEXT(Z120,"###,###")</f>
        <v>1,554</v>
      </c>
    </row>
    <row r="121" spans="19:32" x14ac:dyDescent="0.25">
      <c r="S121" s="115" t="s">
        <v>107</v>
      </c>
      <c r="T121" s="125">
        <v>85</v>
      </c>
      <c r="U121" s="125">
        <v>85</v>
      </c>
      <c r="V121" s="125">
        <v>71</v>
      </c>
      <c r="W121" s="125">
        <v>66</v>
      </c>
      <c r="X121" s="125">
        <v>51</v>
      </c>
      <c r="Y121" s="125">
        <v>48</v>
      </c>
      <c r="Z121" s="125">
        <v>89</v>
      </c>
      <c r="AB121" s="122" t="str">
        <f>TEXT(Z121,"###,###")</f>
        <v>89</v>
      </c>
    </row>
    <row r="122" spans="19:32" x14ac:dyDescent="0.25">
      <c r="S122" s="115" t="s">
        <v>108</v>
      </c>
      <c r="T122" s="125">
        <v>113</v>
      </c>
      <c r="U122" s="125">
        <v>128</v>
      </c>
      <c r="V122" s="125">
        <v>124</v>
      </c>
      <c r="W122" s="125">
        <v>106</v>
      </c>
      <c r="X122" s="125">
        <v>113</v>
      </c>
      <c r="Y122" s="125">
        <v>130</v>
      </c>
      <c r="Z122" s="125">
        <v>178</v>
      </c>
      <c r="AB122" s="122" t="str">
        <f>TEXT(Z122,"###,###")</f>
        <v>178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1420</v>
      </c>
      <c r="U124" s="125">
        <v>1480</v>
      </c>
      <c r="V124" s="125">
        <v>1472</v>
      </c>
      <c r="W124" s="125">
        <v>1431</v>
      </c>
      <c r="X124" s="125">
        <v>1337</v>
      </c>
      <c r="Y124" s="125">
        <v>1399</v>
      </c>
      <c r="Z124" s="125">
        <v>1732</v>
      </c>
      <c r="AB124" s="122" t="str">
        <f>TEXT(Z124,"###,###")</f>
        <v>1,732</v>
      </c>
      <c r="AD124" s="139">
        <f>Z124/$Z$7*100</f>
        <v>95.321959273527796</v>
      </c>
    </row>
    <row r="125" spans="19:32" x14ac:dyDescent="0.25">
      <c r="S125" s="115" t="s">
        <v>110</v>
      </c>
      <c r="T125" s="125">
        <v>198</v>
      </c>
      <c r="U125" s="125">
        <v>213</v>
      </c>
      <c r="V125" s="125">
        <v>195</v>
      </c>
      <c r="W125" s="125">
        <v>172</v>
      </c>
      <c r="X125" s="125">
        <v>164</v>
      </c>
      <c r="Y125" s="125">
        <v>178</v>
      </c>
      <c r="Z125" s="125">
        <v>267</v>
      </c>
      <c r="AB125" s="122" t="str">
        <f>TEXT(Z125,"###,###")</f>
        <v>267</v>
      </c>
      <c r="AD125" s="139">
        <f>Z125/$Z$7*100</f>
        <v>14.694551458447991</v>
      </c>
    </row>
    <row r="127" spans="19:32" x14ac:dyDescent="0.25">
      <c r="S127" s="115" t="s">
        <v>111</v>
      </c>
      <c r="T127" s="125">
        <v>834</v>
      </c>
      <c r="U127" s="125">
        <v>873</v>
      </c>
      <c r="V127" s="125">
        <v>848</v>
      </c>
      <c r="W127" s="125">
        <v>829</v>
      </c>
      <c r="X127" s="125">
        <v>768</v>
      </c>
      <c r="Y127" s="125">
        <v>819</v>
      </c>
      <c r="Z127" s="125">
        <v>1012</v>
      </c>
      <c r="AB127" s="122" t="str">
        <f>TEXT(Z127,"###,###")</f>
        <v>1,012</v>
      </c>
      <c r="AD127" s="139">
        <f>Z127/$Z$7*100</f>
        <v>55.696202531645568</v>
      </c>
    </row>
    <row r="128" spans="19:32" x14ac:dyDescent="0.25">
      <c r="S128" s="115" t="s">
        <v>112</v>
      </c>
      <c r="T128" s="125">
        <v>665</v>
      </c>
      <c r="U128" s="125">
        <v>698</v>
      </c>
      <c r="V128" s="125">
        <v>693</v>
      </c>
      <c r="W128" s="125">
        <v>666</v>
      </c>
      <c r="X128" s="125">
        <v>617</v>
      </c>
      <c r="Y128" s="125">
        <v>628</v>
      </c>
      <c r="Z128" s="125">
        <v>808</v>
      </c>
      <c r="AB128" s="122" t="str">
        <f>TEXT(Z128,"###,###")</f>
        <v>808</v>
      </c>
      <c r="AD128" s="139">
        <f>Z128/$Z$7*100</f>
        <v>44.468904788112276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05" id="{54458284-0416-4E79-8596-B432AAB346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08" id="{DF45CFBB-17D8-419D-B24D-A81DEA5B276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11" id="{069F9D75-96B1-452B-8AB2-3C90D9B37E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14" id="{8617C4FE-DAD8-4734-9536-79865E1A5B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8EABD-4191-44D6-B1A8-33DF53243460}">
  <sheetPr codeName="Sheet8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Cook</v>
      </c>
      <c r="T1" s="113"/>
      <c r="U1" s="113"/>
      <c r="V1" s="113"/>
      <c r="W1" s="113"/>
      <c r="X1" s="113"/>
      <c r="Y1" s="114" t="str">
        <f>Y3</f>
        <v>9.20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135</v>
      </c>
      <c r="Y3" s="118" t="s">
        <v>136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9.20 Cook,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2724</v>
      </c>
      <c r="U4" s="121">
        <v>2850</v>
      </c>
      <c r="V4" s="121">
        <v>2955</v>
      </c>
      <c r="W4" s="121">
        <v>3051</v>
      </c>
      <c r="X4" s="121">
        <v>2803</v>
      </c>
      <c r="Y4" s="121">
        <v>3653</v>
      </c>
      <c r="Z4" s="121">
        <v>3853</v>
      </c>
      <c r="AB4" s="122" t="str">
        <f>TEXT(Z4,"###,###")</f>
        <v>3,853</v>
      </c>
      <c r="AD4" s="123">
        <f>Z4/Y4-1</f>
        <v>5.4749520941691721E-2</v>
      </c>
      <c r="AF4" s="123">
        <f t="shared" ref="AF4:AF9" si="0">Z4/T4-1</f>
        <v>0.41446402349486045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1447</v>
      </c>
      <c r="U5" s="121">
        <v>1578</v>
      </c>
      <c r="V5" s="121">
        <v>1647</v>
      </c>
      <c r="W5" s="121">
        <v>1670</v>
      </c>
      <c r="X5" s="121">
        <v>1499</v>
      </c>
      <c r="Y5" s="121">
        <v>2011</v>
      </c>
      <c r="Z5" s="121">
        <v>2103</v>
      </c>
      <c r="AB5" s="122" t="str">
        <f>TEXT(Z5,"###,###")</f>
        <v>2,103</v>
      </c>
      <c r="AD5" s="123">
        <f t="shared" ref="AD5:AD9" si="1">Z5/Y5-1</f>
        <v>4.5748383888612576E-2</v>
      </c>
      <c r="AF5" s="123">
        <f t="shared" si="0"/>
        <v>0.45335176226675888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1272</v>
      </c>
      <c r="U6" s="121">
        <v>1276</v>
      </c>
      <c r="V6" s="121">
        <v>1309</v>
      </c>
      <c r="W6" s="121">
        <v>1379</v>
      </c>
      <c r="X6" s="121">
        <v>1304</v>
      </c>
      <c r="Y6" s="121">
        <v>1642</v>
      </c>
      <c r="Z6" s="121">
        <v>1746</v>
      </c>
      <c r="AB6" s="122" t="str">
        <f>TEXT(Z6,"###,###")</f>
        <v>1,746</v>
      </c>
      <c r="AD6" s="123">
        <f t="shared" si="1"/>
        <v>6.3337393422655319E-2</v>
      </c>
      <c r="AF6" s="123">
        <f t="shared" si="0"/>
        <v>0.37264150943396235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1838</v>
      </c>
      <c r="U7" s="121">
        <v>1960</v>
      </c>
      <c r="V7" s="121">
        <v>2008</v>
      </c>
      <c r="W7" s="121">
        <v>2082</v>
      </c>
      <c r="X7" s="121">
        <v>1919</v>
      </c>
      <c r="Y7" s="121">
        <v>2500</v>
      </c>
      <c r="Z7" s="121">
        <v>2672</v>
      </c>
      <c r="AB7" s="122" t="str">
        <f>TEXT(Z7,"###,###")</f>
        <v>2,672</v>
      </c>
      <c r="AD7" s="123">
        <f t="shared" si="1"/>
        <v>6.8799999999999972E-2</v>
      </c>
      <c r="AF7" s="123">
        <f t="shared" si="0"/>
        <v>0.45375408052230681</v>
      </c>
    </row>
    <row r="8" spans="1:32" ht="17.25" customHeight="1" x14ac:dyDescent="0.25">
      <c r="A8" s="44" t="s">
        <v>13</v>
      </c>
      <c r="B8" s="45"/>
      <c r="C8" s="46"/>
      <c r="D8" s="47" t="str">
        <f>AB4</f>
        <v>3,853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2,672</v>
      </c>
      <c r="P8" s="48"/>
      <c r="S8" s="120" t="s">
        <v>88</v>
      </c>
      <c r="T8" s="121">
        <v>29612</v>
      </c>
      <c r="U8" s="121">
        <v>32898.19</v>
      </c>
      <c r="V8" s="121">
        <v>33142</v>
      </c>
      <c r="W8" s="121">
        <v>34676.5</v>
      </c>
      <c r="X8" s="121">
        <v>33647.599999999999</v>
      </c>
      <c r="Y8" s="121">
        <v>36828.5</v>
      </c>
      <c r="Z8" s="121">
        <v>36062</v>
      </c>
      <c r="AB8" s="122" t="str">
        <f>TEXT(Z8,"$###,###")</f>
        <v>$36,062</v>
      </c>
      <c r="AD8" s="123">
        <f t="shared" si="1"/>
        <v>-2.0812685827552024E-2</v>
      </c>
      <c r="AF8" s="123">
        <f t="shared" si="0"/>
        <v>0.21781710117519926</v>
      </c>
    </row>
    <row r="9" spans="1:32" x14ac:dyDescent="0.25">
      <c r="A9" s="52" t="s">
        <v>15</v>
      </c>
      <c r="B9" s="53"/>
      <c r="C9" s="54"/>
      <c r="D9" s="55">
        <f>AD104</f>
        <v>68.725668310407471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56.212574850299404</v>
      </c>
      <c r="P9" s="56" t="s">
        <v>89</v>
      </c>
      <c r="S9" s="120" t="s">
        <v>7</v>
      </c>
      <c r="T9" s="121">
        <v>64834917</v>
      </c>
      <c r="U9" s="121">
        <v>69681432</v>
      </c>
      <c r="V9" s="121">
        <v>74678784</v>
      </c>
      <c r="W9" s="121">
        <v>82660519</v>
      </c>
      <c r="X9" s="121">
        <v>81437490</v>
      </c>
      <c r="Y9" s="121">
        <v>100739705</v>
      </c>
      <c r="Z9" s="121">
        <v>114173025</v>
      </c>
      <c r="AB9" s="122" t="str">
        <f>TEXT(Z9/1000000,"$#,###.0")&amp;" mil"</f>
        <v>$114.2 mil</v>
      </c>
      <c r="AD9" s="123">
        <f t="shared" si="1"/>
        <v>0.13334682685441646</v>
      </c>
      <c r="AF9" s="123">
        <f t="shared" si="0"/>
        <v>0.760980506846334</v>
      </c>
    </row>
    <row r="10" spans="1:32" x14ac:dyDescent="0.25">
      <c r="A10" s="52" t="s">
        <v>18</v>
      </c>
      <c r="B10" s="53"/>
      <c r="C10" s="54"/>
      <c r="D10" s="55">
        <f>AD105</f>
        <v>21.982870490526864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43.862275449101794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91.205089820359291</v>
      </c>
      <c r="P11" s="56" t="s">
        <v>89</v>
      </c>
      <c r="S11" s="120" t="s">
        <v>30</v>
      </c>
      <c r="T11" s="125">
        <v>2339</v>
      </c>
      <c r="U11" s="125">
        <v>2461</v>
      </c>
      <c r="V11" s="125">
        <v>2547</v>
      </c>
      <c r="W11" s="125">
        <v>2670</v>
      </c>
      <c r="X11" s="125">
        <v>2463</v>
      </c>
      <c r="Y11" s="125">
        <v>3226</v>
      </c>
      <c r="Z11" s="125">
        <v>3416</v>
      </c>
    </row>
    <row r="12" spans="1:32" ht="28.5" customHeight="1" x14ac:dyDescent="0.25">
      <c r="A12" s="52" t="s">
        <v>20</v>
      </c>
      <c r="B12" s="54"/>
      <c r="C12" s="54"/>
      <c r="D12" s="55">
        <f>AD108</f>
        <v>17.155463275369844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16.392215568862277</v>
      </c>
      <c r="P12" s="56" t="s">
        <v>89</v>
      </c>
      <c r="S12" s="120" t="s">
        <v>31</v>
      </c>
      <c r="T12" s="125">
        <v>386</v>
      </c>
      <c r="U12" s="125">
        <v>389</v>
      </c>
      <c r="V12" s="125">
        <v>405</v>
      </c>
      <c r="W12" s="125">
        <v>380</v>
      </c>
      <c r="X12" s="125">
        <v>335</v>
      </c>
      <c r="Y12" s="125">
        <v>427</v>
      </c>
      <c r="Z12" s="125">
        <v>431</v>
      </c>
    </row>
    <row r="13" spans="1:32" ht="15" customHeight="1" x14ac:dyDescent="0.25">
      <c r="A13" s="52" t="s">
        <v>21</v>
      </c>
      <c r="B13" s="54"/>
      <c r="C13" s="54"/>
      <c r="D13" s="55">
        <f>AD109</f>
        <v>16.99974046197768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29.327796522190503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27.121723332468207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556</v>
      </c>
      <c r="Z15" s="125">
        <v>512</v>
      </c>
      <c r="AB15" s="129">
        <f t="shared" ref="AB15:AB34" si="2">IF(Z15="np",0,Z15/$Z$34)</f>
        <v>0.13291796469366562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19</v>
      </c>
      <c r="Z16" s="125">
        <v>28</v>
      </c>
      <c r="AB16" s="129">
        <f t="shared" si="2"/>
        <v>7.2689511941848393E-3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68</v>
      </c>
      <c r="Z17" s="125">
        <v>88</v>
      </c>
      <c r="AB17" s="129">
        <f t="shared" si="2"/>
        <v>2.284527518172378E-2</v>
      </c>
    </row>
    <row r="18" spans="1:28" x14ac:dyDescent="0.25">
      <c r="A18" s="82" t="str">
        <f>$S$1&amp;" ("&amp;$T$2&amp;" to "&amp;$Z$2&amp;")"</f>
        <v>Cook (2011-12 to 2017-18)</v>
      </c>
      <c r="B18" s="82"/>
      <c r="C18" s="82"/>
      <c r="D18" s="82"/>
      <c r="E18" s="82"/>
      <c r="F18" s="82"/>
      <c r="G18" s="82" t="str">
        <f>$S$1&amp;" ("&amp;$T$2&amp;" to "&amp;$Z$2&amp;")"</f>
        <v>Cook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39</v>
      </c>
      <c r="Z18" s="125">
        <v>28</v>
      </c>
      <c r="AB18" s="129">
        <f t="shared" si="2"/>
        <v>7.2689511941848393E-3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247</v>
      </c>
      <c r="Z19" s="125">
        <v>287</v>
      </c>
      <c r="AB19" s="129">
        <f t="shared" si="2"/>
        <v>7.4506749740394604E-2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70</v>
      </c>
      <c r="Z20" s="125">
        <v>65</v>
      </c>
      <c r="AB20" s="129">
        <f t="shared" si="2"/>
        <v>1.687435098650052E-2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184</v>
      </c>
      <c r="Z21" s="125">
        <v>232</v>
      </c>
      <c r="AB21" s="129">
        <f t="shared" si="2"/>
        <v>6.0228452751817235E-2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291</v>
      </c>
      <c r="Z22" s="125">
        <v>286</v>
      </c>
      <c r="AB22" s="129">
        <f t="shared" si="2"/>
        <v>7.4247144340602284E-2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56</v>
      </c>
      <c r="Z23" s="125">
        <v>96</v>
      </c>
      <c r="AB23" s="129">
        <f t="shared" si="2"/>
        <v>2.4922118380062305E-2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9</v>
      </c>
      <c r="Z24" s="125">
        <v>7</v>
      </c>
      <c r="AB24" s="129">
        <f t="shared" si="2"/>
        <v>1.8172377985462098E-3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70</v>
      </c>
      <c r="Z25" s="125">
        <v>41</v>
      </c>
      <c r="AB25" s="129">
        <f t="shared" si="2"/>
        <v>1.0643821391484943E-2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93</v>
      </c>
      <c r="Z26" s="125">
        <v>126</v>
      </c>
      <c r="AB26" s="129">
        <f t="shared" si="2"/>
        <v>3.2710280373831772E-2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175</v>
      </c>
      <c r="Z27" s="125">
        <v>167</v>
      </c>
      <c r="AB27" s="129">
        <f t="shared" si="2"/>
        <v>4.3354101765316719E-2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379</v>
      </c>
      <c r="Z28" s="125">
        <v>360</v>
      </c>
      <c r="AB28" s="129">
        <f t="shared" si="2"/>
        <v>9.3457943925233641E-2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274</v>
      </c>
      <c r="Z29" s="125">
        <v>316</v>
      </c>
      <c r="AB29" s="129">
        <f t="shared" si="2"/>
        <v>8.2035306334371755E-2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262</v>
      </c>
      <c r="Z30" s="125">
        <v>275</v>
      </c>
      <c r="AB30" s="129">
        <f t="shared" si="2"/>
        <v>7.1391484942886815E-2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299</v>
      </c>
      <c r="Z31" s="125">
        <v>384</v>
      </c>
      <c r="AB31" s="129">
        <f t="shared" si="2"/>
        <v>9.9688473520249218E-2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58</v>
      </c>
      <c r="Z32" s="125">
        <v>93</v>
      </c>
      <c r="AB32" s="129">
        <f t="shared" si="2"/>
        <v>2.4143302180685357E-2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147</v>
      </c>
      <c r="Z33" s="125">
        <v>196</v>
      </c>
      <c r="AB33" s="129">
        <f t="shared" si="2"/>
        <v>5.0882658359293877E-2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3653</v>
      </c>
      <c r="Z34" s="132">
        <v>3852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3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28</v>
      </c>
      <c r="Y45" s="125">
        <v>27</v>
      </c>
      <c r="Z45" s="125">
        <v>31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103</v>
      </c>
      <c r="Y46" s="125">
        <v>127</v>
      </c>
      <c r="Z46" s="125">
        <v>108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153</v>
      </c>
      <c r="Y47" s="125">
        <v>224</v>
      </c>
      <c r="Z47" s="125">
        <v>217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217</v>
      </c>
      <c r="Y48" s="125">
        <v>335</v>
      </c>
      <c r="Z48" s="125">
        <v>323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Cook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161</v>
      </c>
      <c r="Y49" s="125">
        <v>230</v>
      </c>
      <c r="Z49" s="125">
        <v>233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128</v>
      </c>
      <c r="Y50" s="125">
        <v>168</v>
      </c>
      <c r="Z50" s="125">
        <v>210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152</v>
      </c>
      <c r="Y51" s="125">
        <v>187</v>
      </c>
      <c r="Z51" s="125">
        <v>171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135</v>
      </c>
      <c r="Y52" s="125">
        <v>183</v>
      </c>
      <c r="Z52" s="125">
        <v>213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142</v>
      </c>
      <c r="Y53" s="125">
        <v>168</v>
      </c>
      <c r="Z53" s="125">
        <v>182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109</v>
      </c>
      <c r="Y54" s="125">
        <v>140</v>
      </c>
      <c r="Z54" s="125">
        <v>148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95</v>
      </c>
      <c r="Y55" s="125">
        <v>117</v>
      </c>
      <c r="Z55" s="125">
        <v>125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56</v>
      </c>
      <c r="Y56" s="125">
        <v>67</v>
      </c>
      <c r="Z56" s="125">
        <v>102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15</v>
      </c>
      <c r="Y57" s="125">
        <v>29</v>
      </c>
      <c r="Z57" s="125">
        <v>27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5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1499</v>
      </c>
      <c r="Y61" s="125">
        <v>2011</v>
      </c>
      <c r="Z61" s="125">
        <v>2102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7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Cook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27</v>
      </c>
      <c r="Y64" s="125">
        <v>46</v>
      </c>
      <c r="Z64" s="125">
        <v>42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73</v>
      </c>
      <c r="Y65" s="125">
        <v>77</v>
      </c>
      <c r="Z65" s="125">
        <v>91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103</v>
      </c>
      <c r="Y66" s="125">
        <v>150</v>
      </c>
      <c r="Z66" s="125">
        <v>136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177</v>
      </c>
      <c r="Y67" s="125">
        <v>246</v>
      </c>
      <c r="Z67" s="125">
        <v>262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131</v>
      </c>
      <c r="Y68" s="125">
        <v>174</v>
      </c>
      <c r="Z68" s="125">
        <v>194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114</v>
      </c>
      <c r="Y69" s="125">
        <v>127</v>
      </c>
      <c r="Z69" s="125">
        <v>141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121</v>
      </c>
      <c r="Y70" s="125">
        <v>163</v>
      </c>
      <c r="Z70" s="125">
        <v>185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130</v>
      </c>
      <c r="Y71" s="125">
        <v>137</v>
      </c>
      <c r="Z71" s="125">
        <v>148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131</v>
      </c>
      <c r="Y72" s="125">
        <v>162</v>
      </c>
      <c r="Z72" s="125">
        <v>161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150</v>
      </c>
      <c r="Y73" s="125">
        <v>202</v>
      </c>
      <c r="Z73" s="125">
        <v>193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89</v>
      </c>
      <c r="Y74" s="125">
        <v>89</v>
      </c>
      <c r="Z74" s="125">
        <v>115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38</v>
      </c>
      <c r="Y75" s="125">
        <v>49</v>
      </c>
      <c r="Z75" s="125">
        <v>53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8</v>
      </c>
      <c r="Y76" s="125">
        <v>15</v>
      </c>
      <c r="Z76" s="125">
        <v>17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5</v>
      </c>
      <c r="Z77" s="125">
        <v>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3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1301</v>
      </c>
      <c r="Y80" s="125">
        <v>1642</v>
      </c>
      <c r="Z80" s="125">
        <v>1745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Cook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69</v>
      </c>
      <c r="Y83" s="125">
        <v>99</v>
      </c>
      <c r="Z83" s="125">
        <v>116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106</v>
      </c>
      <c r="Y84" s="125">
        <v>140</v>
      </c>
      <c r="Z84" s="125">
        <v>147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3,853</v>
      </c>
      <c r="D85" s="96">
        <f t="shared" ref="D85:D90" si="4">AD4</f>
        <v>5.4749520941691721E-2</v>
      </c>
      <c r="E85" s="97">
        <f t="shared" ref="E85:E90" si="5">AD4</f>
        <v>5.4749520941691721E-2</v>
      </c>
      <c r="F85" s="96">
        <f t="shared" ref="F85:F90" si="6">AF4</f>
        <v>0.41446402349486045</v>
      </c>
      <c r="G85" s="97">
        <f t="shared" ref="G85:G90" si="7">AF4</f>
        <v>0.41446402349486045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114</v>
      </c>
      <c r="Y85" s="125">
        <v>152</v>
      </c>
      <c r="Z85" s="125">
        <v>160</v>
      </c>
    </row>
    <row r="86" spans="1:32" ht="15" customHeight="1" x14ac:dyDescent="0.25">
      <c r="A86" s="98" t="s">
        <v>4</v>
      </c>
      <c r="B86" s="95"/>
      <c r="C86" s="109" t="str">
        <f t="shared" si="3"/>
        <v>2,103</v>
      </c>
      <c r="D86" s="96">
        <f t="shared" si="4"/>
        <v>4.5748383888612576E-2</v>
      </c>
      <c r="E86" s="97">
        <f t="shared" si="5"/>
        <v>4.5748383888612576E-2</v>
      </c>
      <c r="F86" s="96">
        <f t="shared" si="6"/>
        <v>0.45335176226675888</v>
      </c>
      <c r="G86" s="97">
        <f t="shared" si="7"/>
        <v>0.45335176226675888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58</v>
      </c>
      <c r="Y86" s="125">
        <v>66</v>
      </c>
      <c r="Z86" s="125">
        <v>72</v>
      </c>
    </row>
    <row r="87" spans="1:32" ht="15" customHeight="1" x14ac:dyDescent="0.25">
      <c r="A87" s="98" t="s">
        <v>5</v>
      </c>
      <c r="B87" s="95"/>
      <c r="C87" s="109" t="str">
        <f t="shared" si="3"/>
        <v>1,746</v>
      </c>
      <c r="D87" s="96">
        <f t="shared" si="4"/>
        <v>6.3337393422655319E-2</v>
      </c>
      <c r="E87" s="97">
        <f t="shared" si="5"/>
        <v>6.3337393422655319E-2</v>
      </c>
      <c r="F87" s="96">
        <f t="shared" si="6"/>
        <v>0.37264150943396235</v>
      </c>
      <c r="G87" s="97">
        <f t="shared" si="7"/>
        <v>0.37264150943396235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18</v>
      </c>
      <c r="Y87" s="125">
        <v>23</v>
      </c>
      <c r="Z87" s="125">
        <v>29</v>
      </c>
    </row>
    <row r="88" spans="1:32" ht="15" customHeight="1" x14ac:dyDescent="0.25">
      <c r="A88" s="95" t="s">
        <v>6</v>
      </c>
      <c r="B88" s="95"/>
      <c r="C88" s="109" t="str">
        <f t="shared" si="3"/>
        <v>2,672</v>
      </c>
      <c r="D88" s="96">
        <f t="shared" si="4"/>
        <v>6.8799999999999972E-2</v>
      </c>
      <c r="E88" s="97">
        <f t="shared" si="5"/>
        <v>6.8799999999999972E-2</v>
      </c>
      <c r="F88" s="96">
        <f t="shared" si="6"/>
        <v>0.45375408052230681</v>
      </c>
      <c r="G88" s="97">
        <f t="shared" si="7"/>
        <v>0.45375408052230681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35</v>
      </c>
      <c r="Y88" s="125">
        <v>47</v>
      </c>
      <c r="Z88" s="125">
        <v>52</v>
      </c>
    </row>
    <row r="89" spans="1:32" ht="15" customHeight="1" x14ac:dyDescent="0.25">
      <c r="A89" s="95" t="s">
        <v>104</v>
      </c>
      <c r="B89" s="95"/>
      <c r="C89" s="146" t="str">
        <f t="shared" si="3"/>
        <v>$36,062</v>
      </c>
      <c r="D89" s="96">
        <f t="shared" si="4"/>
        <v>-2.0812685827552024E-2</v>
      </c>
      <c r="E89" s="97">
        <f t="shared" si="5"/>
        <v>-2.0812685827552024E-2</v>
      </c>
      <c r="F89" s="96">
        <f t="shared" si="6"/>
        <v>0.21781710117519926</v>
      </c>
      <c r="G89" s="97">
        <f t="shared" si="7"/>
        <v>0.21781710117519926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96</v>
      </c>
      <c r="Y89" s="125">
        <v>108</v>
      </c>
      <c r="Z89" s="125">
        <v>124</v>
      </c>
    </row>
    <row r="90" spans="1:32" ht="15" customHeight="1" x14ac:dyDescent="0.25">
      <c r="A90" s="95" t="s">
        <v>7</v>
      </c>
      <c r="B90" s="95"/>
      <c r="C90" s="109" t="str">
        <f t="shared" si="3"/>
        <v>$114.2 mil</v>
      </c>
      <c r="D90" s="96">
        <f t="shared" si="4"/>
        <v>0.13334682685441646</v>
      </c>
      <c r="E90" s="97">
        <f t="shared" si="5"/>
        <v>0.13334682685441646</v>
      </c>
      <c r="F90" s="96">
        <f t="shared" si="6"/>
        <v>0.760980506846334</v>
      </c>
      <c r="G90" s="97">
        <f t="shared" si="7"/>
        <v>0.760980506846334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200</v>
      </c>
      <c r="Y90" s="125">
        <v>237</v>
      </c>
      <c r="Z90" s="125">
        <v>221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1030</v>
      </c>
      <c r="Y91" s="125">
        <v>1399</v>
      </c>
      <c r="Z91" s="125">
        <v>1500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48</v>
      </c>
      <c r="Y93" s="125">
        <v>60</v>
      </c>
      <c r="Z93" s="125">
        <v>63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152</v>
      </c>
      <c r="Y94" s="125">
        <v>178</v>
      </c>
      <c r="Z94" s="125">
        <v>210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21</v>
      </c>
      <c r="Y95" s="125">
        <v>34</v>
      </c>
      <c r="Z95" s="125">
        <v>40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119</v>
      </c>
      <c r="Y96" s="125">
        <v>143</v>
      </c>
      <c r="Z96" s="125">
        <v>170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121</v>
      </c>
      <c r="Y97" s="125">
        <v>166</v>
      </c>
      <c r="Z97" s="125">
        <v>160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44</v>
      </c>
      <c r="Y98" s="125">
        <v>72</v>
      </c>
      <c r="Z98" s="125">
        <v>74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12</v>
      </c>
      <c r="Y99" s="125">
        <v>11</v>
      </c>
      <c r="Z99" s="125">
        <v>9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110</v>
      </c>
      <c r="Y100" s="125">
        <v>138</v>
      </c>
      <c r="Z100" s="125">
        <v>142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893</v>
      </c>
      <c r="Y101" s="125">
        <v>1101</v>
      </c>
      <c r="Z101" s="125">
        <v>1173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1860</v>
      </c>
      <c r="Y104" s="125">
        <v>2530</v>
      </c>
      <c r="Z104" s="125">
        <v>2648</v>
      </c>
      <c r="AB104" s="122" t="str">
        <f>TEXT(Z104,"###,###")</f>
        <v>2,648</v>
      </c>
      <c r="AD104" s="143">
        <f>Z104/($Z$4)*100</f>
        <v>68.725668310407471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646</v>
      </c>
      <c r="Y105" s="125">
        <v>795</v>
      </c>
      <c r="Z105" s="125">
        <v>847</v>
      </c>
      <c r="AB105" s="122" t="str">
        <f>TEXT(Z105,"###,###")</f>
        <v>847</v>
      </c>
      <c r="AD105" s="143">
        <f>Z105/($Z$4)*100</f>
        <v>21.982870490526864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2506</v>
      </c>
      <c r="Y106" s="132">
        <v>3325</v>
      </c>
      <c r="Z106" s="132">
        <v>3495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496</v>
      </c>
      <c r="Y108" s="125">
        <v>473</v>
      </c>
      <c r="Z108" s="125">
        <v>661</v>
      </c>
      <c r="AB108" s="122" t="str">
        <f>TEXT(Z108,"###,###")</f>
        <v>661</v>
      </c>
      <c r="AD108" s="143">
        <f>Z108/($Z$4)*100</f>
        <v>17.155463275369844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469</v>
      </c>
      <c r="Y109" s="125">
        <v>635</v>
      </c>
      <c r="Z109" s="125">
        <v>655</v>
      </c>
      <c r="AB109" s="122" t="str">
        <f>TEXT(Z109,"###,###")</f>
        <v>655</v>
      </c>
      <c r="AD109" s="143">
        <f>Z109/($Z$4)*100</f>
        <v>16.99974046197768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629</v>
      </c>
      <c r="Y110" s="125">
        <v>1250</v>
      </c>
      <c r="Z110" s="125">
        <v>1130</v>
      </c>
      <c r="AB110" s="122" t="str">
        <f>TEXT(Z110,"###,###")</f>
        <v>1,130</v>
      </c>
      <c r="AD110" s="143">
        <f>Z110/($Z$4)*100</f>
        <v>29.327796522190503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911</v>
      </c>
      <c r="Y111" s="125">
        <v>967</v>
      </c>
      <c r="Z111" s="125">
        <v>1045</v>
      </c>
      <c r="AB111" s="122" t="str">
        <f>TEXT(Z111,"###,###")</f>
        <v>1,045</v>
      </c>
      <c r="AD111" s="143">
        <f>Z111/($Z$4)*100</f>
        <v>27.121723332468207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2798</v>
      </c>
      <c r="Y112" s="125">
        <v>3653</v>
      </c>
      <c r="Z112" s="125">
        <v>3853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43.24</v>
      </c>
      <c r="U118" s="144">
        <v>43.7</v>
      </c>
      <c r="V118" s="144">
        <v>42.08</v>
      </c>
      <c r="W118" s="144">
        <v>39.409999999999997</v>
      </c>
      <c r="X118" s="144">
        <v>37.520000000000003</v>
      </c>
      <c r="Y118" s="144">
        <v>40</v>
      </c>
      <c r="Z118" s="144">
        <v>40.74</v>
      </c>
      <c r="AB118" s="122" t="str">
        <f>TEXT(Z118,"##.0")</f>
        <v>40.7</v>
      </c>
    </row>
    <row r="120" spans="19:32" x14ac:dyDescent="0.25">
      <c r="S120" s="115" t="s">
        <v>106</v>
      </c>
      <c r="T120" s="125">
        <v>1452</v>
      </c>
      <c r="U120" s="125">
        <v>1567</v>
      </c>
      <c r="V120" s="125">
        <v>1601</v>
      </c>
      <c r="W120" s="125">
        <v>1698</v>
      </c>
      <c r="X120" s="125">
        <v>1584</v>
      </c>
      <c r="Y120" s="125">
        <v>2073</v>
      </c>
      <c r="Z120" s="125">
        <v>2237</v>
      </c>
      <c r="AB120" s="122" t="str">
        <f>TEXT(Z120,"###,###")</f>
        <v>2,237</v>
      </c>
    </row>
    <row r="121" spans="19:32" x14ac:dyDescent="0.25">
      <c r="S121" s="115" t="s">
        <v>107</v>
      </c>
      <c r="T121" s="125">
        <v>219</v>
      </c>
      <c r="U121" s="125">
        <v>225</v>
      </c>
      <c r="V121" s="125">
        <v>218</v>
      </c>
      <c r="W121" s="125">
        <v>219</v>
      </c>
      <c r="X121" s="125">
        <v>169</v>
      </c>
      <c r="Y121" s="125">
        <v>218</v>
      </c>
      <c r="Z121" s="125">
        <v>238</v>
      </c>
      <c r="AB121" s="122" t="str">
        <f>TEXT(Z121,"###,###")</f>
        <v>238</v>
      </c>
    </row>
    <row r="122" spans="19:32" x14ac:dyDescent="0.25">
      <c r="S122" s="115" t="s">
        <v>108</v>
      </c>
      <c r="T122" s="125">
        <v>170</v>
      </c>
      <c r="U122" s="125">
        <v>165</v>
      </c>
      <c r="V122" s="125">
        <v>187</v>
      </c>
      <c r="W122" s="125">
        <v>161</v>
      </c>
      <c r="X122" s="125">
        <v>162</v>
      </c>
      <c r="Y122" s="125">
        <v>209</v>
      </c>
      <c r="Z122" s="125">
        <v>200</v>
      </c>
      <c r="AB122" s="122" t="str">
        <f>TEXT(Z122,"###,###")</f>
        <v>200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1622</v>
      </c>
      <c r="U124" s="125">
        <v>1732</v>
      </c>
      <c r="V124" s="125">
        <v>1788</v>
      </c>
      <c r="W124" s="125">
        <v>1859</v>
      </c>
      <c r="X124" s="125">
        <v>1746</v>
      </c>
      <c r="Y124" s="125">
        <v>2282</v>
      </c>
      <c r="Z124" s="125">
        <v>2437</v>
      </c>
      <c r="AB124" s="122" t="str">
        <f>TEXT(Z124,"###,###")</f>
        <v>2,437</v>
      </c>
      <c r="AD124" s="139">
        <f>Z124/$Z$7*100</f>
        <v>91.205089820359291</v>
      </c>
    </row>
    <row r="125" spans="19:32" x14ac:dyDescent="0.25">
      <c r="S125" s="115" t="s">
        <v>110</v>
      </c>
      <c r="T125" s="125">
        <v>389</v>
      </c>
      <c r="U125" s="125">
        <v>390</v>
      </c>
      <c r="V125" s="125">
        <v>405</v>
      </c>
      <c r="W125" s="125">
        <v>380</v>
      </c>
      <c r="X125" s="125">
        <v>331</v>
      </c>
      <c r="Y125" s="125">
        <v>427</v>
      </c>
      <c r="Z125" s="125">
        <v>438</v>
      </c>
      <c r="AB125" s="122" t="str">
        <f>TEXT(Z125,"###,###")</f>
        <v>438</v>
      </c>
      <c r="AD125" s="139">
        <f>Z125/$Z$7*100</f>
        <v>16.392215568862277</v>
      </c>
    </row>
    <row r="127" spans="19:32" x14ac:dyDescent="0.25">
      <c r="S127" s="115" t="s">
        <v>111</v>
      </c>
      <c r="T127" s="125">
        <v>994</v>
      </c>
      <c r="U127" s="125">
        <v>1105</v>
      </c>
      <c r="V127" s="125">
        <v>1141</v>
      </c>
      <c r="W127" s="125">
        <v>1148</v>
      </c>
      <c r="X127" s="125">
        <v>1028</v>
      </c>
      <c r="Y127" s="125">
        <v>1399</v>
      </c>
      <c r="Z127" s="125">
        <v>1502</v>
      </c>
      <c r="AB127" s="122" t="str">
        <f>TEXT(Z127,"###,###")</f>
        <v>1,502</v>
      </c>
      <c r="AD127" s="139">
        <f>Z127/$Z$7*100</f>
        <v>56.212574850299404</v>
      </c>
    </row>
    <row r="128" spans="19:32" x14ac:dyDescent="0.25">
      <c r="S128" s="115" t="s">
        <v>112</v>
      </c>
      <c r="T128" s="125">
        <v>839</v>
      </c>
      <c r="U128" s="125">
        <v>857</v>
      </c>
      <c r="V128" s="125">
        <v>865</v>
      </c>
      <c r="W128" s="125">
        <v>936</v>
      </c>
      <c r="X128" s="125">
        <v>893</v>
      </c>
      <c r="Y128" s="125">
        <v>1101</v>
      </c>
      <c r="Z128" s="125">
        <v>1172</v>
      </c>
      <c r="AB128" s="122" t="str">
        <f>TEXT(Z128,"###,###")</f>
        <v>1,172</v>
      </c>
      <c r="AD128" s="139">
        <f>Z128/$Z$7*100</f>
        <v>43.862275449101794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95" id="{A60DF087-40D7-413E-A1B5-345CCDEBE46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98" id="{0650CC2C-D339-4C9F-94E2-AE33AADB54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01" id="{9DBD5CA2-14A4-47F2-BABD-74E3561E24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04" id="{FD4EBE94-99CA-4A9F-9D1B-27E1366B59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A341F-FEDB-48B8-8A8F-28F28496A188}">
  <sheetPr codeName="Sheet8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Croydon</v>
      </c>
      <c r="T1" s="113"/>
      <c r="U1" s="113"/>
      <c r="V1" s="113"/>
      <c r="W1" s="113"/>
      <c r="X1" s="113"/>
      <c r="Y1" s="114" t="str">
        <f>Y3</f>
        <v>9.21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137</v>
      </c>
      <c r="Y3" s="118" t="s">
        <v>230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9.21 Croydon,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130</v>
      </c>
      <c r="U4" s="121">
        <v>138</v>
      </c>
      <c r="V4" s="121">
        <v>140</v>
      </c>
      <c r="W4" s="121">
        <v>139</v>
      </c>
      <c r="X4" s="121">
        <v>133</v>
      </c>
      <c r="Y4" s="121">
        <v>148</v>
      </c>
      <c r="Z4" s="121">
        <v>212</v>
      </c>
      <c r="AB4" s="122" t="str">
        <f>TEXT(Z4,"###,###")</f>
        <v>212</v>
      </c>
      <c r="AD4" s="123">
        <f>Z4/Y4-1</f>
        <v>0.43243243243243246</v>
      </c>
      <c r="AF4" s="123">
        <f t="shared" ref="AF4:AF9" si="0">Z4/T4-1</f>
        <v>0.63076923076923075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77</v>
      </c>
      <c r="U5" s="121">
        <v>92</v>
      </c>
      <c r="V5" s="121">
        <v>80</v>
      </c>
      <c r="W5" s="121">
        <v>75</v>
      </c>
      <c r="X5" s="121">
        <v>81</v>
      </c>
      <c r="Y5" s="121">
        <v>73</v>
      </c>
      <c r="Z5" s="121">
        <v>113</v>
      </c>
      <c r="AB5" s="122" t="str">
        <f>TEXT(Z5,"###,###")</f>
        <v>113</v>
      </c>
      <c r="AD5" s="123">
        <f t="shared" ref="AD5:AD9" si="1">Z5/Y5-1</f>
        <v>0.54794520547945202</v>
      </c>
      <c r="AF5" s="123">
        <f t="shared" si="0"/>
        <v>0.46753246753246747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54</v>
      </c>
      <c r="U6" s="121">
        <v>48</v>
      </c>
      <c r="V6" s="121">
        <v>62</v>
      </c>
      <c r="W6" s="121">
        <v>65</v>
      </c>
      <c r="X6" s="121">
        <v>55</v>
      </c>
      <c r="Y6" s="121">
        <v>75</v>
      </c>
      <c r="Z6" s="121">
        <v>105</v>
      </c>
      <c r="AB6" s="122" t="str">
        <f>TEXT(Z6,"###,###")</f>
        <v>105</v>
      </c>
      <c r="AD6" s="123">
        <f t="shared" si="1"/>
        <v>0.39999999999999991</v>
      </c>
      <c r="AF6" s="123">
        <f t="shared" si="0"/>
        <v>0.94444444444444442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83</v>
      </c>
      <c r="U7" s="121">
        <v>94</v>
      </c>
      <c r="V7" s="121">
        <v>94</v>
      </c>
      <c r="W7" s="121">
        <v>90</v>
      </c>
      <c r="X7" s="121">
        <v>89</v>
      </c>
      <c r="Y7" s="121">
        <v>97</v>
      </c>
      <c r="Z7" s="121">
        <v>133</v>
      </c>
      <c r="AB7" s="122" t="str">
        <f>TEXT(Z7,"###,###")</f>
        <v>133</v>
      </c>
      <c r="AD7" s="123">
        <f t="shared" si="1"/>
        <v>0.37113402061855671</v>
      </c>
      <c r="AF7" s="123">
        <f t="shared" si="0"/>
        <v>0.60240963855421681</v>
      </c>
    </row>
    <row r="8" spans="1:32" ht="17.25" customHeight="1" x14ac:dyDescent="0.25">
      <c r="A8" s="44" t="s">
        <v>13</v>
      </c>
      <c r="B8" s="45"/>
      <c r="C8" s="46"/>
      <c r="D8" s="47" t="str">
        <f>AB4</f>
        <v>212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133</v>
      </c>
      <c r="P8" s="48"/>
      <c r="S8" s="120" t="s">
        <v>88</v>
      </c>
      <c r="T8" s="121">
        <v>32963</v>
      </c>
      <c r="U8" s="121">
        <v>35593.58</v>
      </c>
      <c r="V8" s="121">
        <v>32850</v>
      </c>
      <c r="W8" s="121">
        <v>35638.6</v>
      </c>
      <c r="X8" s="121">
        <v>29752.98</v>
      </c>
      <c r="Y8" s="121">
        <v>48206.39</v>
      </c>
      <c r="Z8" s="121">
        <v>40246.9</v>
      </c>
      <c r="AB8" s="122" t="str">
        <f>TEXT(Z8,"$###,###")</f>
        <v>$40,247</v>
      </c>
      <c r="AD8" s="123">
        <f t="shared" si="1"/>
        <v>-0.16511275787297075</v>
      </c>
      <c r="AF8" s="123">
        <f t="shared" si="0"/>
        <v>0.22097199890786645</v>
      </c>
    </row>
    <row r="9" spans="1:32" x14ac:dyDescent="0.25">
      <c r="A9" s="52" t="s">
        <v>15</v>
      </c>
      <c r="B9" s="53"/>
      <c r="C9" s="54"/>
      <c r="D9" s="55">
        <f>AD104</f>
        <v>49.528301886792455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57.142857142857139</v>
      </c>
      <c r="P9" s="56" t="s">
        <v>89</v>
      </c>
      <c r="S9" s="120" t="s">
        <v>7</v>
      </c>
      <c r="T9" s="121">
        <v>2649229</v>
      </c>
      <c r="U9" s="121">
        <v>3477105</v>
      </c>
      <c r="V9" s="121">
        <v>3405639</v>
      </c>
      <c r="W9" s="121">
        <v>3412816</v>
      </c>
      <c r="X9" s="121">
        <v>3743925</v>
      </c>
      <c r="Y9" s="121">
        <v>4265106</v>
      </c>
      <c r="Z9" s="121">
        <v>6005299</v>
      </c>
      <c r="AB9" s="122" t="str">
        <f>TEXT(Z9/1000000,"$#,###.0")&amp;" mil"</f>
        <v>$6.0 mil</v>
      </c>
      <c r="AD9" s="123">
        <f t="shared" si="1"/>
        <v>0.40800697567657163</v>
      </c>
      <c r="AF9" s="123">
        <f t="shared" si="0"/>
        <v>1.2668100794608543</v>
      </c>
    </row>
    <row r="10" spans="1:32" x14ac:dyDescent="0.25">
      <c r="A10" s="52" t="s">
        <v>18</v>
      </c>
      <c r="B10" s="53"/>
      <c r="C10" s="54"/>
      <c r="D10" s="55">
        <f>AD105</f>
        <v>35.377358490566039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44.360902255639097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86.46616541353383</v>
      </c>
      <c r="P11" s="56" t="s">
        <v>89</v>
      </c>
      <c r="S11" s="120" t="s">
        <v>30</v>
      </c>
      <c r="T11" s="125">
        <v>106</v>
      </c>
      <c r="U11" s="125">
        <v>104</v>
      </c>
      <c r="V11" s="125">
        <v>112</v>
      </c>
      <c r="W11" s="125">
        <v>116</v>
      </c>
      <c r="X11" s="125">
        <v>114</v>
      </c>
      <c r="Y11" s="125">
        <v>129</v>
      </c>
      <c r="Z11" s="125">
        <v>169</v>
      </c>
    </row>
    <row r="12" spans="1:32" ht="28.5" customHeight="1" x14ac:dyDescent="0.25">
      <c r="A12" s="52" t="s">
        <v>20</v>
      </c>
      <c r="B12" s="54"/>
      <c r="C12" s="54"/>
      <c r="D12" s="55">
        <f>AD108</f>
        <v>18.867924528301888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33.082706766917291</v>
      </c>
      <c r="P12" s="56" t="s">
        <v>89</v>
      </c>
      <c r="S12" s="120" t="s">
        <v>31</v>
      </c>
      <c r="T12" s="125">
        <v>25</v>
      </c>
      <c r="U12" s="125">
        <v>28</v>
      </c>
      <c r="V12" s="125">
        <v>27</v>
      </c>
      <c r="W12" s="125">
        <v>17</v>
      </c>
      <c r="X12" s="125">
        <v>21</v>
      </c>
      <c r="Y12" s="125">
        <v>19</v>
      </c>
      <c r="Z12" s="125">
        <v>47</v>
      </c>
    </row>
    <row r="13" spans="1:32" ht="15" customHeight="1" x14ac:dyDescent="0.25">
      <c r="A13" s="52" t="s">
        <v>21</v>
      </c>
      <c r="B13" s="54"/>
      <c r="C13" s="54"/>
      <c r="D13" s="55">
        <f>AD109</f>
        <v>16.509433962264151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35.849056603773583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15.09433962264151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19</v>
      </c>
      <c r="Z15" s="125">
        <v>30</v>
      </c>
      <c r="AB15" s="129">
        <f t="shared" ref="AB15:AB34" si="2">IF(Z15="np",0,Z15/$Z$34)</f>
        <v>0.1388888888888889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0</v>
      </c>
      <c r="Z16" s="125">
        <v>0</v>
      </c>
      <c r="AB16" s="129">
        <f t="shared" si="2"/>
        <v>0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0</v>
      </c>
      <c r="Z17" s="125">
        <v>7</v>
      </c>
      <c r="AB17" s="129">
        <f t="shared" si="2"/>
        <v>3.2407407407407406E-2</v>
      </c>
    </row>
    <row r="18" spans="1:28" x14ac:dyDescent="0.25">
      <c r="A18" s="82" t="str">
        <f>$S$1&amp;" ("&amp;$T$2&amp;" to "&amp;$Z$2&amp;")"</f>
        <v>Croydon (2011-12 to 2017-18)</v>
      </c>
      <c r="B18" s="82"/>
      <c r="C18" s="82"/>
      <c r="D18" s="82"/>
      <c r="E18" s="82"/>
      <c r="F18" s="82"/>
      <c r="G18" s="82" t="str">
        <f>$S$1&amp;" ("&amp;$T$2&amp;" to "&amp;$Z$2&amp;")"</f>
        <v>Croydon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0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8</v>
      </c>
      <c r="Z19" s="125">
        <v>33</v>
      </c>
      <c r="AB19" s="129">
        <f t="shared" si="2"/>
        <v>0.15277777777777779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0</v>
      </c>
      <c r="Z20" s="125">
        <v>0</v>
      </c>
      <c r="AB20" s="129">
        <f t="shared" si="2"/>
        <v>0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0</v>
      </c>
      <c r="Z21" s="125">
        <v>10</v>
      </c>
      <c r="AB21" s="129">
        <f t="shared" si="2"/>
        <v>4.6296296296296294E-2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19</v>
      </c>
      <c r="Z22" s="125">
        <v>7</v>
      </c>
      <c r="AB22" s="129">
        <f t="shared" si="2"/>
        <v>3.2407407407407406E-2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0</v>
      </c>
      <c r="Z23" s="125">
        <v>8</v>
      </c>
      <c r="AB23" s="129">
        <f t="shared" si="2"/>
        <v>3.7037037037037035E-2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0</v>
      </c>
      <c r="Z25" s="125">
        <v>0</v>
      </c>
      <c r="AB25" s="129">
        <f t="shared" si="2"/>
        <v>0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6</v>
      </c>
      <c r="Z26" s="125">
        <v>8</v>
      </c>
      <c r="AB26" s="129">
        <f t="shared" si="2"/>
        <v>3.7037037037037035E-2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0</v>
      </c>
      <c r="Z27" s="125">
        <v>3</v>
      </c>
      <c r="AB27" s="129">
        <f t="shared" si="2"/>
        <v>1.3888888888888888E-2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0</v>
      </c>
      <c r="Z28" s="125">
        <v>7</v>
      </c>
      <c r="AB28" s="129">
        <f t="shared" si="2"/>
        <v>3.2407407407407406E-2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41</v>
      </c>
      <c r="Z29" s="125">
        <v>59</v>
      </c>
      <c r="AB29" s="129">
        <f t="shared" si="2"/>
        <v>0.27314814814814814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10</v>
      </c>
      <c r="Z30" s="125">
        <v>14</v>
      </c>
      <c r="AB30" s="129">
        <f t="shared" si="2"/>
        <v>6.4814814814814811E-2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10</v>
      </c>
      <c r="Z31" s="125">
        <v>8</v>
      </c>
      <c r="AB31" s="129">
        <f t="shared" si="2"/>
        <v>3.7037037037037035E-2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0</v>
      </c>
      <c r="Z32" s="125">
        <v>0</v>
      </c>
      <c r="AB32" s="129">
        <f t="shared" si="2"/>
        <v>0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6</v>
      </c>
      <c r="Z33" s="125">
        <v>0</v>
      </c>
      <c r="AB33" s="129">
        <f t="shared" si="2"/>
        <v>0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148</v>
      </c>
      <c r="Z34" s="132">
        <v>216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0</v>
      </c>
      <c r="Z45" s="125">
        <v>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0</v>
      </c>
      <c r="Y46" s="125">
        <v>3</v>
      </c>
      <c r="Z46" s="125">
        <v>0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19</v>
      </c>
      <c r="Y47" s="125">
        <v>8</v>
      </c>
      <c r="Z47" s="125">
        <v>14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12</v>
      </c>
      <c r="Y48" s="125">
        <v>11</v>
      </c>
      <c r="Z48" s="125">
        <v>12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Croydon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7</v>
      </c>
      <c r="Y49" s="125">
        <v>9</v>
      </c>
      <c r="Z49" s="125">
        <v>10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6</v>
      </c>
      <c r="Y50" s="125">
        <v>0</v>
      </c>
      <c r="Z50" s="125">
        <v>10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9</v>
      </c>
      <c r="Y51" s="125">
        <v>10</v>
      </c>
      <c r="Z51" s="125">
        <v>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</v>
      </c>
      <c r="Y52" s="125">
        <v>9</v>
      </c>
      <c r="Z52" s="125">
        <v>13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8</v>
      </c>
      <c r="Y53" s="125">
        <v>4</v>
      </c>
      <c r="Z53" s="125">
        <v>4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7</v>
      </c>
      <c r="Y54" s="125">
        <v>8</v>
      </c>
      <c r="Z54" s="125">
        <v>13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4</v>
      </c>
      <c r="Y55" s="125">
        <v>14</v>
      </c>
      <c r="Z55" s="125">
        <v>11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9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4</v>
      </c>
      <c r="Z57" s="125">
        <v>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81</v>
      </c>
      <c r="Y61" s="125">
        <v>73</v>
      </c>
      <c r="Z61" s="125">
        <v>113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Croydon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</v>
      </c>
      <c r="Y65" s="125">
        <v>10</v>
      </c>
      <c r="Z65" s="125">
        <v>5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0</v>
      </c>
      <c r="Y66" s="125">
        <v>10</v>
      </c>
      <c r="Z66" s="125">
        <v>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14</v>
      </c>
      <c r="Y67" s="125">
        <v>10</v>
      </c>
      <c r="Z67" s="125">
        <v>5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0</v>
      </c>
      <c r="Y68" s="125">
        <v>10</v>
      </c>
      <c r="Z68" s="125">
        <v>9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6</v>
      </c>
      <c r="Y69" s="125">
        <v>11</v>
      </c>
      <c r="Z69" s="125">
        <v>20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</v>
      </c>
      <c r="Y70" s="125">
        <v>6</v>
      </c>
      <c r="Z70" s="125">
        <v>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0</v>
      </c>
      <c r="Y71" s="125">
        <v>8</v>
      </c>
      <c r="Z71" s="125">
        <v>13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8</v>
      </c>
      <c r="Y72" s="125">
        <v>6</v>
      </c>
      <c r="Z72" s="125">
        <v>13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5</v>
      </c>
      <c r="Y73" s="125">
        <v>7</v>
      </c>
      <c r="Z73" s="125">
        <v>10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</v>
      </c>
      <c r="Y74" s="125">
        <v>0</v>
      </c>
      <c r="Z74" s="125">
        <v>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52</v>
      </c>
      <c r="Y80" s="125">
        <v>75</v>
      </c>
      <c r="Z80" s="125">
        <v>104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Croydon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0</v>
      </c>
      <c r="Y83" s="125">
        <v>8</v>
      </c>
      <c r="Z83" s="125">
        <v>6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212</v>
      </c>
      <c r="D85" s="96">
        <f t="shared" ref="D85:D90" si="4">AD4</f>
        <v>0.43243243243243246</v>
      </c>
      <c r="E85" s="97">
        <f t="shared" ref="E85:E90" si="5">AD4</f>
        <v>0.43243243243243246</v>
      </c>
      <c r="F85" s="96">
        <f t="shared" ref="F85:F90" si="6">AF4</f>
        <v>0.63076923076923075</v>
      </c>
      <c r="G85" s="97">
        <f t="shared" ref="G85:G90" si="7">AF4</f>
        <v>0.63076923076923075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5</v>
      </c>
      <c r="Y85" s="125">
        <v>0</v>
      </c>
      <c r="Z85" s="125">
        <v>8</v>
      </c>
    </row>
    <row r="86" spans="1:32" ht="15" customHeight="1" x14ac:dyDescent="0.25">
      <c r="A86" s="98" t="s">
        <v>4</v>
      </c>
      <c r="B86" s="95"/>
      <c r="C86" s="109" t="str">
        <f t="shared" si="3"/>
        <v>113</v>
      </c>
      <c r="D86" s="96">
        <f t="shared" si="4"/>
        <v>0.54794520547945202</v>
      </c>
      <c r="E86" s="97">
        <f t="shared" si="5"/>
        <v>0.54794520547945202</v>
      </c>
      <c r="F86" s="96">
        <f t="shared" si="6"/>
        <v>0.46753246753246747</v>
      </c>
      <c r="G86" s="97">
        <f t="shared" si="7"/>
        <v>0.46753246753246747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5</v>
      </c>
      <c r="Y86" s="125">
        <v>3</v>
      </c>
      <c r="Z86" s="125">
        <v>0</v>
      </c>
    </row>
    <row r="87" spans="1:32" ht="15" customHeight="1" x14ac:dyDescent="0.25">
      <c r="A87" s="98" t="s">
        <v>5</v>
      </c>
      <c r="B87" s="95"/>
      <c r="C87" s="109" t="str">
        <f t="shared" si="3"/>
        <v>105</v>
      </c>
      <c r="D87" s="96">
        <f t="shared" si="4"/>
        <v>0.39999999999999991</v>
      </c>
      <c r="E87" s="97">
        <f t="shared" si="5"/>
        <v>0.39999999999999991</v>
      </c>
      <c r="F87" s="96">
        <f t="shared" si="6"/>
        <v>0.94444444444444442</v>
      </c>
      <c r="G87" s="97">
        <f t="shared" si="7"/>
        <v>0.94444444444444442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0</v>
      </c>
      <c r="Y87" s="125">
        <v>5</v>
      </c>
      <c r="Z87" s="125">
        <v>0</v>
      </c>
    </row>
    <row r="88" spans="1:32" ht="15" customHeight="1" x14ac:dyDescent="0.25">
      <c r="A88" s="95" t="s">
        <v>6</v>
      </c>
      <c r="B88" s="95"/>
      <c r="C88" s="109" t="str">
        <f t="shared" si="3"/>
        <v>133</v>
      </c>
      <c r="D88" s="96">
        <f t="shared" si="4"/>
        <v>0.37113402061855671</v>
      </c>
      <c r="E88" s="97">
        <f t="shared" si="5"/>
        <v>0.37113402061855671</v>
      </c>
      <c r="F88" s="96">
        <f t="shared" si="6"/>
        <v>0.60240963855421681</v>
      </c>
      <c r="G88" s="97">
        <f t="shared" si="7"/>
        <v>0.60240963855421681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4</v>
      </c>
      <c r="Z88" s="125">
        <v>0</v>
      </c>
    </row>
    <row r="89" spans="1:32" ht="15" customHeight="1" x14ac:dyDescent="0.25">
      <c r="A89" s="95" t="s">
        <v>104</v>
      </c>
      <c r="B89" s="95"/>
      <c r="C89" s="146" t="str">
        <f t="shared" si="3"/>
        <v>$40,247</v>
      </c>
      <c r="D89" s="96">
        <f t="shared" si="4"/>
        <v>-0.16511275787297075</v>
      </c>
      <c r="E89" s="97">
        <f t="shared" si="5"/>
        <v>-0.16511275787297075</v>
      </c>
      <c r="F89" s="96">
        <f t="shared" si="6"/>
        <v>0.22097199890786645</v>
      </c>
      <c r="G89" s="97">
        <f t="shared" si="7"/>
        <v>0.22097199890786645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11</v>
      </c>
      <c r="Y89" s="125">
        <v>12</v>
      </c>
      <c r="Z89" s="125">
        <v>12</v>
      </c>
    </row>
    <row r="90" spans="1:32" ht="15" customHeight="1" x14ac:dyDescent="0.25">
      <c r="A90" s="95" t="s">
        <v>7</v>
      </c>
      <c r="B90" s="95"/>
      <c r="C90" s="109" t="str">
        <f t="shared" si="3"/>
        <v>$6.0 mil</v>
      </c>
      <c r="D90" s="96">
        <f t="shared" si="4"/>
        <v>0.40800697567657163</v>
      </c>
      <c r="E90" s="97">
        <f t="shared" si="5"/>
        <v>0.40800697567657163</v>
      </c>
      <c r="F90" s="96">
        <f t="shared" si="6"/>
        <v>1.2668100794608543</v>
      </c>
      <c r="G90" s="97">
        <f t="shared" si="7"/>
        <v>1.2668100794608543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12</v>
      </c>
      <c r="Y90" s="125">
        <v>12</v>
      </c>
      <c r="Z90" s="125">
        <v>24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54</v>
      </c>
      <c r="Y91" s="125">
        <v>50</v>
      </c>
      <c r="Z91" s="125">
        <v>77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</v>
      </c>
      <c r="Y93" s="125">
        <v>0</v>
      </c>
      <c r="Z93" s="125">
        <v>3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0</v>
      </c>
      <c r="Y94" s="125">
        <v>0</v>
      </c>
      <c r="Z94" s="125">
        <v>0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9</v>
      </c>
      <c r="Y96" s="125">
        <v>7</v>
      </c>
      <c r="Z96" s="125">
        <v>12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6</v>
      </c>
      <c r="Y97" s="125">
        <v>10</v>
      </c>
      <c r="Z97" s="125">
        <v>9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0</v>
      </c>
      <c r="Y98" s="125">
        <v>0</v>
      </c>
      <c r="Z98" s="125">
        <v>0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9</v>
      </c>
      <c r="Y100" s="125">
        <v>12</v>
      </c>
      <c r="Z100" s="125">
        <v>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41</v>
      </c>
      <c r="Y101" s="125">
        <v>47</v>
      </c>
      <c r="Z101" s="125">
        <v>65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77</v>
      </c>
      <c r="Y104" s="125">
        <v>81</v>
      </c>
      <c r="Z104" s="125">
        <v>105</v>
      </c>
      <c r="AB104" s="122" t="str">
        <f>TEXT(Z104,"###,###")</f>
        <v>105</v>
      </c>
      <c r="AD104" s="143">
        <f>Z104/($Z$4)*100</f>
        <v>49.528301886792455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25</v>
      </c>
      <c r="Y105" s="125">
        <v>54</v>
      </c>
      <c r="Z105" s="125">
        <v>75</v>
      </c>
      <c r="AB105" s="122" t="str">
        <f>TEXT(Z105,"###,###")</f>
        <v>75</v>
      </c>
      <c r="AD105" s="143">
        <f>Z105/($Z$4)*100</f>
        <v>35.377358490566039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102</v>
      </c>
      <c r="Y106" s="132">
        <v>135</v>
      </c>
      <c r="Z106" s="132">
        <v>180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35</v>
      </c>
      <c r="Y108" s="125">
        <v>13</v>
      </c>
      <c r="Z108" s="125">
        <v>40</v>
      </c>
      <c r="AB108" s="122" t="str">
        <f>TEXT(Z108,"###,###")</f>
        <v>40</v>
      </c>
      <c r="AD108" s="143">
        <f>Z108/($Z$4)*100</f>
        <v>18.867924528301888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30</v>
      </c>
      <c r="Y109" s="125">
        <v>35</v>
      </c>
      <c r="Z109" s="125">
        <v>35</v>
      </c>
      <c r="AB109" s="122" t="str">
        <f>TEXT(Z109,"###,###")</f>
        <v>35</v>
      </c>
      <c r="AD109" s="143">
        <f>Z109/($Z$4)*100</f>
        <v>16.509433962264151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10</v>
      </c>
      <c r="Y110" s="125">
        <v>62</v>
      </c>
      <c r="Z110" s="125">
        <v>76</v>
      </c>
      <c r="AB110" s="122" t="str">
        <f>TEXT(Z110,"###,###")</f>
        <v>76</v>
      </c>
      <c r="AD110" s="143">
        <f>Z110/($Z$4)*100</f>
        <v>35.849056603773583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22</v>
      </c>
      <c r="Y111" s="125">
        <v>25</v>
      </c>
      <c r="Z111" s="125">
        <v>32</v>
      </c>
      <c r="AB111" s="122" t="str">
        <f>TEXT(Z111,"###,###")</f>
        <v>32</v>
      </c>
      <c r="AD111" s="143">
        <f>Z111/($Z$4)*100</f>
        <v>15.09433962264151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130</v>
      </c>
      <c r="Y112" s="125">
        <v>148</v>
      </c>
      <c r="Z112" s="125">
        <v>213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44.32</v>
      </c>
      <c r="U118" s="144">
        <v>39.18</v>
      </c>
      <c r="V118" s="144">
        <v>40.96</v>
      </c>
      <c r="W118" s="144">
        <v>43.69</v>
      </c>
      <c r="X118" s="144">
        <v>43.1</v>
      </c>
      <c r="Y118" s="144">
        <v>40.409999999999997</v>
      </c>
      <c r="Z118" s="144">
        <v>40.880000000000003</v>
      </c>
      <c r="AB118" s="122" t="str">
        <f>TEXT(Z118,"##.0")</f>
        <v>40.9</v>
      </c>
    </row>
    <row r="120" spans="19:32" x14ac:dyDescent="0.25">
      <c r="S120" s="115" t="s">
        <v>106</v>
      </c>
      <c r="T120" s="125">
        <v>63</v>
      </c>
      <c r="U120" s="125">
        <v>67</v>
      </c>
      <c r="V120" s="125">
        <v>68</v>
      </c>
      <c r="W120" s="125">
        <v>68</v>
      </c>
      <c r="X120" s="125">
        <v>68</v>
      </c>
      <c r="Y120" s="125">
        <v>78</v>
      </c>
      <c r="Z120" s="125">
        <v>95</v>
      </c>
      <c r="AB120" s="122" t="str">
        <f>TEXT(Z120,"###,###")</f>
        <v>95</v>
      </c>
    </row>
    <row r="121" spans="19:32" x14ac:dyDescent="0.25">
      <c r="S121" s="115" t="s">
        <v>107</v>
      </c>
      <c r="T121" s="125">
        <v>13</v>
      </c>
      <c r="U121" s="125">
        <v>17</v>
      </c>
      <c r="V121" s="125">
        <v>11</v>
      </c>
      <c r="W121" s="125">
        <v>14</v>
      </c>
      <c r="X121" s="125">
        <v>13</v>
      </c>
      <c r="Y121" s="125">
        <v>7</v>
      </c>
      <c r="Z121" s="125">
        <v>24</v>
      </c>
      <c r="AB121" s="122" t="str">
        <f>TEXT(Z121,"###,###")</f>
        <v>24</v>
      </c>
    </row>
    <row r="122" spans="19:32" x14ac:dyDescent="0.25">
      <c r="S122" s="115" t="s">
        <v>108</v>
      </c>
      <c r="T122" s="125">
        <v>13</v>
      </c>
      <c r="U122" s="125">
        <v>18</v>
      </c>
      <c r="V122" s="125">
        <v>18</v>
      </c>
      <c r="W122" s="125">
        <v>12</v>
      </c>
      <c r="X122" s="125">
        <v>9</v>
      </c>
      <c r="Y122" s="125">
        <v>12</v>
      </c>
      <c r="Z122" s="125">
        <v>20</v>
      </c>
      <c r="AB122" s="122" t="str">
        <f>TEXT(Z122,"###,###")</f>
        <v>20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76</v>
      </c>
      <c r="U124" s="125">
        <v>85</v>
      </c>
      <c r="V124" s="125">
        <v>86</v>
      </c>
      <c r="W124" s="125">
        <v>80</v>
      </c>
      <c r="X124" s="125">
        <v>77</v>
      </c>
      <c r="Y124" s="125">
        <v>90</v>
      </c>
      <c r="Z124" s="125">
        <v>115</v>
      </c>
      <c r="AB124" s="122" t="str">
        <f>TEXT(Z124,"###,###")</f>
        <v>115</v>
      </c>
      <c r="AD124" s="139">
        <f>Z124/$Z$7*100</f>
        <v>86.46616541353383</v>
      </c>
    </row>
    <row r="125" spans="19:32" x14ac:dyDescent="0.25">
      <c r="S125" s="115" t="s">
        <v>110</v>
      </c>
      <c r="T125" s="125">
        <v>26</v>
      </c>
      <c r="U125" s="125">
        <v>35</v>
      </c>
      <c r="V125" s="125">
        <v>29</v>
      </c>
      <c r="W125" s="125">
        <v>26</v>
      </c>
      <c r="X125" s="125">
        <v>22</v>
      </c>
      <c r="Y125" s="125">
        <v>19</v>
      </c>
      <c r="Z125" s="125">
        <v>44</v>
      </c>
      <c r="AB125" s="122" t="str">
        <f>TEXT(Z125,"###,###")</f>
        <v>44</v>
      </c>
      <c r="AD125" s="139">
        <f>Z125/$Z$7*100</f>
        <v>33.082706766917291</v>
      </c>
    </row>
    <row r="127" spans="19:32" x14ac:dyDescent="0.25">
      <c r="S127" s="115" t="s">
        <v>111</v>
      </c>
      <c r="T127" s="125">
        <v>50</v>
      </c>
      <c r="U127" s="125">
        <v>56</v>
      </c>
      <c r="V127" s="125">
        <v>54</v>
      </c>
      <c r="W127" s="125">
        <v>51</v>
      </c>
      <c r="X127" s="125">
        <v>50</v>
      </c>
      <c r="Y127" s="125">
        <v>50</v>
      </c>
      <c r="Z127" s="125">
        <v>76</v>
      </c>
      <c r="AB127" s="122" t="str">
        <f>TEXT(Z127,"###,###")</f>
        <v>76</v>
      </c>
      <c r="AD127" s="139">
        <f>Z127/$Z$7*100</f>
        <v>57.142857142857139</v>
      </c>
    </row>
    <row r="128" spans="19:32" x14ac:dyDescent="0.25">
      <c r="S128" s="115" t="s">
        <v>112</v>
      </c>
      <c r="T128" s="125">
        <v>34</v>
      </c>
      <c r="U128" s="125">
        <v>32</v>
      </c>
      <c r="V128" s="125">
        <v>40</v>
      </c>
      <c r="W128" s="125">
        <v>39</v>
      </c>
      <c r="X128" s="125">
        <v>41</v>
      </c>
      <c r="Y128" s="125">
        <v>47</v>
      </c>
      <c r="Z128" s="125">
        <v>59</v>
      </c>
      <c r="AB128" s="122" t="str">
        <f>TEXT(Z128,"###,###")</f>
        <v>59</v>
      </c>
      <c r="AD128" s="139">
        <f>Z128/$Z$7*100</f>
        <v>44.360902255639097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85" id="{06024C08-A9EB-439A-BE99-99F868E1B8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88" id="{6379083A-87DD-43BC-A473-DBEB344B65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91" id="{07FF3B06-1C7E-4922-93DA-D23656CA26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94" id="{582E427A-133E-4A34-891D-71961FBD9C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7E9EE-BDCC-4659-957A-86D362DBA792}">
  <sheetPr codeName="Sheet8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Diamantina</v>
      </c>
      <c r="T1" s="113"/>
      <c r="U1" s="113"/>
      <c r="V1" s="113"/>
      <c r="W1" s="113"/>
      <c r="X1" s="113"/>
      <c r="Y1" s="114" t="str">
        <f>Y3</f>
        <v>9.22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138</v>
      </c>
      <c r="Y3" s="118" t="s">
        <v>231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9.22 Diamantina,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260</v>
      </c>
      <c r="U4" s="121">
        <v>305</v>
      </c>
      <c r="V4" s="121">
        <v>276</v>
      </c>
      <c r="W4" s="121">
        <v>271</v>
      </c>
      <c r="X4" s="121">
        <v>173</v>
      </c>
      <c r="Y4" s="121">
        <v>293</v>
      </c>
      <c r="Z4" s="121">
        <v>311</v>
      </c>
      <c r="AB4" s="122" t="str">
        <f>TEXT(Z4,"###,###")</f>
        <v>311</v>
      </c>
      <c r="AD4" s="123">
        <f>Z4/Y4-1</f>
        <v>6.1433447098976135E-2</v>
      </c>
      <c r="AF4" s="123">
        <f t="shared" ref="AF4:AF9" si="0">Z4/T4-1</f>
        <v>0.19615384615384612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135</v>
      </c>
      <c r="U5" s="121">
        <v>158</v>
      </c>
      <c r="V5" s="121">
        <v>144</v>
      </c>
      <c r="W5" s="121">
        <v>129</v>
      </c>
      <c r="X5" s="121">
        <v>95</v>
      </c>
      <c r="Y5" s="121">
        <v>164</v>
      </c>
      <c r="Z5" s="121">
        <v>172</v>
      </c>
      <c r="AB5" s="122" t="str">
        <f>TEXT(Z5,"###,###")</f>
        <v>172</v>
      </c>
      <c r="AD5" s="123">
        <f t="shared" ref="AD5:AD9" si="1">Z5/Y5-1</f>
        <v>4.8780487804878092E-2</v>
      </c>
      <c r="AF5" s="123">
        <f t="shared" si="0"/>
        <v>0.27407407407407414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133</v>
      </c>
      <c r="U6" s="121">
        <v>144</v>
      </c>
      <c r="V6" s="121">
        <v>130</v>
      </c>
      <c r="W6" s="121">
        <v>138</v>
      </c>
      <c r="X6" s="121">
        <v>79</v>
      </c>
      <c r="Y6" s="121">
        <v>129</v>
      </c>
      <c r="Z6" s="121">
        <v>138</v>
      </c>
      <c r="AB6" s="122" t="str">
        <f>TEXT(Z6,"###,###")</f>
        <v>138</v>
      </c>
      <c r="AD6" s="123">
        <f t="shared" si="1"/>
        <v>6.9767441860465018E-2</v>
      </c>
      <c r="AF6" s="123">
        <f t="shared" si="0"/>
        <v>3.7593984962406068E-2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179</v>
      </c>
      <c r="U7" s="121">
        <v>191</v>
      </c>
      <c r="V7" s="121">
        <v>187</v>
      </c>
      <c r="W7" s="121">
        <v>171</v>
      </c>
      <c r="X7" s="121">
        <v>127</v>
      </c>
      <c r="Y7" s="121">
        <v>174</v>
      </c>
      <c r="Z7" s="121">
        <v>190</v>
      </c>
      <c r="AB7" s="122" t="str">
        <f>TEXT(Z7,"###,###")</f>
        <v>190</v>
      </c>
      <c r="AD7" s="123">
        <f t="shared" si="1"/>
        <v>9.1954022988505857E-2</v>
      </c>
      <c r="AF7" s="123">
        <f t="shared" si="0"/>
        <v>6.1452513966480549E-2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311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190</v>
      </c>
      <c r="P8" s="48"/>
      <c r="S8" s="120" t="s">
        <v>88</v>
      </c>
      <c r="T8" s="121">
        <v>40000</v>
      </c>
      <c r="U8" s="121">
        <v>42023.45</v>
      </c>
      <c r="V8" s="121">
        <v>43251</v>
      </c>
      <c r="W8" s="121">
        <v>44460</v>
      </c>
      <c r="X8" s="121">
        <v>46604</v>
      </c>
      <c r="Y8" s="121">
        <v>40087</v>
      </c>
      <c r="Z8" s="121">
        <v>43511.839999999997</v>
      </c>
      <c r="AB8" s="122" t="str">
        <f>TEXT(Z8,"$###,###")</f>
        <v>$43,512</v>
      </c>
      <c r="AD8" s="123">
        <f t="shared" si="1"/>
        <v>8.5435178486791052E-2</v>
      </c>
      <c r="AF8" s="123">
        <f t="shared" si="0"/>
        <v>8.7795999999999985E-2</v>
      </c>
    </row>
    <row r="9" spans="1:32" x14ac:dyDescent="0.25">
      <c r="A9" s="52" t="s">
        <v>15</v>
      </c>
      <c r="B9" s="53"/>
      <c r="C9" s="54"/>
      <c r="D9" s="55">
        <f>AD104</f>
        <v>59.485530546623799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53.684210526315788</v>
      </c>
      <c r="P9" s="56" t="s">
        <v>89</v>
      </c>
      <c r="S9" s="120" t="s">
        <v>7</v>
      </c>
      <c r="T9" s="121">
        <v>8881067</v>
      </c>
      <c r="U9" s="121">
        <v>9615582</v>
      </c>
      <c r="V9" s="121">
        <v>9195826</v>
      </c>
      <c r="W9" s="121">
        <v>8439845</v>
      </c>
      <c r="X9" s="121">
        <v>7079698</v>
      </c>
      <c r="Y9" s="121">
        <v>8982149</v>
      </c>
      <c r="Z9" s="121">
        <v>10257806</v>
      </c>
      <c r="AB9" s="122" t="str">
        <f>TEXT(Z9/1000000,"$#,###.0")&amp;" mil"</f>
        <v>$10.3 mil</v>
      </c>
      <c r="AD9" s="123">
        <f t="shared" si="1"/>
        <v>0.14202135814046279</v>
      </c>
      <c r="AF9" s="123">
        <f t="shared" si="0"/>
        <v>0.15501954888978986</v>
      </c>
    </row>
    <row r="10" spans="1:32" x14ac:dyDescent="0.25">
      <c r="A10" s="52" t="s">
        <v>18</v>
      </c>
      <c r="B10" s="53"/>
      <c r="C10" s="54"/>
      <c r="D10" s="55">
        <f>AD105</f>
        <v>33.440514469453376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43.684210526315795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96.84210526315789</v>
      </c>
      <c r="P11" s="56" t="s">
        <v>89</v>
      </c>
      <c r="S11" s="120" t="s">
        <v>30</v>
      </c>
      <c r="T11" s="125">
        <v>225</v>
      </c>
      <c r="U11" s="125">
        <v>268</v>
      </c>
      <c r="V11" s="125">
        <v>240</v>
      </c>
      <c r="W11" s="125">
        <v>234</v>
      </c>
      <c r="X11" s="125">
        <v>151</v>
      </c>
      <c r="Y11" s="125">
        <v>264</v>
      </c>
      <c r="Z11" s="125">
        <v>286</v>
      </c>
    </row>
    <row r="12" spans="1:32" ht="28.5" customHeight="1" x14ac:dyDescent="0.25">
      <c r="A12" s="52" t="s">
        <v>20</v>
      </c>
      <c r="B12" s="54"/>
      <c r="C12" s="54"/>
      <c r="D12" s="55">
        <f>AD108</f>
        <v>11.57556270096463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14.736842105263156</v>
      </c>
      <c r="P12" s="56" t="s">
        <v>89</v>
      </c>
      <c r="S12" s="120" t="s">
        <v>31</v>
      </c>
      <c r="T12" s="125">
        <v>38</v>
      </c>
      <c r="U12" s="125">
        <v>40</v>
      </c>
      <c r="V12" s="125">
        <v>36</v>
      </c>
      <c r="W12" s="125">
        <v>34</v>
      </c>
      <c r="X12" s="125">
        <v>24</v>
      </c>
      <c r="Y12" s="125">
        <v>29</v>
      </c>
      <c r="Z12" s="125">
        <v>25</v>
      </c>
    </row>
    <row r="13" spans="1:32" ht="15" customHeight="1" x14ac:dyDescent="0.25">
      <c r="A13" s="52" t="s">
        <v>21</v>
      </c>
      <c r="B13" s="54"/>
      <c r="C13" s="54"/>
      <c r="D13" s="55">
        <f>AD109</f>
        <v>18.327974276527332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41.2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48.874598070739552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14.469453376205788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64</v>
      </c>
      <c r="Z15" s="125">
        <v>69</v>
      </c>
      <c r="AB15" s="129">
        <f t="shared" ref="AB15:AB34" si="2">IF(Z15="np",0,Z15/$Z$34)</f>
        <v>0.22330097087378642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11</v>
      </c>
      <c r="Z16" s="125">
        <v>10</v>
      </c>
      <c r="AB16" s="129">
        <f t="shared" si="2"/>
        <v>3.2362459546925564E-2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0</v>
      </c>
      <c r="Z17" s="125">
        <v>10</v>
      </c>
      <c r="AB17" s="129">
        <f t="shared" si="2"/>
        <v>3.2362459546925564E-2</v>
      </c>
    </row>
    <row r="18" spans="1:28" x14ac:dyDescent="0.25">
      <c r="A18" s="82" t="str">
        <f>$S$1&amp;" ("&amp;$T$2&amp;" to "&amp;$Z$2&amp;")"</f>
        <v>Diamantina (2011-12 to 2017-18)</v>
      </c>
      <c r="B18" s="82"/>
      <c r="C18" s="82"/>
      <c r="D18" s="82"/>
      <c r="E18" s="82"/>
      <c r="F18" s="82"/>
      <c r="G18" s="82" t="str">
        <f>$S$1&amp;" ("&amp;$T$2&amp;" to "&amp;$Z$2&amp;")"</f>
        <v>Diamantina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0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8</v>
      </c>
      <c r="Z19" s="125">
        <v>11</v>
      </c>
      <c r="AB19" s="129">
        <f t="shared" si="2"/>
        <v>3.5598705501618123E-2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6</v>
      </c>
      <c r="Z20" s="125">
        <v>0</v>
      </c>
      <c r="AB20" s="129">
        <f t="shared" si="2"/>
        <v>0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14</v>
      </c>
      <c r="Z21" s="125">
        <v>16</v>
      </c>
      <c r="AB21" s="129">
        <f t="shared" si="2"/>
        <v>5.1779935275080909E-2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30</v>
      </c>
      <c r="Z22" s="125">
        <v>42</v>
      </c>
      <c r="AB22" s="129">
        <f t="shared" si="2"/>
        <v>0.13592233009708737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8</v>
      </c>
      <c r="Z23" s="125">
        <v>7</v>
      </c>
      <c r="AB23" s="129">
        <f t="shared" si="2"/>
        <v>2.2653721682847898E-2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0</v>
      </c>
      <c r="Z25" s="125">
        <v>0</v>
      </c>
      <c r="AB25" s="129">
        <f t="shared" si="2"/>
        <v>0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0</v>
      </c>
      <c r="Z26" s="125">
        <v>0</v>
      </c>
      <c r="AB26" s="129">
        <f t="shared" si="2"/>
        <v>0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13</v>
      </c>
      <c r="Z27" s="125">
        <v>7</v>
      </c>
      <c r="AB27" s="129">
        <f t="shared" si="2"/>
        <v>2.2653721682847898E-2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13</v>
      </c>
      <c r="Z28" s="125">
        <v>11</v>
      </c>
      <c r="AB28" s="129">
        <f t="shared" si="2"/>
        <v>3.5598705501618123E-2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62</v>
      </c>
      <c r="Z29" s="125">
        <v>77</v>
      </c>
      <c r="AB29" s="129">
        <f t="shared" si="2"/>
        <v>0.24919093851132687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20</v>
      </c>
      <c r="Z30" s="125">
        <v>18</v>
      </c>
      <c r="AB30" s="129">
        <f t="shared" si="2"/>
        <v>5.8252427184466021E-2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6</v>
      </c>
      <c r="Z31" s="125">
        <v>10</v>
      </c>
      <c r="AB31" s="129">
        <f t="shared" si="2"/>
        <v>3.2362459546925564E-2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5</v>
      </c>
      <c r="Z32" s="125">
        <v>0</v>
      </c>
      <c r="AB32" s="129">
        <f t="shared" si="2"/>
        <v>0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12</v>
      </c>
      <c r="Z33" s="125">
        <v>11</v>
      </c>
      <c r="AB33" s="129">
        <f t="shared" si="2"/>
        <v>3.5598705501618123E-2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293</v>
      </c>
      <c r="Z34" s="132">
        <v>309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6</v>
      </c>
      <c r="Z45" s="125">
        <v>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0</v>
      </c>
      <c r="Y46" s="125">
        <v>4</v>
      </c>
      <c r="Z46" s="125">
        <v>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12</v>
      </c>
      <c r="Y47" s="125">
        <v>19</v>
      </c>
      <c r="Z47" s="125">
        <v>19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11</v>
      </c>
      <c r="Y48" s="125">
        <v>18</v>
      </c>
      <c r="Z48" s="125">
        <v>24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Diamantina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11</v>
      </c>
      <c r="Y49" s="125">
        <v>19</v>
      </c>
      <c r="Z49" s="125">
        <v>5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10</v>
      </c>
      <c r="Y50" s="125">
        <v>11</v>
      </c>
      <c r="Z50" s="125">
        <v>11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9</v>
      </c>
      <c r="Y51" s="125">
        <v>16</v>
      </c>
      <c r="Z51" s="125">
        <v>20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7</v>
      </c>
      <c r="Y52" s="125">
        <v>6</v>
      </c>
      <c r="Z52" s="125">
        <v>16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10</v>
      </c>
      <c r="Y53" s="125">
        <v>22</v>
      </c>
      <c r="Z53" s="125">
        <v>17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10</v>
      </c>
      <c r="Y54" s="125">
        <v>11</v>
      </c>
      <c r="Z54" s="125">
        <v>19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5</v>
      </c>
      <c r="Y55" s="125">
        <v>13</v>
      </c>
      <c r="Z55" s="125">
        <v>10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</v>
      </c>
      <c r="Y56" s="125">
        <v>7</v>
      </c>
      <c r="Z56" s="125">
        <v>8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8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97</v>
      </c>
      <c r="Y61" s="125">
        <v>164</v>
      </c>
      <c r="Z61" s="125">
        <v>169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Diamantina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6</v>
      </c>
      <c r="Y64" s="125">
        <v>0</v>
      </c>
      <c r="Z64" s="125">
        <v>1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</v>
      </c>
      <c r="Y65" s="125">
        <v>11</v>
      </c>
      <c r="Z65" s="125">
        <v>13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</v>
      </c>
      <c r="Y66" s="125">
        <v>10</v>
      </c>
      <c r="Z66" s="125">
        <v>11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11</v>
      </c>
      <c r="Y67" s="125">
        <v>25</v>
      </c>
      <c r="Z67" s="125">
        <v>13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12</v>
      </c>
      <c r="Y68" s="125">
        <v>13</v>
      </c>
      <c r="Z68" s="125">
        <v>23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9</v>
      </c>
      <c r="Y69" s="125">
        <v>3</v>
      </c>
      <c r="Z69" s="125">
        <v>5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</v>
      </c>
      <c r="Y70" s="125">
        <v>8</v>
      </c>
      <c r="Z70" s="125">
        <v>19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0</v>
      </c>
      <c r="Y71" s="125">
        <v>0</v>
      </c>
      <c r="Z71" s="125">
        <v>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8</v>
      </c>
      <c r="Y72" s="125">
        <v>27</v>
      </c>
      <c r="Z72" s="125">
        <v>22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0</v>
      </c>
      <c r="Y73" s="125">
        <v>3</v>
      </c>
      <c r="Z73" s="125">
        <v>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17</v>
      </c>
      <c r="Y74" s="125">
        <v>16</v>
      </c>
      <c r="Z74" s="125">
        <v>7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0</v>
      </c>
      <c r="Y75" s="125">
        <v>6</v>
      </c>
      <c r="Z75" s="125">
        <v>2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78</v>
      </c>
      <c r="Y80" s="125">
        <v>129</v>
      </c>
      <c r="Z80" s="125">
        <v>140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Diamantina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12</v>
      </c>
      <c r="Y83" s="125">
        <v>14</v>
      </c>
      <c r="Z83" s="125">
        <v>16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6</v>
      </c>
      <c r="Y84" s="125">
        <v>0</v>
      </c>
      <c r="Z84" s="125">
        <v>0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311</v>
      </c>
      <c r="D85" s="96">
        <f t="shared" ref="D85:D90" si="4">AD4</f>
        <v>6.1433447098976135E-2</v>
      </c>
      <c r="E85" s="97">
        <f t="shared" ref="E85:E90" si="5">AD4</f>
        <v>6.1433447098976135E-2</v>
      </c>
      <c r="F85" s="96">
        <f t="shared" ref="F85:F90" si="6">AF4</f>
        <v>0.19615384615384612</v>
      </c>
      <c r="G85" s="97">
        <f t="shared" ref="G85:G90" si="7">AF4</f>
        <v>0.19615384615384612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7</v>
      </c>
      <c r="Y85" s="125">
        <v>13</v>
      </c>
      <c r="Z85" s="125">
        <v>15</v>
      </c>
    </row>
    <row r="86" spans="1:32" ht="15" customHeight="1" x14ac:dyDescent="0.25">
      <c r="A86" s="98" t="s">
        <v>4</v>
      </c>
      <c r="B86" s="95"/>
      <c r="C86" s="109" t="str">
        <f t="shared" si="3"/>
        <v>172</v>
      </c>
      <c r="D86" s="96">
        <f t="shared" si="4"/>
        <v>4.8780487804878092E-2</v>
      </c>
      <c r="E86" s="97">
        <f t="shared" si="5"/>
        <v>4.8780487804878092E-2</v>
      </c>
      <c r="F86" s="96">
        <f t="shared" si="6"/>
        <v>0.27407407407407414</v>
      </c>
      <c r="G86" s="97">
        <f t="shared" si="7"/>
        <v>0.27407407407407414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0</v>
      </c>
      <c r="Y86" s="125">
        <v>0</v>
      </c>
      <c r="Z86" s="125">
        <v>0</v>
      </c>
    </row>
    <row r="87" spans="1:32" ht="15" customHeight="1" x14ac:dyDescent="0.25">
      <c r="A87" s="98" t="s">
        <v>5</v>
      </c>
      <c r="B87" s="95"/>
      <c r="C87" s="109" t="str">
        <f t="shared" si="3"/>
        <v>138</v>
      </c>
      <c r="D87" s="96">
        <f t="shared" si="4"/>
        <v>6.9767441860465018E-2</v>
      </c>
      <c r="E87" s="97">
        <f t="shared" si="5"/>
        <v>6.9767441860465018E-2</v>
      </c>
      <c r="F87" s="96">
        <f t="shared" si="6"/>
        <v>3.7593984962406068E-2</v>
      </c>
      <c r="G87" s="97">
        <f t="shared" si="7"/>
        <v>3.7593984962406068E-2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0</v>
      </c>
      <c r="Y87" s="125">
        <v>3</v>
      </c>
      <c r="Z87" s="125">
        <v>0</v>
      </c>
    </row>
    <row r="88" spans="1:32" ht="15" customHeight="1" x14ac:dyDescent="0.25">
      <c r="A88" s="95" t="s">
        <v>6</v>
      </c>
      <c r="B88" s="95"/>
      <c r="C88" s="109" t="str">
        <f t="shared" si="3"/>
        <v>190</v>
      </c>
      <c r="D88" s="96">
        <f t="shared" si="4"/>
        <v>9.1954022988505857E-2</v>
      </c>
      <c r="E88" s="97">
        <f t="shared" si="5"/>
        <v>9.1954022988505857E-2</v>
      </c>
      <c r="F88" s="96">
        <f t="shared" si="6"/>
        <v>6.1452513966480549E-2</v>
      </c>
      <c r="G88" s="97">
        <f t="shared" si="7"/>
        <v>6.1452513966480549E-2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</row>
    <row r="89" spans="1:32" ht="15" customHeight="1" x14ac:dyDescent="0.25">
      <c r="A89" s="95" t="s">
        <v>104</v>
      </c>
      <c r="B89" s="95"/>
      <c r="C89" s="146" t="str">
        <f t="shared" si="3"/>
        <v>$43,512</v>
      </c>
      <c r="D89" s="96">
        <f t="shared" si="4"/>
        <v>8.5435178486791052E-2</v>
      </c>
      <c r="E89" s="97">
        <f t="shared" si="5"/>
        <v>8.5435178486791052E-2</v>
      </c>
      <c r="F89" s="96">
        <f t="shared" si="6"/>
        <v>8.7795999999999985E-2</v>
      </c>
      <c r="G89" s="97">
        <f t="shared" si="7"/>
        <v>8.7795999999999985E-2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13</v>
      </c>
      <c r="Y89" s="125">
        <v>12</v>
      </c>
      <c r="Z89" s="125">
        <v>11</v>
      </c>
    </row>
    <row r="90" spans="1:32" ht="15" customHeight="1" x14ac:dyDescent="0.25">
      <c r="A90" s="95" t="s">
        <v>7</v>
      </c>
      <c r="B90" s="95"/>
      <c r="C90" s="109" t="str">
        <f t="shared" si="3"/>
        <v>$10.3 mil</v>
      </c>
      <c r="D90" s="96">
        <f t="shared" si="4"/>
        <v>0.14202135814046279</v>
      </c>
      <c r="E90" s="97">
        <f t="shared" si="5"/>
        <v>0.14202135814046279</v>
      </c>
      <c r="F90" s="96">
        <f t="shared" si="6"/>
        <v>0.15501954888978986</v>
      </c>
      <c r="G90" s="97">
        <f t="shared" si="7"/>
        <v>0.15501954888978986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17</v>
      </c>
      <c r="Y90" s="125">
        <v>26</v>
      </c>
      <c r="Z90" s="125">
        <v>36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68</v>
      </c>
      <c r="Y91" s="125">
        <v>97</v>
      </c>
      <c r="Z91" s="125">
        <v>103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</v>
      </c>
      <c r="Y93" s="125">
        <v>4</v>
      </c>
      <c r="Z93" s="125">
        <v>7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7</v>
      </c>
      <c r="Y94" s="125">
        <v>5</v>
      </c>
      <c r="Z94" s="125">
        <v>13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3</v>
      </c>
      <c r="Z95" s="125">
        <v>5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14</v>
      </c>
      <c r="Y96" s="125">
        <v>4</v>
      </c>
      <c r="Z96" s="125">
        <v>7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11</v>
      </c>
      <c r="Y97" s="125">
        <v>20</v>
      </c>
      <c r="Z97" s="125">
        <v>20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0</v>
      </c>
      <c r="Y98" s="125">
        <v>6</v>
      </c>
      <c r="Z98" s="125">
        <v>0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7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11</v>
      </c>
      <c r="Y100" s="125">
        <v>13</v>
      </c>
      <c r="Z100" s="125">
        <v>15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55</v>
      </c>
      <c r="Y101" s="125">
        <v>77</v>
      </c>
      <c r="Z101" s="125">
        <v>84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74</v>
      </c>
      <c r="Y104" s="125">
        <v>171</v>
      </c>
      <c r="Z104" s="125">
        <v>185</v>
      </c>
      <c r="AB104" s="122" t="str">
        <f>TEXT(Z104,"###,###")</f>
        <v>185</v>
      </c>
      <c r="AD104" s="143">
        <f>Z104/($Z$4)*100</f>
        <v>59.485530546623799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79</v>
      </c>
      <c r="Y105" s="125">
        <v>103</v>
      </c>
      <c r="Z105" s="125">
        <v>104</v>
      </c>
      <c r="AB105" s="122" t="str">
        <f>TEXT(Z105,"###,###")</f>
        <v>104</v>
      </c>
      <c r="AD105" s="143">
        <f>Z105/($Z$4)*100</f>
        <v>33.440514469453376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153</v>
      </c>
      <c r="Y106" s="132">
        <v>274</v>
      </c>
      <c r="Z106" s="132">
        <v>289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21</v>
      </c>
      <c r="Y108" s="125">
        <v>36</v>
      </c>
      <c r="Z108" s="125">
        <v>36</v>
      </c>
      <c r="AB108" s="122" t="str">
        <f>TEXT(Z108,"###,###")</f>
        <v>36</v>
      </c>
      <c r="AD108" s="143">
        <f>Z108/($Z$4)*100</f>
        <v>11.57556270096463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31</v>
      </c>
      <c r="Y109" s="125">
        <v>44</v>
      </c>
      <c r="Z109" s="125">
        <v>57</v>
      </c>
      <c r="AB109" s="122" t="str">
        <f>TEXT(Z109,"###,###")</f>
        <v>57</v>
      </c>
      <c r="AD109" s="143">
        <f>Z109/($Z$4)*100</f>
        <v>18.327974276527332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70</v>
      </c>
      <c r="Y110" s="125">
        <v>142</v>
      </c>
      <c r="Z110" s="125">
        <v>152</v>
      </c>
      <c r="AB110" s="122" t="str">
        <f>TEXT(Z110,"###,###")</f>
        <v>152</v>
      </c>
      <c r="AD110" s="143">
        <f>Z110/($Z$4)*100</f>
        <v>48.874598070739552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38</v>
      </c>
      <c r="Y111" s="125">
        <v>52</v>
      </c>
      <c r="Z111" s="125">
        <v>45</v>
      </c>
      <c r="AB111" s="122" t="str">
        <f>TEXT(Z111,"###,###")</f>
        <v>45</v>
      </c>
      <c r="AD111" s="143">
        <f>Z111/($Z$4)*100</f>
        <v>14.469453376205788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179</v>
      </c>
      <c r="Y112" s="125">
        <v>293</v>
      </c>
      <c r="Z112" s="125">
        <v>309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41.07</v>
      </c>
      <c r="U118" s="144">
        <v>38.68</v>
      </c>
      <c r="V118" s="144">
        <v>37.18</v>
      </c>
      <c r="W118" s="144">
        <v>42.22</v>
      </c>
      <c r="X118" s="144">
        <v>42.39</v>
      </c>
      <c r="Y118" s="144">
        <v>40.200000000000003</v>
      </c>
      <c r="Z118" s="144">
        <v>41.17</v>
      </c>
      <c r="AB118" s="122" t="str">
        <f>TEXT(Z118,"##.0")</f>
        <v>41.2</v>
      </c>
    </row>
    <row r="120" spans="19:32" x14ac:dyDescent="0.25">
      <c r="S120" s="115" t="s">
        <v>106</v>
      </c>
      <c r="T120" s="125">
        <v>144</v>
      </c>
      <c r="U120" s="125">
        <v>156</v>
      </c>
      <c r="V120" s="125">
        <v>151</v>
      </c>
      <c r="W120" s="125">
        <v>139</v>
      </c>
      <c r="X120" s="125">
        <v>99</v>
      </c>
      <c r="Y120" s="125">
        <v>145</v>
      </c>
      <c r="Z120" s="125">
        <v>165</v>
      </c>
      <c r="AB120" s="122" t="str">
        <f>TEXT(Z120,"###,###")</f>
        <v>165</v>
      </c>
    </row>
    <row r="121" spans="19:32" x14ac:dyDescent="0.25">
      <c r="S121" s="115" t="s">
        <v>107</v>
      </c>
      <c r="T121" s="125">
        <v>18</v>
      </c>
      <c r="U121" s="125">
        <v>19</v>
      </c>
      <c r="V121" s="125">
        <v>14</v>
      </c>
      <c r="W121" s="125">
        <v>14</v>
      </c>
      <c r="X121" s="125">
        <v>13</v>
      </c>
      <c r="Y121" s="125">
        <v>11</v>
      </c>
      <c r="Z121" s="125">
        <v>9</v>
      </c>
      <c r="AB121" s="122" t="str">
        <f>TEXT(Z121,"###,###")</f>
        <v>9</v>
      </c>
    </row>
    <row r="122" spans="19:32" x14ac:dyDescent="0.25">
      <c r="S122" s="115" t="s">
        <v>108</v>
      </c>
      <c r="T122" s="125">
        <v>19</v>
      </c>
      <c r="U122" s="125">
        <v>19</v>
      </c>
      <c r="V122" s="125">
        <v>21</v>
      </c>
      <c r="W122" s="125">
        <v>21</v>
      </c>
      <c r="X122" s="125">
        <v>14</v>
      </c>
      <c r="Y122" s="125">
        <v>18</v>
      </c>
      <c r="Z122" s="125">
        <v>19</v>
      </c>
      <c r="AB122" s="122" t="str">
        <f>TEXT(Z122,"###,###")</f>
        <v>19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163</v>
      </c>
      <c r="U124" s="125">
        <v>175</v>
      </c>
      <c r="V124" s="125">
        <v>172</v>
      </c>
      <c r="W124" s="125">
        <v>160</v>
      </c>
      <c r="X124" s="125">
        <v>113</v>
      </c>
      <c r="Y124" s="125">
        <v>163</v>
      </c>
      <c r="Z124" s="125">
        <v>184</v>
      </c>
      <c r="AB124" s="122" t="str">
        <f>TEXT(Z124,"###,###")</f>
        <v>184</v>
      </c>
      <c r="AD124" s="139">
        <f>Z124/$Z$7*100</f>
        <v>96.84210526315789</v>
      </c>
    </row>
    <row r="125" spans="19:32" x14ac:dyDescent="0.25">
      <c r="S125" s="115" t="s">
        <v>110</v>
      </c>
      <c r="T125" s="125">
        <v>37</v>
      </c>
      <c r="U125" s="125">
        <v>38</v>
      </c>
      <c r="V125" s="125">
        <v>35</v>
      </c>
      <c r="W125" s="125">
        <v>35</v>
      </c>
      <c r="X125" s="125">
        <v>27</v>
      </c>
      <c r="Y125" s="125">
        <v>29</v>
      </c>
      <c r="Z125" s="125">
        <v>28</v>
      </c>
      <c r="AB125" s="122" t="str">
        <f>TEXT(Z125,"###,###")</f>
        <v>28</v>
      </c>
      <c r="AD125" s="139">
        <f>Z125/$Z$7*100</f>
        <v>14.736842105263156</v>
      </c>
    </row>
    <row r="127" spans="19:32" x14ac:dyDescent="0.25">
      <c r="S127" s="115" t="s">
        <v>111</v>
      </c>
      <c r="T127" s="125">
        <v>91</v>
      </c>
      <c r="U127" s="125">
        <v>101</v>
      </c>
      <c r="V127" s="125">
        <v>97</v>
      </c>
      <c r="W127" s="125">
        <v>87</v>
      </c>
      <c r="X127" s="125">
        <v>72</v>
      </c>
      <c r="Y127" s="125">
        <v>97</v>
      </c>
      <c r="Z127" s="125">
        <v>102</v>
      </c>
      <c r="AB127" s="122" t="str">
        <f>TEXT(Z127,"###,###")</f>
        <v>102</v>
      </c>
      <c r="AD127" s="139">
        <f>Z127/$Z$7*100</f>
        <v>53.684210526315788</v>
      </c>
    </row>
    <row r="128" spans="19:32" x14ac:dyDescent="0.25">
      <c r="S128" s="115" t="s">
        <v>112</v>
      </c>
      <c r="T128" s="125">
        <v>89</v>
      </c>
      <c r="U128" s="125">
        <v>92</v>
      </c>
      <c r="V128" s="125">
        <v>95</v>
      </c>
      <c r="W128" s="125">
        <v>84</v>
      </c>
      <c r="X128" s="125">
        <v>58</v>
      </c>
      <c r="Y128" s="125">
        <v>77</v>
      </c>
      <c r="Z128" s="125">
        <v>83</v>
      </c>
      <c r="AB128" s="122" t="str">
        <f>TEXT(Z128,"###,###")</f>
        <v>83</v>
      </c>
      <c r="AD128" s="139">
        <f>Z128/$Z$7*100</f>
        <v>43.684210526315795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75" id="{802C17B7-0C8B-4C31-8003-71FD582E710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78" id="{5C5B7F12-EE7A-447C-B6C0-471D046EBD4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81" id="{1EA54B9B-E8DD-42B2-A677-88DA232C95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84" id="{87626B45-D8FC-49D3-87D6-2CC9CEDB38F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7A013-D2CC-4F30-A628-1057404A8C8A}">
  <sheetPr codeName="Sheet8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Doomadgee</v>
      </c>
      <c r="T1" s="113"/>
      <c r="U1" s="113"/>
      <c r="V1" s="113"/>
      <c r="W1" s="113"/>
      <c r="X1" s="113"/>
      <c r="Y1" s="114" t="str">
        <f>Y3</f>
        <v>9.23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139</v>
      </c>
      <c r="Y3" s="118" t="s">
        <v>232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9.23 Doomadgee,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563</v>
      </c>
      <c r="U4" s="121">
        <v>584</v>
      </c>
      <c r="V4" s="121">
        <v>616</v>
      </c>
      <c r="W4" s="121">
        <v>646</v>
      </c>
      <c r="X4" s="121">
        <v>571</v>
      </c>
      <c r="Y4" s="121">
        <v>620</v>
      </c>
      <c r="Z4" s="121">
        <v>702</v>
      </c>
      <c r="AB4" s="122" t="str">
        <f>TEXT(Z4,"###,###")</f>
        <v>702</v>
      </c>
      <c r="AD4" s="123">
        <f>Z4/Y4-1</f>
        <v>0.13225806451612909</v>
      </c>
      <c r="AF4" s="123">
        <f t="shared" ref="AF4:AF9" si="0">Z4/T4-1</f>
        <v>0.24689165186500883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315</v>
      </c>
      <c r="U5" s="121">
        <v>354</v>
      </c>
      <c r="V5" s="121">
        <v>343</v>
      </c>
      <c r="W5" s="121">
        <v>354</v>
      </c>
      <c r="X5" s="121">
        <v>313</v>
      </c>
      <c r="Y5" s="121">
        <v>304</v>
      </c>
      <c r="Z5" s="121">
        <v>375</v>
      </c>
      <c r="AB5" s="122" t="str">
        <f>TEXT(Z5,"###,###")</f>
        <v>375</v>
      </c>
      <c r="AD5" s="123">
        <f t="shared" ref="AD5:AD9" si="1">Z5/Y5-1</f>
        <v>0.23355263157894735</v>
      </c>
      <c r="AF5" s="123">
        <f t="shared" si="0"/>
        <v>0.19047619047619047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246</v>
      </c>
      <c r="U6" s="121">
        <v>229</v>
      </c>
      <c r="V6" s="121">
        <v>268</v>
      </c>
      <c r="W6" s="121">
        <v>288</v>
      </c>
      <c r="X6" s="121">
        <v>254</v>
      </c>
      <c r="Y6" s="121">
        <v>316</v>
      </c>
      <c r="Z6" s="121">
        <v>330</v>
      </c>
      <c r="AB6" s="122" t="str">
        <f>TEXT(Z6,"###,###")</f>
        <v>330</v>
      </c>
      <c r="AD6" s="123">
        <f t="shared" si="1"/>
        <v>4.4303797468354444E-2</v>
      </c>
      <c r="AF6" s="123">
        <f t="shared" si="0"/>
        <v>0.34146341463414642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391</v>
      </c>
      <c r="U7" s="121">
        <v>403</v>
      </c>
      <c r="V7" s="121">
        <v>445</v>
      </c>
      <c r="W7" s="121">
        <v>447</v>
      </c>
      <c r="X7" s="121">
        <v>416</v>
      </c>
      <c r="Y7" s="121">
        <v>486</v>
      </c>
      <c r="Z7" s="121">
        <v>513</v>
      </c>
      <c r="AB7" s="122" t="str">
        <f>TEXT(Z7,"###,###")</f>
        <v>513</v>
      </c>
      <c r="AD7" s="123">
        <f t="shared" si="1"/>
        <v>5.555555555555558E-2</v>
      </c>
      <c r="AF7" s="123">
        <f t="shared" si="0"/>
        <v>0.31202046035805631</v>
      </c>
    </row>
    <row r="8" spans="1:32" ht="17.25" customHeight="1" x14ac:dyDescent="0.25">
      <c r="A8" s="44" t="s">
        <v>13</v>
      </c>
      <c r="B8" s="45"/>
      <c r="C8" s="46"/>
      <c r="D8" s="47" t="str">
        <f>AB4</f>
        <v>702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513</v>
      </c>
      <c r="P8" s="48"/>
      <c r="S8" s="120" t="s">
        <v>88</v>
      </c>
      <c r="T8" s="121">
        <v>22529.29</v>
      </c>
      <c r="U8" s="121">
        <v>23316.42</v>
      </c>
      <c r="V8" s="121">
        <v>25983.22</v>
      </c>
      <c r="W8" s="121">
        <v>25241.64</v>
      </c>
      <c r="X8" s="121">
        <v>26344.94</v>
      </c>
      <c r="Y8" s="121">
        <v>23968.26</v>
      </c>
      <c r="Z8" s="121">
        <v>23941</v>
      </c>
      <c r="AB8" s="122" t="str">
        <f>TEXT(Z8,"$###,###")</f>
        <v>$23,941</v>
      </c>
      <c r="AD8" s="123">
        <f t="shared" si="1"/>
        <v>-1.1373374621269638E-3</v>
      </c>
      <c r="AF8" s="123">
        <f t="shared" si="0"/>
        <v>6.2661095844565029E-2</v>
      </c>
    </row>
    <row r="9" spans="1:32" x14ac:dyDescent="0.25">
      <c r="A9" s="52" t="s">
        <v>15</v>
      </c>
      <c r="B9" s="53"/>
      <c r="C9" s="54"/>
      <c r="D9" s="55">
        <f>AD104</f>
        <v>50.56980056980057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52.826510721247566</v>
      </c>
      <c r="P9" s="56" t="s">
        <v>89</v>
      </c>
      <c r="S9" s="120" t="s">
        <v>7</v>
      </c>
      <c r="T9" s="121">
        <v>12198168</v>
      </c>
      <c r="U9" s="121">
        <v>12514828</v>
      </c>
      <c r="V9" s="121">
        <v>14380582</v>
      </c>
      <c r="W9" s="121">
        <v>15022095</v>
      </c>
      <c r="X9" s="121">
        <v>13990693</v>
      </c>
      <c r="Y9" s="121">
        <v>15382241</v>
      </c>
      <c r="Z9" s="121">
        <v>16684718</v>
      </c>
      <c r="AB9" s="122" t="str">
        <f>TEXT(Z9/1000000,"$#,###.0")&amp;" mil"</f>
        <v>$16.7 mil</v>
      </c>
      <c r="AD9" s="123">
        <f t="shared" si="1"/>
        <v>8.4674073173083064E-2</v>
      </c>
      <c r="AF9" s="123">
        <f t="shared" si="0"/>
        <v>0.3678052310806017</v>
      </c>
    </row>
    <row r="10" spans="1:32" x14ac:dyDescent="0.25">
      <c r="A10" s="52" t="s">
        <v>18</v>
      </c>
      <c r="B10" s="53"/>
      <c r="C10" s="54"/>
      <c r="D10" s="55">
        <f>AD105</f>
        <v>39.886039886039889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46.588693957115005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100.97465886939571</v>
      </c>
      <c r="P11" s="56" t="s">
        <v>89</v>
      </c>
      <c r="S11" s="120" t="s">
        <v>30</v>
      </c>
      <c r="T11" s="125">
        <v>561</v>
      </c>
      <c r="U11" s="125">
        <v>579</v>
      </c>
      <c r="V11" s="125">
        <v>604</v>
      </c>
      <c r="W11" s="125">
        <v>645</v>
      </c>
      <c r="X11" s="125">
        <v>566</v>
      </c>
      <c r="Y11" s="125">
        <v>618</v>
      </c>
      <c r="Z11" s="125">
        <v>699</v>
      </c>
    </row>
    <row r="12" spans="1:32" ht="28.5" customHeight="1" x14ac:dyDescent="0.25">
      <c r="A12" s="52" t="s">
        <v>20</v>
      </c>
      <c r="B12" s="54"/>
      <c r="C12" s="54"/>
      <c r="D12" s="55">
        <f>AD108</f>
        <v>15.811965811965811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2.144249512670565</v>
      </c>
      <c r="P12" s="56" t="s">
        <v>89</v>
      </c>
      <c r="S12" s="120" t="s">
        <v>31</v>
      </c>
      <c r="T12" s="125">
        <v>0</v>
      </c>
      <c r="U12" s="125">
        <v>0</v>
      </c>
      <c r="V12" s="125">
        <v>5</v>
      </c>
      <c r="W12" s="125">
        <v>0</v>
      </c>
      <c r="X12" s="125">
        <v>0</v>
      </c>
      <c r="Y12" s="125">
        <v>0</v>
      </c>
      <c r="Z12" s="125">
        <v>8</v>
      </c>
    </row>
    <row r="13" spans="1:32" ht="15" customHeight="1" x14ac:dyDescent="0.25">
      <c r="A13" s="52" t="s">
        <v>21</v>
      </c>
      <c r="B13" s="54"/>
      <c r="C13" s="54"/>
      <c r="D13" s="55">
        <f>AD109</f>
        <v>7.2649572649572658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37.2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18.376068376068378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49.287749287749286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13</v>
      </c>
      <c r="Z15" s="125">
        <v>9</v>
      </c>
      <c r="AB15" s="129">
        <f t="shared" ref="AB15:AB34" si="2">IF(Z15="np",0,Z15/$Z$34)</f>
        <v>1.282051282051282E-2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</v>
      </c>
      <c r="Z16" s="125">
        <v>9</v>
      </c>
      <c r="AB16" s="129">
        <f t="shared" si="2"/>
        <v>1.282051282051282E-2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0</v>
      </c>
      <c r="Z17" s="125">
        <v>0</v>
      </c>
      <c r="AB17" s="129">
        <f t="shared" si="2"/>
        <v>0</v>
      </c>
    </row>
    <row r="18" spans="1:28" x14ac:dyDescent="0.25">
      <c r="A18" s="82" t="str">
        <f>$S$1&amp;" ("&amp;$T$2&amp;" to "&amp;$Z$2&amp;")"</f>
        <v>Doomadgee (2011-12 to 2017-18)</v>
      </c>
      <c r="B18" s="82"/>
      <c r="C18" s="82"/>
      <c r="D18" s="82"/>
      <c r="E18" s="82"/>
      <c r="F18" s="82"/>
      <c r="G18" s="82" t="str">
        <f>$S$1&amp;" ("&amp;$T$2&amp;" to "&amp;$Z$2&amp;")"</f>
        <v>Doomadgee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10</v>
      </c>
      <c r="Z19" s="125">
        <v>25</v>
      </c>
      <c r="AB19" s="129">
        <f t="shared" si="2"/>
        <v>3.5612535612535613E-2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0</v>
      </c>
      <c r="Z20" s="125">
        <v>0</v>
      </c>
      <c r="AB20" s="129">
        <f t="shared" si="2"/>
        <v>0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89</v>
      </c>
      <c r="Z21" s="125">
        <v>73</v>
      </c>
      <c r="AB21" s="129">
        <f t="shared" si="2"/>
        <v>0.10398860398860399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9</v>
      </c>
      <c r="Z22" s="125">
        <v>0</v>
      </c>
      <c r="AB22" s="129">
        <f t="shared" si="2"/>
        <v>0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</v>
      </c>
      <c r="Z23" s="125">
        <v>23</v>
      </c>
      <c r="AB23" s="129">
        <f t="shared" si="2"/>
        <v>3.2763532763532763E-2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</v>
      </c>
      <c r="Z25" s="125">
        <v>0</v>
      </c>
      <c r="AB25" s="129">
        <f t="shared" si="2"/>
        <v>0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20</v>
      </c>
      <c r="Z26" s="125">
        <v>17</v>
      </c>
      <c r="AB26" s="129">
        <f t="shared" si="2"/>
        <v>2.4216524216524215E-2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62</v>
      </c>
      <c r="Z27" s="125">
        <v>52</v>
      </c>
      <c r="AB27" s="129">
        <f t="shared" si="2"/>
        <v>7.407407407407407E-2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15</v>
      </c>
      <c r="Z28" s="125">
        <v>15</v>
      </c>
      <c r="AB28" s="129">
        <f t="shared" si="2"/>
        <v>2.1367521367521368E-2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43</v>
      </c>
      <c r="Z29" s="125">
        <v>29</v>
      </c>
      <c r="AB29" s="129">
        <f t="shared" si="2"/>
        <v>4.1310541310541307E-2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138</v>
      </c>
      <c r="Z30" s="125">
        <v>153</v>
      </c>
      <c r="AB30" s="129">
        <f t="shared" si="2"/>
        <v>0.21794871794871795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117</v>
      </c>
      <c r="Z31" s="125">
        <v>159</v>
      </c>
      <c r="AB31" s="129">
        <f t="shared" si="2"/>
        <v>0.2264957264957265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15</v>
      </c>
      <c r="Z32" s="125">
        <v>0</v>
      </c>
      <c r="AB32" s="129">
        <f t="shared" si="2"/>
        <v>0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30</v>
      </c>
      <c r="Z33" s="125">
        <v>57</v>
      </c>
      <c r="AB33" s="129">
        <f t="shared" si="2"/>
        <v>8.11965811965812E-2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620</v>
      </c>
      <c r="Z34" s="132">
        <v>702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5</v>
      </c>
      <c r="Z45" s="125">
        <v>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20</v>
      </c>
      <c r="Y46" s="125">
        <v>21</v>
      </c>
      <c r="Z46" s="125">
        <v>25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38</v>
      </c>
      <c r="Y47" s="125">
        <v>32</v>
      </c>
      <c r="Z47" s="125">
        <v>43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40</v>
      </c>
      <c r="Y48" s="125">
        <v>43</v>
      </c>
      <c r="Z48" s="125">
        <v>56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Doomadgee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34</v>
      </c>
      <c r="Y49" s="125">
        <v>28</v>
      </c>
      <c r="Z49" s="125">
        <v>41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47</v>
      </c>
      <c r="Y50" s="125">
        <v>41</v>
      </c>
      <c r="Z50" s="125">
        <v>43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40</v>
      </c>
      <c r="Y51" s="125">
        <v>47</v>
      </c>
      <c r="Z51" s="125">
        <v>59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43</v>
      </c>
      <c r="Y52" s="125">
        <v>39</v>
      </c>
      <c r="Z52" s="125">
        <v>42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27</v>
      </c>
      <c r="Y53" s="125">
        <v>18</v>
      </c>
      <c r="Z53" s="125">
        <v>19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18</v>
      </c>
      <c r="Y54" s="125">
        <v>16</v>
      </c>
      <c r="Z54" s="125">
        <v>24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12</v>
      </c>
      <c r="Y55" s="125">
        <v>11</v>
      </c>
      <c r="Z55" s="125">
        <v>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3</v>
      </c>
      <c r="Y56" s="125">
        <v>6</v>
      </c>
      <c r="Z56" s="125">
        <v>15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317</v>
      </c>
      <c r="Y61" s="125">
        <v>304</v>
      </c>
      <c r="Z61" s="125">
        <v>371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Doomadgee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4</v>
      </c>
      <c r="Y64" s="125">
        <v>9</v>
      </c>
      <c r="Z64" s="125">
        <v>10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6</v>
      </c>
      <c r="Y65" s="125">
        <v>16</v>
      </c>
      <c r="Z65" s="125">
        <v>22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17</v>
      </c>
      <c r="Y66" s="125">
        <v>30</v>
      </c>
      <c r="Z66" s="125">
        <v>34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44</v>
      </c>
      <c r="Y67" s="125">
        <v>53</v>
      </c>
      <c r="Z67" s="125">
        <v>53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32</v>
      </c>
      <c r="Y68" s="125">
        <v>36</v>
      </c>
      <c r="Z68" s="125">
        <v>29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47</v>
      </c>
      <c r="Y69" s="125">
        <v>44</v>
      </c>
      <c r="Z69" s="125">
        <v>49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33</v>
      </c>
      <c r="Y70" s="125">
        <v>46</v>
      </c>
      <c r="Z70" s="125">
        <v>46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17</v>
      </c>
      <c r="Y71" s="125">
        <v>26</v>
      </c>
      <c r="Z71" s="125">
        <v>40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23</v>
      </c>
      <c r="Y72" s="125">
        <v>19</v>
      </c>
      <c r="Z72" s="125">
        <v>17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29</v>
      </c>
      <c r="Y73" s="125">
        <v>27</v>
      </c>
      <c r="Z73" s="125">
        <v>21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</v>
      </c>
      <c r="Y74" s="125">
        <v>9</v>
      </c>
      <c r="Z74" s="125">
        <v>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254</v>
      </c>
      <c r="Y80" s="125">
        <v>316</v>
      </c>
      <c r="Z80" s="125">
        <v>330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Doomadgee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11</v>
      </c>
      <c r="Y83" s="125">
        <v>9</v>
      </c>
      <c r="Z83" s="125">
        <v>2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19</v>
      </c>
      <c r="Y84" s="125">
        <v>18</v>
      </c>
      <c r="Z84" s="125">
        <v>23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702</v>
      </c>
      <c r="D85" s="96">
        <f t="shared" ref="D85:D90" si="4">AD4</f>
        <v>0.13225806451612909</v>
      </c>
      <c r="E85" s="97">
        <f t="shared" ref="E85:E90" si="5">AD4</f>
        <v>0.13225806451612909</v>
      </c>
      <c r="F85" s="96">
        <f t="shared" ref="F85:F90" si="6">AF4</f>
        <v>0.24689165186500883</v>
      </c>
      <c r="G85" s="97">
        <f t="shared" ref="G85:G90" si="7">AF4</f>
        <v>0.24689165186500883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30</v>
      </c>
      <c r="Y85" s="125">
        <v>31</v>
      </c>
      <c r="Z85" s="125">
        <v>33</v>
      </c>
    </row>
    <row r="86" spans="1:32" ht="15" customHeight="1" x14ac:dyDescent="0.25">
      <c r="A86" s="98" t="s">
        <v>4</v>
      </c>
      <c r="B86" s="95"/>
      <c r="C86" s="109" t="str">
        <f t="shared" si="3"/>
        <v>375</v>
      </c>
      <c r="D86" s="96">
        <f t="shared" si="4"/>
        <v>0.23355263157894735</v>
      </c>
      <c r="E86" s="97">
        <f t="shared" si="5"/>
        <v>0.23355263157894735</v>
      </c>
      <c r="F86" s="96">
        <f t="shared" si="6"/>
        <v>0.19047619047619047</v>
      </c>
      <c r="G86" s="97">
        <f t="shared" si="7"/>
        <v>0.19047619047619047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22</v>
      </c>
      <c r="Y86" s="125">
        <v>43</v>
      </c>
      <c r="Z86" s="125">
        <v>48</v>
      </c>
    </row>
    <row r="87" spans="1:32" ht="15" customHeight="1" x14ac:dyDescent="0.25">
      <c r="A87" s="98" t="s">
        <v>5</v>
      </c>
      <c r="B87" s="95"/>
      <c r="C87" s="109" t="str">
        <f t="shared" si="3"/>
        <v>330</v>
      </c>
      <c r="D87" s="96">
        <f t="shared" si="4"/>
        <v>4.4303797468354444E-2</v>
      </c>
      <c r="E87" s="97">
        <f t="shared" si="5"/>
        <v>4.4303797468354444E-2</v>
      </c>
      <c r="F87" s="96">
        <f t="shared" si="6"/>
        <v>0.34146341463414642</v>
      </c>
      <c r="G87" s="97">
        <f t="shared" si="7"/>
        <v>0.34146341463414642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5</v>
      </c>
      <c r="Y87" s="125">
        <v>0</v>
      </c>
      <c r="Z87" s="125">
        <v>0</v>
      </c>
    </row>
    <row r="88" spans="1:32" ht="15" customHeight="1" x14ac:dyDescent="0.25">
      <c r="A88" s="95" t="s">
        <v>6</v>
      </c>
      <c r="B88" s="95"/>
      <c r="C88" s="109" t="str">
        <f t="shared" si="3"/>
        <v>513</v>
      </c>
      <c r="D88" s="96">
        <f t="shared" si="4"/>
        <v>5.555555555555558E-2</v>
      </c>
      <c r="E88" s="97">
        <f t="shared" si="5"/>
        <v>5.555555555555558E-2</v>
      </c>
      <c r="F88" s="96">
        <f t="shared" si="6"/>
        <v>0.31202046035805631</v>
      </c>
      <c r="G88" s="97">
        <f t="shared" si="7"/>
        <v>0.31202046035805631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</row>
    <row r="89" spans="1:32" ht="15" customHeight="1" x14ac:dyDescent="0.25">
      <c r="A89" s="95" t="s">
        <v>104</v>
      </c>
      <c r="B89" s="95"/>
      <c r="C89" s="146" t="str">
        <f t="shared" si="3"/>
        <v>$23,941</v>
      </c>
      <c r="D89" s="96">
        <f t="shared" si="4"/>
        <v>-1.1373374621269638E-3</v>
      </c>
      <c r="E89" s="97">
        <f t="shared" si="5"/>
        <v>-1.1373374621269638E-3</v>
      </c>
      <c r="F89" s="96">
        <f t="shared" si="6"/>
        <v>6.2661095844565029E-2</v>
      </c>
      <c r="G89" s="97">
        <f t="shared" si="7"/>
        <v>6.2661095844565029E-2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21</v>
      </c>
      <c r="Y89" s="125">
        <v>20</v>
      </c>
      <c r="Z89" s="125">
        <v>21</v>
      </c>
    </row>
    <row r="90" spans="1:32" ht="15" customHeight="1" x14ac:dyDescent="0.25">
      <c r="A90" s="95" t="s">
        <v>7</v>
      </c>
      <c r="B90" s="95"/>
      <c r="C90" s="109" t="str">
        <f t="shared" si="3"/>
        <v>$16.7 mil</v>
      </c>
      <c r="D90" s="96">
        <f t="shared" si="4"/>
        <v>8.4674073173083064E-2</v>
      </c>
      <c r="E90" s="97">
        <f t="shared" si="5"/>
        <v>8.4674073173083064E-2</v>
      </c>
      <c r="F90" s="96">
        <f t="shared" si="6"/>
        <v>0.3678052310806017</v>
      </c>
      <c r="G90" s="97">
        <f t="shared" si="7"/>
        <v>0.3678052310806017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69</v>
      </c>
      <c r="Y90" s="125">
        <v>72</v>
      </c>
      <c r="Z90" s="125">
        <v>76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217</v>
      </c>
      <c r="Y91" s="125">
        <v>243</v>
      </c>
      <c r="Z91" s="125">
        <v>271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6</v>
      </c>
      <c r="Y93" s="125">
        <v>10</v>
      </c>
      <c r="Z93" s="125">
        <v>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29</v>
      </c>
      <c r="Y94" s="125">
        <v>28</v>
      </c>
      <c r="Z94" s="125">
        <v>28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9</v>
      </c>
      <c r="Y95" s="125">
        <v>11</v>
      </c>
      <c r="Z95" s="125">
        <v>8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53</v>
      </c>
      <c r="Y96" s="125">
        <v>60</v>
      </c>
      <c r="Z96" s="125">
        <v>82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28</v>
      </c>
      <c r="Y97" s="125">
        <v>26</v>
      </c>
      <c r="Z97" s="125">
        <v>30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12</v>
      </c>
      <c r="Y98" s="125">
        <v>11</v>
      </c>
      <c r="Z98" s="125">
        <v>4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</v>
      </c>
      <c r="Y99" s="125">
        <v>10</v>
      </c>
      <c r="Z99" s="125">
        <v>13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22</v>
      </c>
      <c r="Y100" s="125">
        <v>17</v>
      </c>
      <c r="Z100" s="125">
        <v>18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201</v>
      </c>
      <c r="Y101" s="125">
        <v>243</v>
      </c>
      <c r="Z101" s="125">
        <v>241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232</v>
      </c>
      <c r="Y104" s="125">
        <v>278</v>
      </c>
      <c r="Z104" s="125">
        <v>355</v>
      </c>
      <c r="AB104" s="122" t="str">
        <f>TEXT(Z104,"###,###")</f>
        <v>355</v>
      </c>
      <c r="AD104" s="143">
        <f>Z104/($Z$4)*100</f>
        <v>50.56980056980057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319</v>
      </c>
      <c r="Y105" s="125">
        <v>295</v>
      </c>
      <c r="Z105" s="125">
        <v>280</v>
      </c>
      <c r="AB105" s="122" t="str">
        <f>TEXT(Z105,"###,###")</f>
        <v>280</v>
      </c>
      <c r="AD105" s="143">
        <f>Z105/($Z$4)*100</f>
        <v>39.886039886039889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551</v>
      </c>
      <c r="Y106" s="132">
        <v>573</v>
      </c>
      <c r="Z106" s="132">
        <v>635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36</v>
      </c>
      <c r="Y108" s="125">
        <v>50</v>
      </c>
      <c r="Z108" s="125">
        <v>111</v>
      </c>
      <c r="AB108" s="122" t="str">
        <f>TEXT(Z108,"###,###")</f>
        <v>111</v>
      </c>
      <c r="AD108" s="143">
        <f>Z108/($Z$4)*100</f>
        <v>15.811965811965811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56</v>
      </c>
      <c r="Y109" s="125">
        <v>33</v>
      </c>
      <c r="Z109" s="125">
        <v>51</v>
      </c>
      <c r="AB109" s="122" t="str">
        <f>TEXT(Z109,"###,###")</f>
        <v>51</v>
      </c>
      <c r="AD109" s="143">
        <f>Z109/($Z$4)*100</f>
        <v>7.2649572649572658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179</v>
      </c>
      <c r="Y110" s="125">
        <v>183</v>
      </c>
      <c r="Z110" s="125">
        <v>129</v>
      </c>
      <c r="AB110" s="122" t="str">
        <f>TEXT(Z110,"###,###")</f>
        <v>129</v>
      </c>
      <c r="AD110" s="143">
        <f>Z110/($Z$4)*100</f>
        <v>18.376068376068378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294</v>
      </c>
      <c r="Y111" s="125">
        <v>307</v>
      </c>
      <c r="Z111" s="125">
        <v>346</v>
      </c>
      <c r="AB111" s="122" t="str">
        <f>TEXT(Z111,"###,###")</f>
        <v>346</v>
      </c>
      <c r="AD111" s="143">
        <f>Z111/($Z$4)*100</f>
        <v>49.287749287749286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572</v>
      </c>
      <c r="Y112" s="125">
        <v>620</v>
      </c>
      <c r="Z112" s="125">
        <v>703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35.03</v>
      </c>
      <c r="U118" s="144">
        <v>34.86</v>
      </c>
      <c r="V118" s="144">
        <v>38.32</v>
      </c>
      <c r="W118" s="144">
        <v>34.869999999999997</v>
      </c>
      <c r="X118" s="144">
        <v>41.01</v>
      </c>
      <c r="Y118" s="144">
        <v>37.57</v>
      </c>
      <c r="Z118" s="144">
        <v>37.159999999999997</v>
      </c>
      <c r="AB118" s="122" t="str">
        <f>TEXT(Z118,"##.0")</f>
        <v>37.2</v>
      </c>
    </row>
    <row r="120" spans="19:32" x14ac:dyDescent="0.25">
      <c r="S120" s="115" t="s">
        <v>106</v>
      </c>
      <c r="T120" s="125">
        <v>389</v>
      </c>
      <c r="U120" s="125">
        <v>401</v>
      </c>
      <c r="V120" s="125">
        <v>436</v>
      </c>
      <c r="W120" s="125">
        <v>446</v>
      </c>
      <c r="X120" s="125">
        <v>415</v>
      </c>
      <c r="Y120" s="125">
        <v>484</v>
      </c>
      <c r="Z120" s="125">
        <v>507</v>
      </c>
      <c r="AB120" s="122" t="str">
        <f>TEXT(Z120,"###,###")</f>
        <v>507</v>
      </c>
    </row>
    <row r="121" spans="19:32" x14ac:dyDescent="0.25">
      <c r="S121" s="115" t="s">
        <v>107</v>
      </c>
      <c r="T121" s="125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0</v>
      </c>
      <c r="Z121" s="125">
        <v>0</v>
      </c>
      <c r="AB121" s="122" t="str">
        <f>TEXT(Z121,"###,###")</f>
        <v/>
      </c>
    </row>
    <row r="122" spans="19:32" x14ac:dyDescent="0.25">
      <c r="S122" s="115" t="s">
        <v>108</v>
      </c>
      <c r="T122" s="125">
        <v>0</v>
      </c>
      <c r="U122" s="125">
        <v>0</v>
      </c>
      <c r="V122" s="125">
        <v>3</v>
      </c>
      <c r="W122" s="125">
        <v>0</v>
      </c>
      <c r="X122" s="125">
        <v>0</v>
      </c>
      <c r="Y122" s="125">
        <v>5</v>
      </c>
      <c r="Z122" s="125">
        <v>11</v>
      </c>
      <c r="AB122" s="122" t="str">
        <f>TEXT(Z122,"###,###")</f>
        <v>11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389</v>
      </c>
      <c r="U124" s="125">
        <v>401</v>
      </c>
      <c r="V124" s="125">
        <v>439</v>
      </c>
      <c r="W124" s="125">
        <v>446</v>
      </c>
      <c r="X124" s="125">
        <v>415</v>
      </c>
      <c r="Y124" s="125">
        <v>489</v>
      </c>
      <c r="Z124" s="125">
        <v>518</v>
      </c>
      <c r="AB124" s="122" t="str">
        <f>TEXT(Z124,"###,###")</f>
        <v>518</v>
      </c>
      <c r="AD124" s="139">
        <f>Z124/$Z$7*100</f>
        <v>100.97465886939571</v>
      </c>
    </row>
    <row r="125" spans="19:32" x14ac:dyDescent="0.25">
      <c r="S125" s="115" t="s">
        <v>110</v>
      </c>
      <c r="T125" s="125">
        <v>0</v>
      </c>
      <c r="U125" s="125">
        <v>0</v>
      </c>
      <c r="V125" s="125">
        <v>3</v>
      </c>
      <c r="W125" s="125">
        <v>0</v>
      </c>
      <c r="X125" s="125">
        <v>0</v>
      </c>
      <c r="Y125" s="125">
        <v>5</v>
      </c>
      <c r="Z125" s="125">
        <v>11</v>
      </c>
      <c r="AB125" s="122" t="str">
        <f>TEXT(Z125,"###,###")</f>
        <v>11</v>
      </c>
      <c r="AD125" s="139">
        <f>Z125/$Z$7*100</f>
        <v>2.144249512670565</v>
      </c>
    </row>
    <row r="127" spans="19:32" x14ac:dyDescent="0.25">
      <c r="S127" s="115" t="s">
        <v>111</v>
      </c>
      <c r="T127" s="125">
        <v>216</v>
      </c>
      <c r="U127" s="125">
        <v>232</v>
      </c>
      <c r="V127" s="125">
        <v>238</v>
      </c>
      <c r="W127" s="125">
        <v>226</v>
      </c>
      <c r="X127" s="125">
        <v>215</v>
      </c>
      <c r="Y127" s="125">
        <v>243</v>
      </c>
      <c r="Z127" s="125">
        <v>271</v>
      </c>
      <c r="AB127" s="122" t="str">
        <f>TEXT(Z127,"###,###")</f>
        <v>271</v>
      </c>
      <c r="AD127" s="139">
        <f>Z127/$Z$7*100</f>
        <v>52.826510721247566</v>
      </c>
    </row>
    <row r="128" spans="19:32" x14ac:dyDescent="0.25">
      <c r="S128" s="115" t="s">
        <v>112</v>
      </c>
      <c r="T128" s="125">
        <v>181</v>
      </c>
      <c r="U128" s="125">
        <v>170</v>
      </c>
      <c r="V128" s="125">
        <v>206</v>
      </c>
      <c r="W128" s="125">
        <v>219</v>
      </c>
      <c r="X128" s="125">
        <v>200</v>
      </c>
      <c r="Y128" s="125">
        <v>243</v>
      </c>
      <c r="Z128" s="125">
        <v>239</v>
      </c>
      <c r="AB128" s="122" t="str">
        <f>TEXT(Z128,"###,###")</f>
        <v>239</v>
      </c>
      <c r="AD128" s="139">
        <f>Z128/$Z$7*100</f>
        <v>46.588693957115005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65" id="{2AACFD1E-379B-431F-B339-1747F97653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68" id="{FAB3BB57-811A-4754-AAA8-DF4637ACA0A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71" id="{DA8E6317-C487-44FE-BF8D-699F9613A3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74" id="{4A9DCE22-8FF2-45CA-8683-1D5DDE5083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A7CE1-91BD-4DB0-8C93-E321FC19BF67}">
  <sheetPr codeName="Sheet8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Douglas</v>
      </c>
      <c r="T1" s="113"/>
      <c r="U1" s="113"/>
      <c r="V1" s="113"/>
      <c r="W1" s="113"/>
      <c r="X1" s="113"/>
      <c r="Y1" s="114" t="str">
        <f>Y3</f>
        <v>9.24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140</v>
      </c>
      <c r="Y3" s="118" t="s">
        <v>233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9.24 Douglas,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10565</v>
      </c>
      <c r="U4" s="121">
        <v>10632</v>
      </c>
      <c r="V4" s="121">
        <v>10853</v>
      </c>
      <c r="W4" s="121">
        <v>10703</v>
      </c>
      <c r="X4" s="121">
        <v>10828</v>
      </c>
      <c r="Y4" s="121">
        <v>11915</v>
      </c>
      <c r="Z4" s="121">
        <v>12815</v>
      </c>
      <c r="AB4" s="122" t="str">
        <f>TEXT(Z4,"###,###")</f>
        <v>12,815</v>
      </c>
      <c r="AD4" s="123">
        <f>Z4/Y4-1</f>
        <v>7.5535039865715525E-2</v>
      </c>
      <c r="AF4" s="123">
        <f t="shared" ref="AF4:AF9" si="0">Z4/T4-1</f>
        <v>0.21296734500709902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5435</v>
      </c>
      <c r="U5" s="121">
        <v>5499</v>
      </c>
      <c r="V5" s="121">
        <v>5539</v>
      </c>
      <c r="W5" s="121">
        <v>5445</v>
      </c>
      <c r="X5" s="121">
        <v>5391</v>
      </c>
      <c r="Y5" s="121">
        <v>5902</v>
      </c>
      <c r="Z5" s="121">
        <v>6497</v>
      </c>
      <c r="AB5" s="122" t="str">
        <f>TEXT(Z5,"###,###")</f>
        <v>6,497</v>
      </c>
      <c r="AD5" s="123">
        <f t="shared" ref="AD5:AD9" si="1">Z5/Y5-1</f>
        <v>0.10081328363266695</v>
      </c>
      <c r="AF5" s="123">
        <f t="shared" si="0"/>
        <v>0.19540018399264025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5126</v>
      </c>
      <c r="U6" s="121">
        <v>5132</v>
      </c>
      <c r="V6" s="121">
        <v>5312</v>
      </c>
      <c r="W6" s="121">
        <v>5256</v>
      </c>
      <c r="X6" s="121">
        <v>5439</v>
      </c>
      <c r="Y6" s="121">
        <v>6013</v>
      </c>
      <c r="Z6" s="121">
        <v>6319</v>
      </c>
      <c r="AB6" s="122" t="str">
        <f>TEXT(Z6,"###,###")</f>
        <v>6,319</v>
      </c>
      <c r="AD6" s="123">
        <f t="shared" si="1"/>
        <v>5.0889738899052128E-2</v>
      </c>
      <c r="AF6" s="123">
        <f t="shared" si="0"/>
        <v>0.2327350760827156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6621</v>
      </c>
      <c r="U7" s="121">
        <v>6763</v>
      </c>
      <c r="V7" s="121">
        <v>6810</v>
      </c>
      <c r="W7" s="121">
        <v>6917</v>
      </c>
      <c r="X7" s="121">
        <v>6940</v>
      </c>
      <c r="Y7" s="121">
        <v>7454</v>
      </c>
      <c r="Z7" s="121">
        <v>8145</v>
      </c>
      <c r="AB7" s="122" t="str">
        <f>TEXT(Z7,"###,###")</f>
        <v>8,145</v>
      </c>
      <c r="AD7" s="123">
        <f t="shared" si="1"/>
        <v>9.2701905017440245E-2</v>
      </c>
      <c r="AF7" s="123">
        <f t="shared" si="0"/>
        <v>0.23017671046669697</v>
      </c>
    </row>
    <row r="8" spans="1:32" ht="17.25" customHeight="1" x14ac:dyDescent="0.25">
      <c r="A8" s="44" t="s">
        <v>13</v>
      </c>
      <c r="B8" s="45"/>
      <c r="C8" s="46"/>
      <c r="D8" s="47" t="str">
        <f>AB4</f>
        <v>12,815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8,145</v>
      </c>
      <c r="P8" s="48"/>
      <c r="S8" s="120" t="s">
        <v>88</v>
      </c>
      <c r="T8" s="121">
        <v>29391.82</v>
      </c>
      <c r="U8" s="121">
        <v>30368.01</v>
      </c>
      <c r="V8" s="121">
        <v>31344.53</v>
      </c>
      <c r="W8" s="121">
        <v>32629.27</v>
      </c>
      <c r="X8" s="121">
        <v>33971.449999999997</v>
      </c>
      <c r="Y8" s="121">
        <v>33603.4</v>
      </c>
      <c r="Z8" s="121">
        <v>34355.800000000003</v>
      </c>
      <c r="AB8" s="122" t="str">
        <f>TEXT(Z8,"$###,###")</f>
        <v>$34,356</v>
      </c>
      <c r="AD8" s="123">
        <f t="shared" si="1"/>
        <v>2.2390591428248285E-2</v>
      </c>
      <c r="AF8" s="123">
        <f t="shared" si="0"/>
        <v>0.1688898475834435</v>
      </c>
    </row>
    <row r="9" spans="1:32" x14ac:dyDescent="0.25">
      <c r="A9" s="52" t="s">
        <v>15</v>
      </c>
      <c r="B9" s="53"/>
      <c r="C9" s="54"/>
      <c r="D9" s="55">
        <f>AD104</f>
        <v>80.054623488099878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51.307550644567222</v>
      </c>
      <c r="P9" s="56" t="s">
        <v>89</v>
      </c>
      <c r="S9" s="120" t="s">
        <v>7</v>
      </c>
      <c r="T9" s="121">
        <v>238503080</v>
      </c>
      <c r="U9" s="121">
        <v>254068688</v>
      </c>
      <c r="V9" s="121">
        <v>267157266</v>
      </c>
      <c r="W9" s="121">
        <v>274502807</v>
      </c>
      <c r="X9" s="121">
        <v>278762894</v>
      </c>
      <c r="Y9" s="121">
        <v>300648578</v>
      </c>
      <c r="Z9" s="121">
        <v>338820989</v>
      </c>
      <c r="AB9" s="122" t="str">
        <f>TEXT(Z9/1000000,"$#,###.0")&amp;" mil"</f>
        <v>$338.8 mil</v>
      </c>
      <c r="AD9" s="123">
        <f t="shared" si="1"/>
        <v>0.1269668769229968</v>
      </c>
      <c r="AF9" s="123">
        <f t="shared" si="0"/>
        <v>0.42061473168396812</v>
      </c>
    </row>
    <row r="10" spans="1:32" x14ac:dyDescent="0.25">
      <c r="A10" s="52" t="s">
        <v>18</v>
      </c>
      <c r="B10" s="53"/>
      <c r="C10" s="54"/>
      <c r="D10" s="55">
        <f>AD105</f>
        <v>10.573546625048772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48.631062001227747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88.888888888888886</v>
      </c>
      <c r="P11" s="56" t="s">
        <v>89</v>
      </c>
      <c r="S11" s="120" t="s">
        <v>30</v>
      </c>
      <c r="T11" s="125">
        <v>9134</v>
      </c>
      <c r="U11" s="125">
        <v>9194</v>
      </c>
      <c r="V11" s="125">
        <v>9425</v>
      </c>
      <c r="W11" s="125">
        <v>9305</v>
      </c>
      <c r="X11" s="125">
        <v>9514</v>
      </c>
      <c r="Y11" s="125">
        <v>10506</v>
      </c>
      <c r="Z11" s="125">
        <v>11185</v>
      </c>
    </row>
    <row r="12" spans="1:32" ht="28.5" customHeight="1" x14ac:dyDescent="0.25">
      <c r="A12" s="52" t="s">
        <v>20</v>
      </c>
      <c r="B12" s="54"/>
      <c r="C12" s="54"/>
      <c r="D12" s="55">
        <f>AD108</f>
        <v>18.704642996488491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19.950890116635971</v>
      </c>
      <c r="P12" s="56" t="s">
        <v>89</v>
      </c>
      <c r="S12" s="120" t="s">
        <v>31</v>
      </c>
      <c r="T12" s="125">
        <v>1431</v>
      </c>
      <c r="U12" s="125">
        <v>1440</v>
      </c>
      <c r="V12" s="125">
        <v>1428</v>
      </c>
      <c r="W12" s="125">
        <v>1397</v>
      </c>
      <c r="X12" s="125">
        <v>1316</v>
      </c>
      <c r="Y12" s="125">
        <v>1409</v>
      </c>
      <c r="Z12" s="125">
        <v>1630</v>
      </c>
    </row>
    <row r="13" spans="1:32" ht="15" customHeight="1" x14ac:dyDescent="0.25">
      <c r="A13" s="52" t="s">
        <v>21</v>
      </c>
      <c r="B13" s="54"/>
      <c r="C13" s="54"/>
      <c r="D13" s="55">
        <f>AD109</f>
        <v>18.330081935232151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24.564962934061647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29.028482247366366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533</v>
      </c>
      <c r="Z15" s="125">
        <v>586</v>
      </c>
      <c r="AB15" s="129">
        <f t="shared" ref="AB15:AB34" si="2">IF(Z15="np",0,Z15/$Z$34)</f>
        <v>4.5727662895044867E-2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71</v>
      </c>
      <c r="Z16" s="125">
        <v>101</v>
      </c>
      <c r="AB16" s="129">
        <f t="shared" si="2"/>
        <v>7.8813889972688261E-3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465</v>
      </c>
      <c r="Z17" s="125">
        <v>521</v>
      </c>
      <c r="AB17" s="129">
        <f t="shared" si="2"/>
        <v>4.0655481857198597E-2</v>
      </c>
    </row>
    <row r="18" spans="1:28" x14ac:dyDescent="0.25">
      <c r="A18" s="82" t="str">
        <f>$S$1&amp;" ("&amp;$T$2&amp;" to "&amp;$Z$2&amp;")"</f>
        <v>Douglas (2011-12 to 2017-18)</v>
      </c>
      <c r="B18" s="82"/>
      <c r="C18" s="82"/>
      <c r="D18" s="82"/>
      <c r="E18" s="82"/>
      <c r="F18" s="82"/>
      <c r="G18" s="82" t="str">
        <f>$S$1&amp;" ("&amp;$T$2&amp;" to "&amp;$Z$2&amp;")"</f>
        <v>Douglas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33</v>
      </c>
      <c r="Z18" s="125">
        <v>33</v>
      </c>
      <c r="AB18" s="129">
        <f t="shared" si="2"/>
        <v>2.5751072961373391E-3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621</v>
      </c>
      <c r="Z19" s="125">
        <v>789</v>
      </c>
      <c r="AB19" s="129">
        <f t="shared" si="2"/>
        <v>6.1568474444010923E-2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158</v>
      </c>
      <c r="Z20" s="125">
        <v>140</v>
      </c>
      <c r="AB20" s="129">
        <f t="shared" si="2"/>
        <v>1.092469761997659E-2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798</v>
      </c>
      <c r="Z21" s="125">
        <v>902</v>
      </c>
      <c r="AB21" s="129">
        <f t="shared" si="2"/>
        <v>7.0386266094420599E-2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3113</v>
      </c>
      <c r="Z22" s="125">
        <v>3229</v>
      </c>
      <c r="AB22" s="129">
        <f t="shared" si="2"/>
        <v>0.25197034724931722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667</v>
      </c>
      <c r="Z23" s="125">
        <v>754</v>
      </c>
      <c r="AB23" s="129">
        <f t="shared" si="2"/>
        <v>5.8837300039016778E-2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144</v>
      </c>
      <c r="Z24" s="125">
        <v>52</v>
      </c>
      <c r="AB24" s="129">
        <f t="shared" si="2"/>
        <v>4.0577448302770193E-3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365</v>
      </c>
      <c r="Z25" s="125">
        <v>399</v>
      </c>
      <c r="AB25" s="129">
        <f t="shared" si="2"/>
        <v>3.113538821693328E-2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397</v>
      </c>
      <c r="Z26" s="125">
        <v>493</v>
      </c>
      <c r="AB26" s="129">
        <f t="shared" si="2"/>
        <v>3.8470542333203281E-2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433</v>
      </c>
      <c r="Z27" s="125">
        <v>495</v>
      </c>
      <c r="AB27" s="129">
        <f t="shared" si="2"/>
        <v>3.8626609442060089E-2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857</v>
      </c>
      <c r="Z28" s="125">
        <v>1235</v>
      </c>
      <c r="AB28" s="129">
        <f t="shared" si="2"/>
        <v>9.6371439719079202E-2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388</v>
      </c>
      <c r="Z29" s="125">
        <v>426</v>
      </c>
      <c r="AB29" s="129">
        <f t="shared" si="2"/>
        <v>3.3242294186500196E-2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517</v>
      </c>
      <c r="Z30" s="125">
        <v>554</v>
      </c>
      <c r="AB30" s="129">
        <f t="shared" si="2"/>
        <v>4.3230589153335934E-2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599</v>
      </c>
      <c r="Z31" s="125">
        <v>680</v>
      </c>
      <c r="AB31" s="129">
        <f t="shared" si="2"/>
        <v>5.3062817011314864E-2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213</v>
      </c>
      <c r="Z32" s="125">
        <v>274</v>
      </c>
      <c r="AB32" s="129">
        <f t="shared" si="2"/>
        <v>2.1381193913382755E-2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348</v>
      </c>
      <c r="Z33" s="125">
        <v>404</v>
      </c>
      <c r="AB33" s="129">
        <f t="shared" si="2"/>
        <v>3.1525555989075305E-2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11915</v>
      </c>
      <c r="Z34" s="132">
        <v>12815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6</v>
      </c>
      <c r="Y44" s="125">
        <v>10</v>
      </c>
      <c r="Z44" s="125">
        <v>5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92</v>
      </c>
      <c r="Y45" s="125">
        <v>142</v>
      </c>
      <c r="Z45" s="125">
        <v>149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227</v>
      </c>
      <c r="Y46" s="125">
        <v>268</v>
      </c>
      <c r="Z46" s="125">
        <v>289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590</v>
      </c>
      <c r="Y47" s="125">
        <v>530</v>
      </c>
      <c r="Z47" s="125">
        <v>595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811</v>
      </c>
      <c r="Y48" s="125">
        <v>924</v>
      </c>
      <c r="Z48" s="125">
        <v>1115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Douglas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669</v>
      </c>
      <c r="Y49" s="125">
        <v>723</v>
      </c>
      <c r="Z49" s="125">
        <v>743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485</v>
      </c>
      <c r="Y50" s="125">
        <v>531</v>
      </c>
      <c r="Z50" s="125">
        <v>546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517</v>
      </c>
      <c r="Y51" s="125">
        <v>574</v>
      </c>
      <c r="Z51" s="125">
        <v>569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492</v>
      </c>
      <c r="Y52" s="125">
        <v>537</v>
      </c>
      <c r="Z52" s="125">
        <v>558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507</v>
      </c>
      <c r="Y53" s="125">
        <v>469</v>
      </c>
      <c r="Z53" s="125">
        <v>543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413</v>
      </c>
      <c r="Y54" s="125">
        <v>495</v>
      </c>
      <c r="Z54" s="125">
        <v>581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321</v>
      </c>
      <c r="Y55" s="125">
        <v>378</v>
      </c>
      <c r="Z55" s="125">
        <v>407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167</v>
      </c>
      <c r="Y56" s="125">
        <v>192</v>
      </c>
      <c r="Z56" s="125">
        <v>229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54</v>
      </c>
      <c r="Y57" s="125">
        <v>74</v>
      </c>
      <c r="Z57" s="125">
        <v>86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23</v>
      </c>
      <c r="Y58" s="125">
        <v>35</v>
      </c>
      <c r="Z58" s="125">
        <v>38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10</v>
      </c>
      <c r="Y59" s="125">
        <v>14</v>
      </c>
      <c r="Z59" s="125">
        <v>25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7</v>
      </c>
      <c r="Y60" s="125">
        <v>7</v>
      </c>
      <c r="Z60" s="125">
        <v>11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5390</v>
      </c>
      <c r="Y61" s="125">
        <v>5902</v>
      </c>
      <c r="Z61" s="125">
        <v>6498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10</v>
      </c>
      <c r="Y63" s="125">
        <v>6</v>
      </c>
      <c r="Z63" s="125">
        <v>8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Douglas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120</v>
      </c>
      <c r="Y64" s="125">
        <v>124</v>
      </c>
      <c r="Z64" s="125">
        <v>134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339</v>
      </c>
      <c r="Y65" s="125">
        <v>353</v>
      </c>
      <c r="Z65" s="125">
        <v>334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619</v>
      </c>
      <c r="Y66" s="125">
        <v>697</v>
      </c>
      <c r="Z66" s="125">
        <v>713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923</v>
      </c>
      <c r="Y67" s="125">
        <v>1093</v>
      </c>
      <c r="Z67" s="125">
        <v>1193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667</v>
      </c>
      <c r="Y68" s="125">
        <v>644</v>
      </c>
      <c r="Z68" s="125">
        <v>706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469</v>
      </c>
      <c r="Y69" s="125">
        <v>510</v>
      </c>
      <c r="Z69" s="125">
        <v>499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445</v>
      </c>
      <c r="Y70" s="125">
        <v>470</v>
      </c>
      <c r="Z70" s="125">
        <v>509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481</v>
      </c>
      <c r="Y71" s="125">
        <v>539</v>
      </c>
      <c r="Z71" s="125">
        <v>529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532</v>
      </c>
      <c r="Y72" s="125">
        <v>571</v>
      </c>
      <c r="Z72" s="125">
        <v>538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375</v>
      </c>
      <c r="Y73" s="125">
        <v>473</v>
      </c>
      <c r="Z73" s="125">
        <v>518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272</v>
      </c>
      <c r="Y74" s="125">
        <v>292</v>
      </c>
      <c r="Z74" s="125">
        <v>345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115</v>
      </c>
      <c r="Y75" s="125">
        <v>143</v>
      </c>
      <c r="Z75" s="125">
        <v>144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42</v>
      </c>
      <c r="Y76" s="125">
        <v>65</v>
      </c>
      <c r="Z76" s="125">
        <v>92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17</v>
      </c>
      <c r="Y77" s="125">
        <v>20</v>
      </c>
      <c r="Z77" s="125">
        <v>33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11</v>
      </c>
      <c r="Y78" s="125">
        <v>6</v>
      </c>
      <c r="Z78" s="125">
        <v>10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5</v>
      </c>
      <c r="Z79" s="125">
        <v>9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5439</v>
      </c>
      <c r="Y80" s="125">
        <v>6013</v>
      </c>
      <c r="Z80" s="125">
        <v>6319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Douglas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348</v>
      </c>
      <c r="Y83" s="125">
        <v>374</v>
      </c>
      <c r="Z83" s="125">
        <v>404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217</v>
      </c>
      <c r="Y84" s="125">
        <v>229</v>
      </c>
      <c r="Z84" s="125">
        <v>264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12,815</v>
      </c>
      <c r="D85" s="96">
        <f t="shared" ref="D85:D90" si="4">AD4</f>
        <v>7.5535039865715525E-2</v>
      </c>
      <c r="E85" s="97">
        <f t="shared" ref="E85:E90" si="5">AD4</f>
        <v>7.5535039865715525E-2</v>
      </c>
      <c r="F85" s="96">
        <f t="shared" ref="F85:F90" si="6">AF4</f>
        <v>0.21296734500709902</v>
      </c>
      <c r="G85" s="97">
        <f t="shared" ref="G85:G90" si="7">AF4</f>
        <v>0.21296734500709902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751</v>
      </c>
      <c r="Y85" s="125">
        <v>773</v>
      </c>
      <c r="Z85" s="125">
        <v>863</v>
      </c>
    </row>
    <row r="86" spans="1:32" ht="15" customHeight="1" x14ac:dyDescent="0.25">
      <c r="A86" s="98" t="s">
        <v>4</v>
      </c>
      <c r="B86" s="95"/>
      <c r="C86" s="109" t="str">
        <f t="shared" si="3"/>
        <v>6,497</v>
      </c>
      <c r="D86" s="96">
        <f t="shared" si="4"/>
        <v>0.10081328363266695</v>
      </c>
      <c r="E86" s="97">
        <f t="shared" si="5"/>
        <v>0.10081328363266695</v>
      </c>
      <c r="F86" s="96">
        <f t="shared" si="6"/>
        <v>0.19540018399264025</v>
      </c>
      <c r="G86" s="97">
        <f t="shared" si="7"/>
        <v>0.19540018399264025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387</v>
      </c>
      <c r="Y86" s="125">
        <v>358</v>
      </c>
      <c r="Z86" s="125">
        <v>367</v>
      </c>
    </row>
    <row r="87" spans="1:32" ht="15" customHeight="1" x14ac:dyDescent="0.25">
      <c r="A87" s="98" t="s">
        <v>5</v>
      </c>
      <c r="B87" s="95"/>
      <c r="C87" s="109" t="str">
        <f t="shared" si="3"/>
        <v>6,319</v>
      </c>
      <c r="D87" s="96">
        <f t="shared" si="4"/>
        <v>5.0889738899052128E-2</v>
      </c>
      <c r="E87" s="97">
        <f t="shared" si="5"/>
        <v>5.0889738899052128E-2</v>
      </c>
      <c r="F87" s="96">
        <f t="shared" si="6"/>
        <v>0.2327350760827156</v>
      </c>
      <c r="G87" s="97">
        <f t="shared" si="7"/>
        <v>0.2327350760827156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53</v>
      </c>
      <c r="Y87" s="125">
        <v>56</v>
      </c>
      <c r="Z87" s="125">
        <v>65</v>
      </c>
    </row>
    <row r="88" spans="1:32" ht="15" customHeight="1" x14ac:dyDescent="0.25">
      <c r="A88" s="95" t="s">
        <v>6</v>
      </c>
      <c r="B88" s="95"/>
      <c r="C88" s="109" t="str">
        <f t="shared" si="3"/>
        <v>8,145</v>
      </c>
      <c r="D88" s="96">
        <f t="shared" si="4"/>
        <v>9.2701905017440245E-2</v>
      </c>
      <c r="E88" s="97">
        <f t="shared" si="5"/>
        <v>9.2701905017440245E-2</v>
      </c>
      <c r="F88" s="96">
        <f t="shared" si="6"/>
        <v>0.23017671046669697</v>
      </c>
      <c r="G88" s="97">
        <f t="shared" si="7"/>
        <v>0.23017671046669697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105</v>
      </c>
      <c r="Y88" s="125">
        <v>121</v>
      </c>
      <c r="Z88" s="125">
        <v>152</v>
      </c>
    </row>
    <row r="89" spans="1:32" ht="15" customHeight="1" x14ac:dyDescent="0.25">
      <c r="A89" s="95" t="s">
        <v>104</v>
      </c>
      <c r="B89" s="95"/>
      <c r="C89" s="146" t="str">
        <f t="shared" si="3"/>
        <v>$34,356</v>
      </c>
      <c r="D89" s="96">
        <f t="shared" si="4"/>
        <v>2.2390591428248285E-2</v>
      </c>
      <c r="E89" s="97">
        <f t="shared" si="5"/>
        <v>2.2390591428248285E-2</v>
      </c>
      <c r="F89" s="96">
        <f t="shared" si="6"/>
        <v>0.1688898475834435</v>
      </c>
      <c r="G89" s="97">
        <f t="shared" si="7"/>
        <v>0.1688898475834435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247</v>
      </c>
      <c r="Y89" s="125">
        <v>283</v>
      </c>
      <c r="Z89" s="125">
        <v>328</v>
      </c>
    </row>
    <row r="90" spans="1:32" ht="15" customHeight="1" x14ac:dyDescent="0.25">
      <c r="A90" s="95" t="s">
        <v>7</v>
      </c>
      <c r="B90" s="95"/>
      <c r="C90" s="109" t="str">
        <f t="shared" si="3"/>
        <v>$338.8 mil</v>
      </c>
      <c r="D90" s="96">
        <f t="shared" si="4"/>
        <v>0.1269668769229968</v>
      </c>
      <c r="E90" s="97">
        <f t="shared" si="5"/>
        <v>0.1269668769229968</v>
      </c>
      <c r="F90" s="96">
        <f t="shared" si="6"/>
        <v>0.42061473168396812</v>
      </c>
      <c r="G90" s="97">
        <f t="shared" si="7"/>
        <v>0.42061473168396812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465</v>
      </c>
      <c r="Y90" s="125">
        <v>478</v>
      </c>
      <c r="Z90" s="125">
        <v>538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3521</v>
      </c>
      <c r="Y91" s="125">
        <v>3770</v>
      </c>
      <c r="Z91" s="125">
        <v>4185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307</v>
      </c>
      <c r="Y93" s="125">
        <v>358</v>
      </c>
      <c r="Z93" s="125">
        <v>382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321</v>
      </c>
      <c r="Y94" s="125">
        <v>375</v>
      </c>
      <c r="Z94" s="125">
        <v>406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127</v>
      </c>
      <c r="Y95" s="125">
        <v>141</v>
      </c>
      <c r="Z95" s="125">
        <v>143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696</v>
      </c>
      <c r="Y96" s="125">
        <v>698</v>
      </c>
      <c r="Z96" s="125">
        <v>736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434</v>
      </c>
      <c r="Y97" s="125">
        <v>458</v>
      </c>
      <c r="Z97" s="125">
        <v>481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363</v>
      </c>
      <c r="Y98" s="125">
        <v>366</v>
      </c>
      <c r="Z98" s="125">
        <v>415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29</v>
      </c>
      <c r="Y99" s="125">
        <v>24</v>
      </c>
      <c r="Z99" s="125">
        <v>30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350</v>
      </c>
      <c r="Y100" s="125">
        <v>348</v>
      </c>
      <c r="Z100" s="125">
        <v>367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3417</v>
      </c>
      <c r="Y101" s="125">
        <v>3684</v>
      </c>
      <c r="Z101" s="125">
        <v>3962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8313</v>
      </c>
      <c r="Y104" s="125">
        <v>9578</v>
      </c>
      <c r="Z104" s="125">
        <v>10259</v>
      </c>
      <c r="AB104" s="122" t="str">
        <f>TEXT(Z104,"###,###")</f>
        <v>10,259</v>
      </c>
      <c r="AD104" s="143">
        <f>Z104/($Z$4)*100</f>
        <v>80.054623488099878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1354</v>
      </c>
      <c r="Y105" s="125">
        <v>1274</v>
      </c>
      <c r="Z105" s="125">
        <v>1355</v>
      </c>
      <c r="AB105" s="122" t="str">
        <f>TEXT(Z105,"###,###")</f>
        <v>1,355</v>
      </c>
      <c r="AD105" s="143">
        <f>Z105/($Z$4)*100</f>
        <v>10.573546625048772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9667</v>
      </c>
      <c r="Y106" s="132">
        <v>10852</v>
      </c>
      <c r="Z106" s="132">
        <v>11614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1536</v>
      </c>
      <c r="Y108" s="125">
        <v>2135</v>
      </c>
      <c r="Z108" s="125">
        <v>2397</v>
      </c>
      <c r="AB108" s="122" t="str">
        <f>TEXT(Z108,"###,###")</f>
        <v>2,397</v>
      </c>
      <c r="AD108" s="143">
        <f>Z108/($Z$4)*100</f>
        <v>18.704642996488491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2304</v>
      </c>
      <c r="Y109" s="125">
        <v>2376</v>
      </c>
      <c r="Z109" s="125">
        <v>2349</v>
      </c>
      <c r="AB109" s="122" t="str">
        <f>TEXT(Z109,"###,###")</f>
        <v>2,349</v>
      </c>
      <c r="AD109" s="143">
        <f>Z109/($Z$4)*100</f>
        <v>18.330081935232151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2676</v>
      </c>
      <c r="Y110" s="125">
        <v>2875</v>
      </c>
      <c r="Z110" s="125">
        <v>3148</v>
      </c>
      <c r="AB110" s="122" t="str">
        <f>TEXT(Z110,"###,###")</f>
        <v>3,148</v>
      </c>
      <c r="AD110" s="143">
        <f>Z110/($Z$4)*100</f>
        <v>24.564962934061647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3150</v>
      </c>
      <c r="Y111" s="125">
        <v>3466</v>
      </c>
      <c r="Z111" s="125">
        <v>3720</v>
      </c>
      <c r="AB111" s="122" t="str">
        <f>TEXT(Z111,"###,###")</f>
        <v>3,720</v>
      </c>
      <c r="AD111" s="143">
        <f>Z111/($Z$4)*100</f>
        <v>29.028482247366366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10828</v>
      </c>
      <c r="Y112" s="125">
        <v>11915</v>
      </c>
      <c r="Z112" s="125">
        <v>12815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40.19</v>
      </c>
      <c r="U118" s="144">
        <v>43.27</v>
      </c>
      <c r="V118" s="144">
        <v>41.81</v>
      </c>
      <c r="W118" s="144">
        <v>39.6</v>
      </c>
      <c r="X118" s="144">
        <v>41.45</v>
      </c>
      <c r="Y118" s="144">
        <v>40.799999999999997</v>
      </c>
      <c r="Z118" s="144">
        <v>41.45</v>
      </c>
      <c r="AB118" s="122" t="str">
        <f>TEXT(Z118,"##.0")</f>
        <v>41.5</v>
      </c>
    </row>
    <row r="120" spans="19:32" x14ac:dyDescent="0.25">
      <c r="S120" s="115" t="s">
        <v>106</v>
      </c>
      <c r="T120" s="125">
        <v>5189</v>
      </c>
      <c r="U120" s="125">
        <v>5329</v>
      </c>
      <c r="V120" s="125">
        <v>5379</v>
      </c>
      <c r="W120" s="125">
        <v>5526</v>
      </c>
      <c r="X120" s="125">
        <v>5627</v>
      </c>
      <c r="Y120" s="125">
        <v>6045</v>
      </c>
      <c r="Z120" s="125">
        <v>6510</v>
      </c>
      <c r="AB120" s="122" t="str">
        <f>TEXT(Z120,"###,###")</f>
        <v>6,510</v>
      </c>
    </row>
    <row r="121" spans="19:32" x14ac:dyDescent="0.25">
      <c r="S121" s="115" t="s">
        <v>107</v>
      </c>
      <c r="T121" s="125">
        <v>789</v>
      </c>
      <c r="U121" s="125">
        <v>780</v>
      </c>
      <c r="V121" s="125">
        <v>782</v>
      </c>
      <c r="W121" s="125">
        <v>769</v>
      </c>
      <c r="X121" s="125">
        <v>717</v>
      </c>
      <c r="Y121" s="125">
        <v>772</v>
      </c>
      <c r="Z121" s="125">
        <v>895</v>
      </c>
      <c r="AB121" s="122" t="str">
        <f>TEXT(Z121,"###,###")</f>
        <v>895</v>
      </c>
    </row>
    <row r="122" spans="19:32" x14ac:dyDescent="0.25">
      <c r="S122" s="115" t="s">
        <v>108</v>
      </c>
      <c r="T122" s="125">
        <v>647</v>
      </c>
      <c r="U122" s="125">
        <v>654</v>
      </c>
      <c r="V122" s="125">
        <v>647</v>
      </c>
      <c r="W122" s="125">
        <v>625</v>
      </c>
      <c r="X122" s="125">
        <v>601</v>
      </c>
      <c r="Y122" s="125">
        <v>637</v>
      </c>
      <c r="Z122" s="125">
        <v>730</v>
      </c>
      <c r="AB122" s="122" t="str">
        <f>TEXT(Z122,"###,###")</f>
        <v>730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5836</v>
      </c>
      <c r="U124" s="125">
        <v>5983</v>
      </c>
      <c r="V124" s="125">
        <v>6026</v>
      </c>
      <c r="W124" s="125">
        <v>6151</v>
      </c>
      <c r="X124" s="125">
        <v>6228</v>
      </c>
      <c r="Y124" s="125">
        <v>6682</v>
      </c>
      <c r="Z124" s="125">
        <v>7240</v>
      </c>
      <c r="AB124" s="122" t="str">
        <f>TEXT(Z124,"###,###")</f>
        <v>7,240</v>
      </c>
      <c r="AD124" s="139">
        <f>Z124/$Z$7*100</f>
        <v>88.888888888888886</v>
      </c>
    </row>
    <row r="125" spans="19:32" x14ac:dyDescent="0.25">
      <c r="S125" s="115" t="s">
        <v>110</v>
      </c>
      <c r="T125" s="125">
        <v>1436</v>
      </c>
      <c r="U125" s="125">
        <v>1434</v>
      </c>
      <c r="V125" s="125">
        <v>1429</v>
      </c>
      <c r="W125" s="125">
        <v>1394</v>
      </c>
      <c r="X125" s="125">
        <v>1318</v>
      </c>
      <c r="Y125" s="125">
        <v>1409</v>
      </c>
      <c r="Z125" s="125">
        <v>1625</v>
      </c>
      <c r="AB125" s="122" t="str">
        <f>TEXT(Z125,"###,###")</f>
        <v>1,625</v>
      </c>
      <c r="AD125" s="139">
        <f>Z125/$Z$7*100</f>
        <v>19.950890116635971</v>
      </c>
    </row>
    <row r="127" spans="19:32" x14ac:dyDescent="0.25">
      <c r="S127" s="115" t="s">
        <v>111</v>
      </c>
      <c r="T127" s="125">
        <v>3433</v>
      </c>
      <c r="U127" s="125">
        <v>3513</v>
      </c>
      <c r="V127" s="125">
        <v>3535</v>
      </c>
      <c r="W127" s="125">
        <v>3552</v>
      </c>
      <c r="X127" s="125">
        <v>3520</v>
      </c>
      <c r="Y127" s="125">
        <v>3770</v>
      </c>
      <c r="Z127" s="125">
        <v>4179</v>
      </c>
      <c r="AB127" s="122" t="str">
        <f>TEXT(Z127,"###,###")</f>
        <v>4,179</v>
      </c>
      <c r="AD127" s="139">
        <f>Z127/$Z$7*100</f>
        <v>51.307550644567222</v>
      </c>
    </row>
    <row r="128" spans="19:32" x14ac:dyDescent="0.25">
      <c r="S128" s="115" t="s">
        <v>112</v>
      </c>
      <c r="T128" s="125">
        <v>3188</v>
      </c>
      <c r="U128" s="125">
        <v>3252</v>
      </c>
      <c r="V128" s="125">
        <v>3277</v>
      </c>
      <c r="W128" s="125">
        <v>3369</v>
      </c>
      <c r="X128" s="125">
        <v>3417</v>
      </c>
      <c r="Y128" s="125">
        <v>3684</v>
      </c>
      <c r="Z128" s="125">
        <v>3961</v>
      </c>
      <c r="AB128" s="122" t="str">
        <f>TEXT(Z128,"###,###")</f>
        <v>3,961</v>
      </c>
      <c r="AD128" s="139">
        <f>Z128/$Z$7*100</f>
        <v>48.631062001227747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55" id="{936845D3-A460-4707-8146-FF05D2353B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58" id="{E5DD174D-8C7F-452F-9A49-F427A94FD8F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61" id="{05A40A89-89C0-4C05-A67D-8D0AD4EFE4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64" id="{8515ABD0-3239-4E62-985C-5107B359F4B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31B76-F679-436E-9D03-2B4C54E9FDD8}">
  <sheetPr codeName="Sheet8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Etheridge</v>
      </c>
      <c r="T1" s="113"/>
      <c r="U1" s="113"/>
      <c r="V1" s="113"/>
      <c r="W1" s="113"/>
      <c r="X1" s="113"/>
      <c r="Y1" s="114" t="str">
        <f>Y3</f>
        <v>9.25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141</v>
      </c>
      <c r="Y3" s="118" t="s">
        <v>234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9.25 Etheridge,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352</v>
      </c>
      <c r="U4" s="121">
        <v>348</v>
      </c>
      <c r="V4" s="121">
        <v>340</v>
      </c>
      <c r="W4" s="121">
        <v>326</v>
      </c>
      <c r="X4" s="121">
        <v>227</v>
      </c>
      <c r="Y4" s="121">
        <v>384</v>
      </c>
      <c r="Z4" s="121">
        <v>667</v>
      </c>
      <c r="AB4" s="122" t="str">
        <f>TEXT(Z4,"###,###")</f>
        <v>667</v>
      </c>
      <c r="AD4" s="123">
        <f>Z4/Y4-1</f>
        <v>0.73697916666666674</v>
      </c>
      <c r="AF4" s="123">
        <f t="shared" ref="AF4:AF9" si="0">Z4/T4-1</f>
        <v>0.89488636363636354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180</v>
      </c>
      <c r="U5" s="121">
        <v>187</v>
      </c>
      <c r="V5" s="121">
        <v>182</v>
      </c>
      <c r="W5" s="121">
        <v>172</v>
      </c>
      <c r="X5" s="121">
        <v>101</v>
      </c>
      <c r="Y5" s="121">
        <v>219</v>
      </c>
      <c r="Z5" s="121">
        <v>358</v>
      </c>
      <c r="AB5" s="122" t="str">
        <f>TEXT(Z5,"###,###")</f>
        <v>358</v>
      </c>
      <c r="AD5" s="123">
        <f t="shared" ref="AD5:AD9" si="1">Z5/Y5-1</f>
        <v>0.63470319634703198</v>
      </c>
      <c r="AF5" s="123">
        <f t="shared" si="0"/>
        <v>0.98888888888888893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171</v>
      </c>
      <c r="U6" s="121">
        <v>161</v>
      </c>
      <c r="V6" s="121">
        <v>161</v>
      </c>
      <c r="W6" s="121">
        <v>160</v>
      </c>
      <c r="X6" s="121">
        <v>119</v>
      </c>
      <c r="Y6" s="121">
        <v>165</v>
      </c>
      <c r="Z6" s="121">
        <v>313</v>
      </c>
      <c r="AB6" s="122" t="str">
        <f>TEXT(Z6,"###,###")</f>
        <v>313</v>
      </c>
      <c r="AD6" s="123">
        <f t="shared" si="1"/>
        <v>0.89696969696969697</v>
      </c>
      <c r="AF6" s="123">
        <f t="shared" si="0"/>
        <v>0.83040935672514626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225</v>
      </c>
      <c r="U7" s="121">
        <v>230</v>
      </c>
      <c r="V7" s="121">
        <v>225</v>
      </c>
      <c r="W7" s="121">
        <v>231</v>
      </c>
      <c r="X7" s="121">
        <v>161</v>
      </c>
      <c r="Y7" s="121">
        <v>266</v>
      </c>
      <c r="Z7" s="121">
        <v>492</v>
      </c>
      <c r="AB7" s="122" t="str">
        <f>TEXT(Z7,"###,###")</f>
        <v>492</v>
      </c>
      <c r="AD7" s="123">
        <f t="shared" si="1"/>
        <v>0.84962406015037595</v>
      </c>
      <c r="AF7" s="123">
        <f t="shared" si="0"/>
        <v>1.1866666666666665</v>
      </c>
    </row>
    <row r="8" spans="1:32" ht="17.25" customHeight="1" x14ac:dyDescent="0.25">
      <c r="A8" s="44" t="s">
        <v>13</v>
      </c>
      <c r="B8" s="45"/>
      <c r="C8" s="46"/>
      <c r="D8" s="47" t="str">
        <f>AB4</f>
        <v>667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492</v>
      </c>
      <c r="P8" s="48"/>
      <c r="S8" s="120" t="s">
        <v>88</v>
      </c>
      <c r="T8" s="121">
        <v>29374.5</v>
      </c>
      <c r="U8" s="121">
        <v>31035.43</v>
      </c>
      <c r="V8" s="121">
        <v>32425.11</v>
      </c>
      <c r="W8" s="121">
        <v>33592</v>
      </c>
      <c r="X8" s="121">
        <v>36990</v>
      </c>
      <c r="Y8" s="121">
        <v>35018</v>
      </c>
      <c r="Z8" s="121">
        <v>37941.269999999997</v>
      </c>
      <c r="AB8" s="122" t="str">
        <f>TEXT(Z8,"$###,###")</f>
        <v>$37,941</v>
      </c>
      <c r="AD8" s="123">
        <f t="shared" si="1"/>
        <v>8.3479067907932913E-2</v>
      </c>
      <c r="AF8" s="123">
        <f t="shared" si="0"/>
        <v>0.29163968748404212</v>
      </c>
    </row>
    <row r="9" spans="1:32" x14ac:dyDescent="0.25">
      <c r="A9" s="52" t="s">
        <v>15</v>
      </c>
      <c r="B9" s="53"/>
      <c r="C9" s="54"/>
      <c r="D9" s="55">
        <f>AD104</f>
        <v>52.023988005997005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53.861788617886177</v>
      </c>
      <c r="P9" s="56" t="s">
        <v>89</v>
      </c>
      <c r="S9" s="120" t="s">
        <v>7</v>
      </c>
      <c r="T9" s="121">
        <v>4582742</v>
      </c>
      <c r="U9" s="121">
        <v>2922721</v>
      </c>
      <c r="V9" s="121">
        <v>624347</v>
      </c>
      <c r="W9" s="121">
        <v>257107</v>
      </c>
      <c r="X9" s="121">
        <v>0</v>
      </c>
      <c r="Y9" s="121">
        <v>9726016</v>
      </c>
      <c r="Z9" s="121">
        <v>20678593</v>
      </c>
      <c r="AB9" s="122" t="str">
        <f>TEXT(Z9/1000000,"$#,###.0")&amp;" mil"</f>
        <v>$20.7 mil</v>
      </c>
      <c r="AD9" s="123">
        <f t="shared" si="1"/>
        <v>1.1261113491896375</v>
      </c>
      <c r="AF9" s="123">
        <f t="shared" si="0"/>
        <v>3.5122751837218855</v>
      </c>
    </row>
    <row r="10" spans="1:32" x14ac:dyDescent="0.25">
      <c r="A10" s="52" t="s">
        <v>18</v>
      </c>
      <c r="B10" s="53"/>
      <c r="C10" s="54"/>
      <c r="D10" s="55">
        <f>AD105</f>
        <v>21.739130434782609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45.934959349593498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66.869918699186996</v>
      </c>
      <c r="P11" s="56" t="s">
        <v>89</v>
      </c>
      <c r="S11" s="120" t="s">
        <v>30</v>
      </c>
      <c r="T11" s="125">
        <v>269</v>
      </c>
      <c r="U11" s="125">
        <v>270</v>
      </c>
      <c r="V11" s="125">
        <v>267</v>
      </c>
      <c r="W11" s="125">
        <v>242</v>
      </c>
      <c r="X11" s="125">
        <v>171</v>
      </c>
      <c r="Y11" s="125">
        <v>293</v>
      </c>
      <c r="Z11" s="125">
        <v>426</v>
      </c>
    </row>
    <row r="12" spans="1:32" ht="28.5" customHeight="1" x14ac:dyDescent="0.25">
      <c r="A12" s="52" t="s">
        <v>20</v>
      </c>
      <c r="B12" s="54"/>
      <c r="C12" s="54"/>
      <c r="D12" s="55">
        <f>AD108</f>
        <v>25.337331334332834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49.390243902439025</v>
      </c>
      <c r="P12" s="56" t="s">
        <v>89</v>
      </c>
      <c r="S12" s="120" t="s">
        <v>31</v>
      </c>
      <c r="T12" s="125">
        <v>78</v>
      </c>
      <c r="U12" s="125">
        <v>84</v>
      </c>
      <c r="V12" s="125">
        <v>81</v>
      </c>
      <c r="W12" s="125">
        <v>82</v>
      </c>
      <c r="X12" s="125">
        <v>57</v>
      </c>
      <c r="Y12" s="125">
        <v>91</v>
      </c>
      <c r="Z12" s="125">
        <v>244</v>
      </c>
    </row>
    <row r="13" spans="1:32" ht="15" customHeight="1" x14ac:dyDescent="0.25">
      <c r="A13" s="52" t="s">
        <v>21</v>
      </c>
      <c r="B13" s="54"/>
      <c r="C13" s="54"/>
      <c r="D13" s="55">
        <f>AD109</f>
        <v>11.994002998500749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45.0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22.188905547226387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14.54272863568216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86</v>
      </c>
      <c r="Z15" s="125">
        <v>159</v>
      </c>
      <c r="AB15" s="129">
        <f t="shared" ref="AB15:AB34" si="2">IF(Z15="np",0,Z15/$Z$34)</f>
        <v>0.23660714285714285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11</v>
      </c>
      <c r="Z16" s="125">
        <v>7</v>
      </c>
      <c r="AB16" s="129">
        <f t="shared" si="2"/>
        <v>1.0416666666666666E-2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0</v>
      </c>
      <c r="Z17" s="125">
        <v>39</v>
      </c>
      <c r="AB17" s="129">
        <f t="shared" si="2"/>
        <v>5.8035714285714288E-2</v>
      </c>
    </row>
    <row r="18" spans="1:28" x14ac:dyDescent="0.25">
      <c r="A18" s="82" t="str">
        <f>$S$1&amp;" ("&amp;$T$2&amp;" to "&amp;$Z$2&amp;")"</f>
        <v>Etheridge (2011-12 to 2017-18)</v>
      </c>
      <c r="B18" s="82"/>
      <c r="C18" s="82"/>
      <c r="D18" s="82"/>
      <c r="E18" s="82"/>
      <c r="F18" s="82"/>
      <c r="G18" s="82" t="str">
        <f>$S$1&amp;" ("&amp;$T$2&amp;" to "&amp;$Z$2&amp;")"</f>
        <v>Etheridge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11</v>
      </c>
      <c r="Z18" s="125">
        <v>8</v>
      </c>
      <c r="AB18" s="129">
        <f t="shared" si="2"/>
        <v>1.1904761904761904E-2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21</v>
      </c>
      <c r="Z19" s="125">
        <v>33</v>
      </c>
      <c r="AB19" s="129">
        <f t="shared" si="2"/>
        <v>4.9107142857142856E-2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4</v>
      </c>
      <c r="Z20" s="125">
        <v>13</v>
      </c>
      <c r="AB20" s="129">
        <f t="shared" si="2"/>
        <v>1.9345238095238096E-2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5</v>
      </c>
      <c r="Z21" s="125">
        <v>15</v>
      </c>
      <c r="AB21" s="129">
        <f t="shared" si="2"/>
        <v>2.2321428571428572E-2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38</v>
      </c>
      <c r="Z22" s="125">
        <v>44</v>
      </c>
      <c r="AB22" s="129">
        <f t="shared" si="2"/>
        <v>6.5476190476190479E-2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5</v>
      </c>
      <c r="Z23" s="125">
        <v>34</v>
      </c>
      <c r="AB23" s="129">
        <f t="shared" si="2"/>
        <v>5.0595238095238096E-2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0</v>
      </c>
      <c r="Z25" s="125">
        <v>0</v>
      </c>
      <c r="AB25" s="129">
        <f t="shared" si="2"/>
        <v>0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</v>
      </c>
      <c r="Z26" s="125">
        <v>15</v>
      </c>
      <c r="AB26" s="129">
        <f t="shared" si="2"/>
        <v>2.2321428571428572E-2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11</v>
      </c>
      <c r="Z27" s="125">
        <v>8</v>
      </c>
      <c r="AB27" s="129">
        <f t="shared" si="2"/>
        <v>1.1904761904761904E-2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12</v>
      </c>
      <c r="Z28" s="125">
        <v>32</v>
      </c>
      <c r="AB28" s="129">
        <f t="shared" si="2"/>
        <v>4.7619047619047616E-2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58</v>
      </c>
      <c r="Z29" s="125">
        <v>82</v>
      </c>
      <c r="AB29" s="129">
        <f t="shared" si="2"/>
        <v>0.12202380952380952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26</v>
      </c>
      <c r="Z30" s="125">
        <v>36</v>
      </c>
      <c r="AB30" s="129">
        <f t="shared" si="2"/>
        <v>5.3571428571428568E-2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13</v>
      </c>
      <c r="Z31" s="125">
        <v>16</v>
      </c>
      <c r="AB31" s="129">
        <f t="shared" si="2"/>
        <v>2.3809523809523808E-2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0</v>
      </c>
      <c r="Z32" s="125">
        <v>0</v>
      </c>
      <c r="AB32" s="129">
        <f t="shared" si="2"/>
        <v>0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10</v>
      </c>
      <c r="Z33" s="125">
        <v>16</v>
      </c>
      <c r="AB33" s="129">
        <f t="shared" si="2"/>
        <v>2.3809523809523808E-2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384</v>
      </c>
      <c r="Z34" s="132">
        <v>672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4</v>
      </c>
      <c r="Z45" s="125">
        <v>6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4</v>
      </c>
      <c r="Y46" s="125">
        <v>16</v>
      </c>
      <c r="Z46" s="125">
        <v>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9</v>
      </c>
      <c r="Y47" s="125">
        <v>14</v>
      </c>
      <c r="Z47" s="125">
        <v>35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12</v>
      </c>
      <c r="Y48" s="125">
        <v>29</v>
      </c>
      <c r="Z48" s="125">
        <v>36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Etheridge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17</v>
      </c>
      <c r="Y49" s="125">
        <v>31</v>
      </c>
      <c r="Z49" s="125">
        <v>39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4</v>
      </c>
      <c r="Y50" s="125">
        <v>18</v>
      </c>
      <c r="Z50" s="125">
        <v>28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20</v>
      </c>
      <c r="Y51" s="125">
        <v>24</v>
      </c>
      <c r="Z51" s="125">
        <v>25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9</v>
      </c>
      <c r="Y52" s="125">
        <v>18</v>
      </c>
      <c r="Z52" s="125">
        <v>38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7</v>
      </c>
      <c r="Y53" s="125">
        <v>19</v>
      </c>
      <c r="Z53" s="125">
        <v>49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</v>
      </c>
      <c r="Y54" s="125">
        <v>16</v>
      </c>
      <c r="Z54" s="125">
        <v>31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8</v>
      </c>
      <c r="Y55" s="125">
        <v>18</v>
      </c>
      <c r="Z55" s="125">
        <v>25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0</v>
      </c>
      <c r="Y56" s="125">
        <v>5</v>
      </c>
      <c r="Z56" s="125">
        <v>20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6</v>
      </c>
      <c r="Y57" s="125">
        <v>4</v>
      </c>
      <c r="Z57" s="125">
        <v>8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4</v>
      </c>
      <c r="Z58" s="125">
        <v>11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102</v>
      </c>
      <c r="Y61" s="125">
        <v>219</v>
      </c>
      <c r="Z61" s="125">
        <v>357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Etheridge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0</v>
      </c>
      <c r="Y64" s="125">
        <v>4</v>
      </c>
      <c r="Z64" s="125">
        <v>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0</v>
      </c>
      <c r="Y65" s="125">
        <v>5</v>
      </c>
      <c r="Z65" s="125">
        <v>20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14</v>
      </c>
      <c r="Y66" s="125">
        <v>3</v>
      </c>
      <c r="Z66" s="125">
        <v>26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23</v>
      </c>
      <c r="Y67" s="125">
        <v>28</v>
      </c>
      <c r="Z67" s="125">
        <v>35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22</v>
      </c>
      <c r="Y68" s="125">
        <v>39</v>
      </c>
      <c r="Z68" s="125">
        <v>45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19</v>
      </c>
      <c r="Y69" s="125">
        <v>16</v>
      </c>
      <c r="Z69" s="125">
        <v>34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14</v>
      </c>
      <c r="Y70" s="125">
        <v>11</v>
      </c>
      <c r="Z70" s="125">
        <v>25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</v>
      </c>
      <c r="Y71" s="125">
        <v>11</v>
      </c>
      <c r="Z71" s="125">
        <v>15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10</v>
      </c>
      <c r="Y72" s="125">
        <v>9</v>
      </c>
      <c r="Z72" s="125">
        <v>29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11</v>
      </c>
      <c r="Y73" s="125">
        <v>16</v>
      </c>
      <c r="Z73" s="125">
        <v>34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</v>
      </c>
      <c r="Y74" s="125">
        <v>14</v>
      </c>
      <c r="Z74" s="125">
        <v>16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6</v>
      </c>
      <c r="Y75" s="125">
        <v>3</v>
      </c>
      <c r="Z75" s="125">
        <v>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4</v>
      </c>
      <c r="Z76" s="125">
        <v>11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7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124</v>
      </c>
      <c r="Y80" s="125">
        <v>165</v>
      </c>
      <c r="Z80" s="125">
        <v>310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Etheridge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</v>
      </c>
      <c r="Y83" s="125">
        <v>12</v>
      </c>
      <c r="Z83" s="125">
        <v>20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7</v>
      </c>
      <c r="Y84" s="125">
        <v>12</v>
      </c>
      <c r="Z84" s="125">
        <v>16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667</v>
      </c>
      <c r="D85" s="96">
        <f t="shared" ref="D85:D90" si="4">AD4</f>
        <v>0.73697916666666674</v>
      </c>
      <c r="E85" s="97">
        <f t="shared" ref="E85:E90" si="5">AD4</f>
        <v>0.73697916666666674</v>
      </c>
      <c r="F85" s="96">
        <f t="shared" ref="F85:F90" si="6">AF4</f>
        <v>0.89488636363636354</v>
      </c>
      <c r="G85" s="97">
        <f t="shared" ref="G85:G90" si="7">AF4</f>
        <v>0.89488636363636354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9</v>
      </c>
      <c r="Y85" s="125">
        <v>17</v>
      </c>
      <c r="Z85" s="125">
        <v>20</v>
      </c>
    </row>
    <row r="86" spans="1:32" ht="15" customHeight="1" x14ac:dyDescent="0.25">
      <c r="A86" s="98" t="s">
        <v>4</v>
      </c>
      <c r="B86" s="95"/>
      <c r="C86" s="109" t="str">
        <f t="shared" si="3"/>
        <v>358</v>
      </c>
      <c r="D86" s="96">
        <f t="shared" si="4"/>
        <v>0.63470319634703198</v>
      </c>
      <c r="E86" s="97">
        <f t="shared" si="5"/>
        <v>0.63470319634703198</v>
      </c>
      <c r="F86" s="96">
        <f t="shared" si="6"/>
        <v>0.98888888888888893</v>
      </c>
      <c r="G86" s="97">
        <f t="shared" si="7"/>
        <v>0.98888888888888893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4</v>
      </c>
      <c r="Y86" s="125">
        <v>6</v>
      </c>
      <c r="Z86" s="125">
        <v>2</v>
      </c>
    </row>
    <row r="87" spans="1:32" ht="15" customHeight="1" x14ac:dyDescent="0.25">
      <c r="A87" s="98" t="s">
        <v>5</v>
      </c>
      <c r="B87" s="95"/>
      <c r="C87" s="109" t="str">
        <f t="shared" si="3"/>
        <v>313</v>
      </c>
      <c r="D87" s="96">
        <f t="shared" si="4"/>
        <v>0.89696969696969697</v>
      </c>
      <c r="E87" s="97">
        <f t="shared" si="5"/>
        <v>0.89696969696969697</v>
      </c>
      <c r="F87" s="96">
        <f t="shared" si="6"/>
        <v>0.83040935672514626</v>
      </c>
      <c r="G87" s="97">
        <f t="shared" si="7"/>
        <v>0.83040935672514626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0</v>
      </c>
      <c r="Y87" s="125">
        <v>4</v>
      </c>
      <c r="Z87" s="125">
        <v>3</v>
      </c>
    </row>
    <row r="88" spans="1:32" ht="15" customHeight="1" x14ac:dyDescent="0.25">
      <c r="A88" s="95" t="s">
        <v>6</v>
      </c>
      <c r="B88" s="95"/>
      <c r="C88" s="109" t="str">
        <f t="shared" si="3"/>
        <v>492</v>
      </c>
      <c r="D88" s="96">
        <f t="shared" si="4"/>
        <v>0.84962406015037595</v>
      </c>
      <c r="E88" s="97">
        <f t="shared" si="5"/>
        <v>0.84962406015037595</v>
      </c>
      <c r="F88" s="96">
        <f t="shared" si="6"/>
        <v>1.1866666666666665</v>
      </c>
      <c r="G88" s="97">
        <f t="shared" si="7"/>
        <v>1.1866666666666665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</row>
    <row r="89" spans="1:32" ht="15" customHeight="1" x14ac:dyDescent="0.25">
      <c r="A89" s="95" t="s">
        <v>104</v>
      </c>
      <c r="B89" s="95"/>
      <c r="C89" s="146" t="str">
        <f t="shared" si="3"/>
        <v>$37,941</v>
      </c>
      <c r="D89" s="96">
        <f t="shared" si="4"/>
        <v>8.3479067907932913E-2</v>
      </c>
      <c r="E89" s="97">
        <f t="shared" si="5"/>
        <v>8.3479067907932913E-2</v>
      </c>
      <c r="F89" s="96">
        <f t="shared" si="6"/>
        <v>0.29163968748404212</v>
      </c>
      <c r="G89" s="97">
        <f t="shared" si="7"/>
        <v>0.29163968748404212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7</v>
      </c>
      <c r="Y89" s="125">
        <v>15</v>
      </c>
      <c r="Z89" s="125">
        <v>18</v>
      </c>
    </row>
    <row r="90" spans="1:32" ht="15" customHeight="1" x14ac:dyDescent="0.25">
      <c r="A90" s="95" t="s">
        <v>7</v>
      </c>
      <c r="B90" s="95"/>
      <c r="C90" s="109" t="str">
        <f t="shared" si="3"/>
        <v>$20.7 mil</v>
      </c>
      <c r="D90" s="96">
        <f t="shared" si="4"/>
        <v>1.1261113491896375</v>
      </c>
      <c r="E90" s="97">
        <f t="shared" si="5"/>
        <v>1.1261113491896375</v>
      </c>
      <c r="F90" s="96">
        <f t="shared" si="6"/>
        <v>3.5122751837218855</v>
      </c>
      <c r="G90" s="97">
        <f t="shared" si="7"/>
        <v>3.5122751837218855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20</v>
      </c>
      <c r="Y90" s="125">
        <v>31</v>
      </c>
      <c r="Z90" s="125">
        <v>56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82</v>
      </c>
      <c r="Y91" s="125">
        <v>155</v>
      </c>
      <c r="Z91" s="125">
        <v>267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6</v>
      </c>
      <c r="Y93" s="125">
        <v>5</v>
      </c>
      <c r="Z93" s="125">
        <v>12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8</v>
      </c>
      <c r="Y94" s="125">
        <v>7</v>
      </c>
      <c r="Z94" s="125">
        <v>13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6</v>
      </c>
      <c r="Y95" s="125">
        <v>0</v>
      </c>
      <c r="Z95" s="125">
        <v>3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15</v>
      </c>
      <c r="Y96" s="125">
        <v>19</v>
      </c>
      <c r="Z96" s="125">
        <v>25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15</v>
      </c>
      <c r="Y97" s="125">
        <v>23</v>
      </c>
      <c r="Z97" s="125">
        <v>31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0</v>
      </c>
      <c r="Y98" s="125">
        <v>5</v>
      </c>
      <c r="Z98" s="125">
        <v>3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9</v>
      </c>
      <c r="Y100" s="125">
        <v>13</v>
      </c>
      <c r="Z100" s="125">
        <v>33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80</v>
      </c>
      <c r="Y101" s="125">
        <v>111</v>
      </c>
      <c r="Z101" s="125">
        <v>221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91</v>
      </c>
      <c r="Y104" s="125">
        <v>210</v>
      </c>
      <c r="Z104" s="125">
        <v>347</v>
      </c>
      <c r="AB104" s="122" t="str">
        <f>TEXT(Z104,"###,###")</f>
        <v>347</v>
      </c>
      <c r="AD104" s="143">
        <f>Z104/($Z$4)*100</f>
        <v>52.023988005997005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88</v>
      </c>
      <c r="Y105" s="125">
        <v>108</v>
      </c>
      <c r="Z105" s="125">
        <v>145</v>
      </c>
      <c r="AB105" s="122" t="str">
        <f>TEXT(Z105,"###,###")</f>
        <v>145</v>
      </c>
      <c r="AD105" s="143">
        <f>Z105/($Z$4)*100</f>
        <v>21.739130434782609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179</v>
      </c>
      <c r="Y106" s="132">
        <v>318</v>
      </c>
      <c r="Z106" s="132">
        <v>492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45</v>
      </c>
      <c r="Y108" s="125">
        <v>75</v>
      </c>
      <c r="Z108" s="125">
        <v>169</v>
      </c>
      <c r="AB108" s="122" t="str">
        <f>TEXT(Z108,"###,###")</f>
        <v>169</v>
      </c>
      <c r="AD108" s="143">
        <f>Z108/($Z$4)*100</f>
        <v>25.337331334332834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20</v>
      </c>
      <c r="Y109" s="125">
        <v>68</v>
      </c>
      <c r="Z109" s="125">
        <v>80</v>
      </c>
      <c r="AB109" s="122" t="str">
        <f>TEXT(Z109,"###,###")</f>
        <v>80</v>
      </c>
      <c r="AD109" s="143">
        <f>Z109/($Z$4)*100</f>
        <v>11.994002998500749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63</v>
      </c>
      <c r="Y110" s="125">
        <v>106</v>
      </c>
      <c r="Z110" s="125">
        <v>148</v>
      </c>
      <c r="AB110" s="122" t="str">
        <f>TEXT(Z110,"###,###")</f>
        <v>148</v>
      </c>
      <c r="AD110" s="143">
        <f>Z110/($Z$4)*100</f>
        <v>22.188905547226387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52</v>
      </c>
      <c r="Y111" s="125">
        <v>69</v>
      </c>
      <c r="Z111" s="125">
        <v>97</v>
      </c>
      <c r="AB111" s="122" t="str">
        <f>TEXT(Z111,"###,###")</f>
        <v>97</v>
      </c>
      <c r="AD111" s="143">
        <f>Z111/($Z$4)*100</f>
        <v>14.54272863568216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222</v>
      </c>
      <c r="Y112" s="125">
        <v>384</v>
      </c>
      <c r="Z112" s="125">
        <v>673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39.54</v>
      </c>
      <c r="U118" s="144">
        <v>40.65</v>
      </c>
      <c r="V118" s="144">
        <v>42.39</v>
      </c>
      <c r="W118" s="144">
        <v>38.11</v>
      </c>
      <c r="X118" s="144">
        <v>45.03</v>
      </c>
      <c r="Y118" s="144">
        <v>42.25</v>
      </c>
      <c r="Z118" s="144">
        <v>45</v>
      </c>
      <c r="AB118" s="122" t="str">
        <f>TEXT(Z118,"##.0")</f>
        <v>45.0</v>
      </c>
    </row>
    <row r="120" spans="19:32" x14ac:dyDescent="0.25">
      <c r="S120" s="115" t="s">
        <v>106</v>
      </c>
      <c r="T120" s="125">
        <v>146</v>
      </c>
      <c r="U120" s="125">
        <v>145</v>
      </c>
      <c r="V120" s="125">
        <v>147</v>
      </c>
      <c r="W120" s="125">
        <v>144</v>
      </c>
      <c r="X120" s="125">
        <v>110</v>
      </c>
      <c r="Y120" s="125">
        <v>175</v>
      </c>
      <c r="Z120" s="125">
        <v>246</v>
      </c>
      <c r="AB120" s="122" t="str">
        <f>TEXT(Z120,"###,###")</f>
        <v>246</v>
      </c>
    </row>
    <row r="121" spans="19:32" x14ac:dyDescent="0.25">
      <c r="S121" s="115" t="s">
        <v>107</v>
      </c>
      <c r="T121" s="125">
        <v>45</v>
      </c>
      <c r="U121" s="125">
        <v>47</v>
      </c>
      <c r="V121" s="125">
        <v>45</v>
      </c>
      <c r="W121" s="125">
        <v>51</v>
      </c>
      <c r="X121" s="125">
        <v>34</v>
      </c>
      <c r="Y121" s="125">
        <v>49</v>
      </c>
      <c r="Z121" s="125">
        <v>160</v>
      </c>
      <c r="AB121" s="122" t="str">
        <f>TEXT(Z121,"###,###")</f>
        <v>160</v>
      </c>
    </row>
    <row r="122" spans="19:32" x14ac:dyDescent="0.25">
      <c r="S122" s="115" t="s">
        <v>108</v>
      </c>
      <c r="T122" s="125">
        <v>34</v>
      </c>
      <c r="U122" s="125">
        <v>36</v>
      </c>
      <c r="V122" s="125">
        <v>30</v>
      </c>
      <c r="W122" s="125">
        <v>37</v>
      </c>
      <c r="X122" s="125">
        <v>19</v>
      </c>
      <c r="Y122" s="125">
        <v>42</v>
      </c>
      <c r="Z122" s="125">
        <v>83</v>
      </c>
      <c r="AB122" s="122" t="str">
        <f>TEXT(Z122,"###,###")</f>
        <v>83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180</v>
      </c>
      <c r="U124" s="125">
        <v>181</v>
      </c>
      <c r="V124" s="125">
        <v>177</v>
      </c>
      <c r="W124" s="125">
        <v>181</v>
      </c>
      <c r="X124" s="125">
        <v>129</v>
      </c>
      <c r="Y124" s="125">
        <v>217</v>
      </c>
      <c r="Z124" s="125">
        <v>329</v>
      </c>
      <c r="AB124" s="122" t="str">
        <f>TEXT(Z124,"###,###")</f>
        <v>329</v>
      </c>
      <c r="AD124" s="139">
        <f>Z124/$Z$7*100</f>
        <v>66.869918699186996</v>
      </c>
    </row>
    <row r="125" spans="19:32" x14ac:dyDescent="0.25">
      <c r="S125" s="115" t="s">
        <v>110</v>
      </c>
      <c r="T125" s="125">
        <v>79</v>
      </c>
      <c r="U125" s="125">
        <v>83</v>
      </c>
      <c r="V125" s="125">
        <v>75</v>
      </c>
      <c r="W125" s="125">
        <v>88</v>
      </c>
      <c r="X125" s="125">
        <v>53</v>
      </c>
      <c r="Y125" s="125">
        <v>91</v>
      </c>
      <c r="Z125" s="125">
        <v>243</v>
      </c>
      <c r="AB125" s="122" t="str">
        <f>TEXT(Z125,"###,###")</f>
        <v>243</v>
      </c>
      <c r="AD125" s="139">
        <f>Z125/$Z$7*100</f>
        <v>49.390243902439025</v>
      </c>
    </row>
    <row r="127" spans="19:32" x14ac:dyDescent="0.25">
      <c r="S127" s="115" t="s">
        <v>111</v>
      </c>
      <c r="T127" s="125">
        <v>126</v>
      </c>
      <c r="U127" s="125">
        <v>137</v>
      </c>
      <c r="V127" s="125">
        <v>124</v>
      </c>
      <c r="W127" s="125">
        <v>121</v>
      </c>
      <c r="X127" s="125">
        <v>79</v>
      </c>
      <c r="Y127" s="125">
        <v>155</v>
      </c>
      <c r="Z127" s="125">
        <v>265</v>
      </c>
      <c r="AB127" s="122" t="str">
        <f>TEXT(Z127,"###,###")</f>
        <v>265</v>
      </c>
      <c r="AD127" s="139">
        <f>Z127/$Z$7*100</f>
        <v>53.861788617886177</v>
      </c>
    </row>
    <row r="128" spans="19:32" x14ac:dyDescent="0.25">
      <c r="S128" s="115" t="s">
        <v>112</v>
      </c>
      <c r="T128" s="125">
        <v>101</v>
      </c>
      <c r="U128" s="125">
        <v>94</v>
      </c>
      <c r="V128" s="125">
        <v>95</v>
      </c>
      <c r="W128" s="125">
        <v>109</v>
      </c>
      <c r="X128" s="125">
        <v>82</v>
      </c>
      <c r="Y128" s="125">
        <v>111</v>
      </c>
      <c r="Z128" s="125">
        <v>226</v>
      </c>
      <c r="AB128" s="122" t="str">
        <f>TEXT(Z128,"###,###")</f>
        <v>226</v>
      </c>
      <c r="AD128" s="139">
        <f>Z128/$Z$7*100</f>
        <v>45.934959349593498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45" id="{59704C45-9494-4AD0-985D-D1A1B604F05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48" id="{0828E948-23A7-497A-9717-B422231F355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51" id="{4386A2B3-2FBB-4787-AF4B-EACFDE8222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54" id="{2B5729BE-9578-4A4A-BB7C-460FAF46B6E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E5C14-A6EF-4D09-B2FB-0927B1871E77}">
  <sheetPr codeName="Sheet9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Flinders</v>
      </c>
      <c r="T1" s="113"/>
      <c r="U1" s="113"/>
      <c r="V1" s="113"/>
      <c r="W1" s="113"/>
      <c r="X1" s="113"/>
      <c r="Y1" s="114" t="str">
        <f>Y3</f>
        <v>9.26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142</v>
      </c>
      <c r="Y3" s="118" t="s">
        <v>235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9.26 Flinders,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1043</v>
      </c>
      <c r="U4" s="121">
        <v>1118</v>
      </c>
      <c r="V4" s="121">
        <v>1045</v>
      </c>
      <c r="W4" s="121">
        <v>969</v>
      </c>
      <c r="X4" s="121">
        <v>901</v>
      </c>
      <c r="Y4" s="121">
        <v>1042</v>
      </c>
      <c r="Z4" s="121">
        <v>1564</v>
      </c>
      <c r="AB4" s="122" t="str">
        <f>TEXT(Z4,"###,###")</f>
        <v>1,564</v>
      </c>
      <c r="AD4" s="123">
        <f>Z4/Y4-1</f>
        <v>0.50095969289827247</v>
      </c>
      <c r="AF4" s="123">
        <f t="shared" ref="AF4:AF9" si="0">Z4/T4-1</f>
        <v>0.49952061361457334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554</v>
      </c>
      <c r="U5" s="121">
        <v>603</v>
      </c>
      <c r="V5" s="121">
        <v>557</v>
      </c>
      <c r="W5" s="121">
        <v>530</v>
      </c>
      <c r="X5" s="121">
        <v>486</v>
      </c>
      <c r="Y5" s="121">
        <v>567</v>
      </c>
      <c r="Z5" s="121">
        <v>830</v>
      </c>
      <c r="AB5" s="122" t="str">
        <f>TEXT(Z5,"###,###")</f>
        <v>830</v>
      </c>
      <c r="AD5" s="123">
        <f t="shared" ref="AD5:AD9" si="1">Z5/Y5-1</f>
        <v>0.46384479717813054</v>
      </c>
      <c r="AF5" s="123">
        <f t="shared" si="0"/>
        <v>0.49819494584837543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485</v>
      </c>
      <c r="U6" s="121">
        <v>511</v>
      </c>
      <c r="V6" s="121">
        <v>491</v>
      </c>
      <c r="W6" s="121">
        <v>444</v>
      </c>
      <c r="X6" s="121">
        <v>413</v>
      </c>
      <c r="Y6" s="121">
        <v>475</v>
      </c>
      <c r="Z6" s="121">
        <v>733</v>
      </c>
      <c r="AB6" s="122" t="str">
        <f>TEXT(Z6,"###,###")</f>
        <v>733</v>
      </c>
      <c r="AD6" s="123">
        <f t="shared" si="1"/>
        <v>0.54315789473684206</v>
      </c>
      <c r="AF6" s="123">
        <f t="shared" si="0"/>
        <v>0.51134020618556697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740</v>
      </c>
      <c r="U7" s="121">
        <v>753</v>
      </c>
      <c r="V7" s="121">
        <v>735</v>
      </c>
      <c r="W7" s="121">
        <v>698</v>
      </c>
      <c r="X7" s="121">
        <v>647</v>
      </c>
      <c r="Y7" s="121">
        <v>723</v>
      </c>
      <c r="Z7" s="121">
        <v>1044</v>
      </c>
      <c r="AB7" s="122" t="str">
        <f>TEXT(Z7,"###,###")</f>
        <v>1,044</v>
      </c>
      <c r="AD7" s="123">
        <f t="shared" si="1"/>
        <v>0.44398340248962653</v>
      </c>
      <c r="AF7" s="123">
        <f t="shared" si="0"/>
        <v>0.41081081081081083</v>
      </c>
    </row>
    <row r="8" spans="1:32" ht="17.25" customHeight="1" x14ac:dyDescent="0.25">
      <c r="A8" s="44" t="s">
        <v>13</v>
      </c>
      <c r="B8" s="45"/>
      <c r="C8" s="46"/>
      <c r="D8" s="47" t="str">
        <f>AB4</f>
        <v>1,564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1,044</v>
      </c>
      <c r="P8" s="48"/>
      <c r="S8" s="120" t="s">
        <v>88</v>
      </c>
      <c r="T8" s="121">
        <v>41139</v>
      </c>
      <c r="U8" s="121">
        <v>39758.93</v>
      </c>
      <c r="V8" s="121">
        <v>38805</v>
      </c>
      <c r="W8" s="121">
        <v>41226.36</v>
      </c>
      <c r="X8" s="121">
        <v>42716.76</v>
      </c>
      <c r="Y8" s="121">
        <v>41308.17</v>
      </c>
      <c r="Z8" s="121">
        <v>41114.94</v>
      </c>
      <c r="AB8" s="122" t="str">
        <f>TEXT(Z8,"$###,###")</f>
        <v>$41,115</v>
      </c>
      <c r="AD8" s="123">
        <f t="shared" si="1"/>
        <v>-4.677767134201205E-3</v>
      </c>
      <c r="AF8" s="123">
        <f t="shared" si="0"/>
        <v>-5.8484649602563721E-4</v>
      </c>
    </row>
    <row r="9" spans="1:32" x14ac:dyDescent="0.25">
      <c r="A9" s="52" t="s">
        <v>15</v>
      </c>
      <c r="B9" s="53"/>
      <c r="C9" s="54"/>
      <c r="D9" s="55">
        <f>AD104</f>
        <v>56.713554987212277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53.544061302681989</v>
      </c>
      <c r="P9" s="56" t="s">
        <v>89</v>
      </c>
      <c r="S9" s="120" t="s">
        <v>7</v>
      </c>
      <c r="T9" s="121">
        <v>33737816</v>
      </c>
      <c r="U9" s="121">
        <v>34456670</v>
      </c>
      <c r="V9" s="121">
        <v>31865777</v>
      </c>
      <c r="W9" s="121">
        <v>33130894</v>
      </c>
      <c r="X9" s="121">
        <v>29901868</v>
      </c>
      <c r="Y9" s="121">
        <v>32956176</v>
      </c>
      <c r="Z9" s="121">
        <v>40630902</v>
      </c>
      <c r="AB9" s="122" t="str">
        <f>TEXT(Z9/1000000,"$#,###.0")&amp;" mil"</f>
        <v>$40.6 mil</v>
      </c>
      <c r="AD9" s="123">
        <f t="shared" si="1"/>
        <v>0.23287671482273908</v>
      </c>
      <c r="AF9" s="123">
        <f t="shared" si="0"/>
        <v>0.20431334381573474</v>
      </c>
    </row>
    <row r="10" spans="1:32" x14ac:dyDescent="0.25">
      <c r="A10" s="52" t="s">
        <v>18</v>
      </c>
      <c r="B10" s="53"/>
      <c r="C10" s="54"/>
      <c r="D10" s="55">
        <f>AD105</f>
        <v>20.652173913043477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46.743295019157088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76.724137931034491</v>
      </c>
      <c r="P11" s="56" t="s">
        <v>89</v>
      </c>
      <c r="S11" s="120" t="s">
        <v>30</v>
      </c>
      <c r="T11" s="125">
        <v>822</v>
      </c>
      <c r="U11" s="125">
        <v>890</v>
      </c>
      <c r="V11" s="125">
        <v>822</v>
      </c>
      <c r="W11" s="125">
        <v>758</v>
      </c>
      <c r="X11" s="125">
        <v>735</v>
      </c>
      <c r="Y11" s="125">
        <v>813</v>
      </c>
      <c r="Z11" s="125">
        <v>1178</v>
      </c>
    </row>
    <row r="12" spans="1:32" ht="28.5" customHeight="1" x14ac:dyDescent="0.25">
      <c r="A12" s="52" t="s">
        <v>20</v>
      </c>
      <c r="B12" s="54"/>
      <c r="C12" s="54"/>
      <c r="D12" s="55">
        <f>AD108</f>
        <v>25.319693094629159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37.835249042145591</v>
      </c>
      <c r="P12" s="56" t="s">
        <v>89</v>
      </c>
      <c r="S12" s="120" t="s">
        <v>31</v>
      </c>
      <c r="T12" s="125">
        <v>218</v>
      </c>
      <c r="U12" s="125">
        <v>223</v>
      </c>
      <c r="V12" s="125">
        <v>221</v>
      </c>
      <c r="W12" s="125">
        <v>214</v>
      </c>
      <c r="X12" s="125">
        <v>168</v>
      </c>
      <c r="Y12" s="125">
        <v>229</v>
      </c>
      <c r="Z12" s="125">
        <v>392</v>
      </c>
    </row>
    <row r="13" spans="1:32" ht="15" customHeight="1" x14ac:dyDescent="0.25">
      <c r="A13" s="52" t="s">
        <v>21</v>
      </c>
      <c r="B13" s="54"/>
      <c r="C13" s="54"/>
      <c r="D13" s="55">
        <f>AD109</f>
        <v>13.107416879795398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42.6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15.728900255754475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23.017902813299234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123</v>
      </c>
      <c r="Z15" s="125">
        <v>245</v>
      </c>
      <c r="AB15" s="129">
        <f t="shared" ref="AB15:AB34" si="2">IF(Z15="np",0,Z15/$Z$34)</f>
        <v>0.15634971282705806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19</v>
      </c>
      <c r="Z16" s="125">
        <v>25</v>
      </c>
      <c r="AB16" s="129">
        <f t="shared" si="2"/>
        <v>1.5954052329291639E-2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31</v>
      </c>
      <c r="Z17" s="125">
        <v>76</v>
      </c>
      <c r="AB17" s="129">
        <f t="shared" si="2"/>
        <v>4.8500319081046586E-2</v>
      </c>
    </row>
    <row r="18" spans="1:28" x14ac:dyDescent="0.25">
      <c r="A18" s="82" t="str">
        <f>$S$1&amp;" ("&amp;$T$2&amp;" to "&amp;$Z$2&amp;")"</f>
        <v>Flinders (2011-12 to 2017-18)</v>
      </c>
      <c r="B18" s="82"/>
      <c r="C18" s="82"/>
      <c r="D18" s="82"/>
      <c r="E18" s="82"/>
      <c r="F18" s="82"/>
      <c r="G18" s="82" t="str">
        <f>$S$1&amp;" ("&amp;$T$2&amp;" to "&amp;$Z$2&amp;")"</f>
        <v>Flinders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17</v>
      </c>
      <c r="Z18" s="125">
        <v>19</v>
      </c>
      <c r="AB18" s="129">
        <f t="shared" si="2"/>
        <v>1.2125079770261647E-2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64</v>
      </c>
      <c r="Z19" s="125">
        <v>86</v>
      </c>
      <c r="AB19" s="129">
        <f t="shared" si="2"/>
        <v>5.4881940012763239E-2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15</v>
      </c>
      <c r="Z20" s="125">
        <v>36</v>
      </c>
      <c r="AB20" s="129">
        <f t="shared" si="2"/>
        <v>2.2973835354179961E-2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49</v>
      </c>
      <c r="Z21" s="125">
        <v>59</v>
      </c>
      <c r="AB21" s="129">
        <f t="shared" si="2"/>
        <v>3.7651563497128268E-2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52</v>
      </c>
      <c r="Z22" s="125">
        <v>89</v>
      </c>
      <c r="AB22" s="129">
        <f t="shared" si="2"/>
        <v>5.679642629227824E-2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48</v>
      </c>
      <c r="Z23" s="125">
        <v>75</v>
      </c>
      <c r="AB23" s="129">
        <f t="shared" si="2"/>
        <v>4.7862156987874924E-2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15</v>
      </c>
      <c r="Z25" s="125">
        <v>13</v>
      </c>
      <c r="AB25" s="129">
        <f t="shared" si="2"/>
        <v>8.2961072112316524E-3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24</v>
      </c>
      <c r="Z26" s="125">
        <v>28</v>
      </c>
      <c r="AB26" s="129">
        <f t="shared" si="2"/>
        <v>1.7868538608806637E-2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34</v>
      </c>
      <c r="Z27" s="125">
        <v>51</v>
      </c>
      <c r="AB27" s="129">
        <f t="shared" si="2"/>
        <v>3.2546266751754947E-2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42</v>
      </c>
      <c r="Z28" s="125">
        <v>112</v>
      </c>
      <c r="AB28" s="129">
        <f t="shared" si="2"/>
        <v>7.1474154435226547E-2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142</v>
      </c>
      <c r="Z29" s="125">
        <v>167</v>
      </c>
      <c r="AB29" s="129">
        <f t="shared" si="2"/>
        <v>0.10657306955966815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71</v>
      </c>
      <c r="Z30" s="125">
        <v>97</v>
      </c>
      <c r="AB30" s="129">
        <f t="shared" si="2"/>
        <v>6.1901723037651561E-2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75</v>
      </c>
      <c r="Z31" s="125">
        <v>79</v>
      </c>
      <c r="AB31" s="129">
        <f t="shared" si="2"/>
        <v>5.0414805360561581E-2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</v>
      </c>
      <c r="Z32" s="125">
        <v>7</v>
      </c>
      <c r="AB32" s="129">
        <f t="shared" si="2"/>
        <v>4.4671346522016592E-3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26</v>
      </c>
      <c r="Z33" s="125">
        <v>41</v>
      </c>
      <c r="AB33" s="129">
        <f t="shared" si="2"/>
        <v>2.6164645820038291E-2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1042</v>
      </c>
      <c r="Z34" s="132">
        <v>1567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4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19</v>
      </c>
      <c r="Y45" s="125">
        <v>27</v>
      </c>
      <c r="Z45" s="125">
        <v>25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30</v>
      </c>
      <c r="Y46" s="125">
        <v>39</v>
      </c>
      <c r="Z46" s="125">
        <v>65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54</v>
      </c>
      <c r="Y47" s="125">
        <v>52</v>
      </c>
      <c r="Z47" s="125">
        <v>76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51</v>
      </c>
      <c r="Y48" s="125">
        <v>78</v>
      </c>
      <c r="Z48" s="125">
        <v>100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Flinders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42</v>
      </c>
      <c r="Y49" s="125">
        <v>48</v>
      </c>
      <c r="Z49" s="125">
        <v>80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26</v>
      </c>
      <c r="Y50" s="125">
        <v>27</v>
      </c>
      <c r="Z50" s="125">
        <v>61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41</v>
      </c>
      <c r="Y51" s="125">
        <v>53</v>
      </c>
      <c r="Z51" s="125">
        <v>61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45</v>
      </c>
      <c r="Y52" s="125">
        <v>41</v>
      </c>
      <c r="Z52" s="125">
        <v>69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71</v>
      </c>
      <c r="Y53" s="125">
        <v>71</v>
      </c>
      <c r="Z53" s="125">
        <v>83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42</v>
      </c>
      <c r="Y54" s="125">
        <v>41</v>
      </c>
      <c r="Z54" s="125">
        <v>67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41</v>
      </c>
      <c r="Y55" s="125">
        <v>41</v>
      </c>
      <c r="Z55" s="125">
        <v>58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25</v>
      </c>
      <c r="Y56" s="125">
        <v>25</v>
      </c>
      <c r="Z56" s="125">
        <v>41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9</v>
      </c>
      <c r="Y57" s="125">
        <v>16</v>
      </c>
      <c r="Z57" s="125">
        <v>26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4</v>
      </c>
      <c r="Z58" s="125">
        <v>17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3</v>
      </c>
      <c r="Z60" s="125">
        <v>9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488</v>
      </c>
      <c r="Y61" s="125">
        <v>567</v>
      </c>
      <c r="Z61" s="125">
        <v>835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Flinders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11</v>
      </c>
      <c r="Y64" s="125">
        <v>10</v>
      </c>
      <c r="Z64" s="125">
        <v>27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38</v>
      </c>
      <c r="Y65" s="125">
        <v>26</v>
      </c>
      <c r="Z65" s="125">
        <v>42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51</v>
      </c>
      <c r="Y66" s="125">
        <v>52</v>
      </c>
      <c r="Z66" s="125">
        <v>81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48</v>
      </c>
      <c r="Y67" s="125">
        <v>67</v>
      </c>
      <c r="Z67" s="125">
        <v>137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29</v>
      </c>
      <c r="Y68" s="125">
        <v>26</v>
      </c>
      <c r="Z68" s="125">
        <v>62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20</v>
      </c>
      <c r="Y69" s="125">
        <v>38</v>
      </c>
      <c r="Z69" s="125">
        <v>45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52</v>
      </c>
      <c r="Y70" s="125">
        <v>54</v>
      </c>
      <c r="Z70" s="125">
        <v>61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48</v>
      </c>
      <c r="Y71" s="125">
        <v>67</v>
      </c>
      <c r="Z71" s="125">
        <v>79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32</v>
      </c>
      <c r="Y72" s="125">
        <v>36</v>
      </c>
      <c r="Z72" s="125">
        <v>48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29</v>
      </c>
      <c r="Y73" s="125">
        <v>34</v>
      </c>
      <c r="Z73" s="125">
        <v>50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26</v>
      </c>
      <c r="Y74" s="125">
        <v>28</v>
      </c>
      <c r="Z74" s="125">
        <v>47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31</v>
      </c>
      <c r="Y75" s="125">
        <v>28</v>
      </c>
      <c r="Z75" s="125">
        <v>31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5</v>
      </c>
      <c r="Z76" s="125">
        <v>8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11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411</v>
      </c>
      <c r="Y80" s="125">
        <v>475</v>
      </c>
      <c r="Z80" s="125">
        <v>737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Flinders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21</v>
      </c>
      <c r="Y83" s="125">
        <v>35</v>
      </c>
      <c r="Z83" s="125">
        <v>49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16</v>
      </c>
      <c r="Y84" s="125">
        <v>15</v>
      </c>
      <c r="Z84" s="125">
        <v>25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1,564</v>
      </c>
      <c r="D85" s="96">
        <f t="shared" ref="D85:D90" si="4">AD4</f>
        <v>0.50095969289827247</v>
      </c>
      <c r="E85" s="97">
        <f t="shared" ref="E85:E90" si="5">AD4</f>
        <v>0.50095969289827247</v>
      </c>
      <c r="F85" s="96">
        <f t="shared" ref="F85:F90" si="6">AF4</f>
        <v>0.49952061361457334</v>
      </c>
      <c r="G85" s="97">
        <f t="shared" ref="G85:G90" si="7">AF4</f>
        <v>0.49952061361457334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56</v>
      </c>
      <c r="Y85" s="125">
        <v>58</v>
      </c>
      <c r="Z85" s="125">
        <v>76</v>
      </c>
    </row>
    <row r="86" spans="1:32" ht="15" customHeight="1" x14ac:dyDescent="0.25">
      <c r="A86" s="98" t="s">
        <v>4</v>
      </c>
      <c r="B86" s="95"/>
      <c r="C86" s="109" t="str">
        <f t="shared" si="3"/>
        <v>830</v>
      </c>
      <c r="D86" s="96">
        <f t="shared" si="4"/>
        <v>0.46384479717813054</v>
      </c>
      <c r="E86" s="97">
        <f t="shared" si="5"/>
        <v>0.46384479717813054</v>
      </c>
      <c r="F86" s="96">
        <f t="shared" si="6"/>
        <v>0.49819494584837543</v>
      </c>
      <c r="G86" s="97">
        <f t="shared" si="7"/>
        <v>0.49819494584837543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15</v>
      </c>
      <c r="Y86" s="125">
        <v>18</v>
      </c>
      <c r="Z86" s="125">
        <v>18</v>
      </c>
    </row>
    <row r="87" spans="1:32" ht="15" customHeight="1" x14ac:dyDescent="0.25">
      <c r="A87" s="98" t="s">
        <v>5</v>
      </c>
      <c r="B87" s="95"/>
      <c r="C87" s="109" t="str">
        <f t="shared" si="3"/>
        <v>733</v>
      </c>
      <c r="D87" s="96">
        <f t="shared" si="4"/>
        <v>0.54315789473684206</v>
      </c>
      <c r="E87" s="97">
        <f t="shared" si="5"/>
        <v>0.54315789473684206</v>
      </c>
      <c r="F87" s="96">
        <f t="shared" si="6"/>
        <v>0.51134020618556697</v>
      </c>
      <c r="G87" s="97">
        <f t="shared" si="7"/>
        <v>0.51134020618556697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9</v>
      </c>
      <c r="Y87" s="125">
        <v>5</v>
      </c>
      <c r="Z87" s="125">
        <v>11</v>
      </c>
    </row>
    <row r="88" spans="1:32" ht="15" customHeight="1" x14ac:dyDescent="0.25">
      <c r="A88" s="95" t="s">
        <v>6</v>
      </c>
      <c r="B88" s="95"/>
      <c r="C88" s="109" t="str">
        <f t="shared" si="3"/>
        <v>1,044</v>
      </c>
      <c r="D88" s="96">
        <f t="shared" si="4"/>
        <v>0.44398340248962653</v>
      </c>
      <c r="E88" s="97">
        <f t="shared" si="5"/>
        <v>0.44398340248962653</v>
      </c>
      <c r="F88" s="96">
        <f t="shared" si="6"/>
        <v>0.41081081081081083</v>
      </c>
      <c r="G88" s="97">
        <f t="shared" si="7"/>
        <v>0.41081081081081083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</row>
    <row r="89" spans="1:32" ht="15" customHeight="1" x14ac:dyDescent="0.25">
      <c r="A89" s="95" t="s">
        <v>104</v>
      </c>
      <c r="B89" s="95"/>
      <c r="C89" s="146" t="str">
        <f t="shared" si="3"/>
        <v>$41,115</v>
      </c>
      <c r="D89" s="96">
        <f t="shared" si="4"/>
        <v>-4.677767134201205E-3</v>
      </c>
      <c r="E89" s="97">
        <f t="shared" si="5"/>
        <v>-4.677767134201205E-3</v>
      </c>
      <c r="F89" s="96">
        <f t="shared" si="6"/>
        <v>-5.8484649602563721E-4</v>
      </c>
      <c r="G89" s="97">
        <f t="shared" si="7"/>
        <v>-5.8484649602563721E-4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82</v>
      </c>
      <c r="Y89" s="125">
        <v>70</v>
      </c>
      <c r="Z89" s="125">
        <v>77</v>
      </c>
    </row>
    <row r="90" spans="1:32" ht="15" customHeight="1" x14ac:dyDescent="0.25">
      <c r="A90" s="95" t="s">
        <v>7</v>
      </c>
      <c r="B90" s="95"/>
      <c r="C90" s="109" t="str">
        <f t="shared" si="3"/>
        <v>$40.6 mil</v>
      </c>
      <c r="D90" s="96">
        <f t="shared" si="4"/>
        <v>0.23287671482273908</v>
      </c>
      <c r="E90" s="97">
        <f t="shared" si="5"/>
        <v>0.23287671482273908</v>
      </c>
      <c r="F90" s="96">
        <f t="shared" si="6"/>
        <v>0.20431334381573474</v>
      </c>
      <c r="G90" s="97">
        <f t="shared" si="7"/>
        <v>0.20431334381573474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60</v>
      </c>
      <c r="Y90" s="125">
        <v>84</v>
      </c>
      <c r="Z90" s="125">
        <v>94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346</v>
      </c>
      <c r="Y91" s="125">
        <v>398</v>
      </c>
      <c r="Z91" s="125">
        <v>559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12</v>
      </c>
      <c r="Y93" s="125">
        <v>25</v>
      </c>
      <c r="Z93" s="125">
        <v>34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33</v>
      </c>
      <c r="Y94" s="125">
        <v>36</v>
      </c>
      <c r="Z94" s="125">
        <v>45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11</v>
      </c>
      <c r="Y95" s="125">
        <v>11</v>
      </c>
      <c r="Z95" s="125">
        <v>12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42</v>
      </c>
      <c r="Y96" s="125">
        <v>47</v>
      </c>
      <c r="Z96" s="125">
        <v>62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51</v>
      </c>
      <c r="Y97" s="125">
        <v>54</v>
      </c>
      <c r="Z97" s="125">
        <v>59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16</v>
      </c>
      <c r="Y98" s="125">
        <v>21</v>
      </c>
      <c r="Z98" s="125">
        <v>25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13</v>
      </c>
      <c r="Y99" s="125">
        <v>5</v>
      </c>
      <c r="Z99" s="125">
        <v>7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50</v>
      </c>
      <c r="Y100" s="125">
        <v>52</v>
      </c>
      <c r="Z100" s="125">
        <v>78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300</v>
      </c>
      <c r="Y101" s="125">
        <v>325</v>
      </c>
      <c r="Z101" s="125">
        <v>483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441</v>
      </c>
      <c r="Y104" s="125">
        <v>585</v>
      </c>
      <c r="Z104" s="125">
        <v>887</v>
      </c>
      <c r="AB104" s="122" t="str">
        <f>TEXT(Z104,"###,###")</f>
        <v>887</v>
      </c>
      <c r="AD104" s="143">
        <f>Z104/($Z$4)*100</f>
        <v>56.713554987212277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309</v>
      </c>
      <c r="Y105" s="125">
        <v>274</v>
      </c>
      <c r="Z105" s="125">
        <v>323</v>
      </c>
      <c r="AB105" s="122" t="str">
        <f>TEXT(Z105,"###,###")</f>
        <v>323</v>
      </c>
      <c r="AD105" s="143">
        <f>Z105/($Z$4)*100</f>
        <v>20.652173913043477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750</v>
      </c>
      <c r="Y106" s="132">
        <v>859</v>
      </c>
      <c r="Z106" s="132">
        <v>1210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189</v>
      </c>
      <c r="Y108" s="125">
        <v>268</v>
      </c>
      <c r="Z108" s="125">
        <v>396</v>
      </c>
      <c r="AB108" s="122" t="str">
        <f>TEXT(Z108,"###,###")</f>
        <v>396</v>
      </c>
      <c r="AD108" s="143">
        <f>Z108/($Z$4)*100</f>
        <v>25.319693094629159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137</v>
      </c>
      <c r="Y109" s="125">
        <v>134</v>
      </c>
      <c r="Z109" s="125">
        <v>205</v>
      </c>
      <c r="AB109" s="122" t="str">
        <f>TEXT(Z109,"###,###")</f>
        <v>205</v>
      </c>
      <c r="AD109" s="143">
        <f>Z109/($Z$4)*100</f>
        <v>13.107416879795398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169</v>
      </c>
      <c r="Y110" s="125">
        <v>197</v>
      </c>
      <c r="Z110" s="125">
        <v>246</v>
      </c>
      <c r="AB110" s="122" t="str">
        <f>TEXT(Z110,"###,###")</f>
        <v>246</v>
      </c>
      <c r="AD110" s="143">
        <f>Z110/($Z$4)*100</f>
        <v>15.728900255754475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263</v>
      </c>
      <c r="Y111" s="125">
        <v>260</v>
      </c>
      <c r="Z111" s="125">
        <v>360</v>
      </c>
      <c r="AB111" s="122" t="str">
        <f>TEXT(Z111,"###,###")</f>
        <v>360</v>
      </c>
      <c r="AD111" s="143">
        <f>Z111/($Z$4)*100</f>
        <v>23.017902813299234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899</v>
      </c>
      <c r="Y112" s="125">
        <v>1042</v>
      </c>
      <c r="Z112" s="125">
        <v>1566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43.51</v>
      </c>
      <c r="U118" s="144">
        <v>46.1</v>
      </c>
      <c r="V118" s="144">
        <v>44.69</v>
      </c>
      <c r="W118" s="144">
        <v>41.55</v>
      </c>
      <c r="X118" s="144">
        <v>42.34</v>
      </c>
      <c r="Y118" s="144">
        <v>42.46</v>
      </c>
      <c r="Z118" s="144">
        <v>42.61</v>
      </c>
      <c r="AB118" s="122" t="str">
        <f>TEXT(Z118,"##.0")</f>
        <v>42.6</v>
      </c>
    </row>
    <row r="120" spans="19:32" x14ac:dyDescent="0.25">
      <c r="S120" s="115" t="s">
        <v>106</v>
      </c>
      <c r="T120" s="125">
        <v>521</v>
      </c>
      <c r="U120" s="125">
        <v>524</v>
      </c>
      <c r="V120" s="125">
        <v>511</v>
      </c>
      <c r="W120" s="125">
        <v>486</v>
      </c>
      <c r="X120" s="125">
        <v>477</v>
      </c>
      <c r="Y120" s="125">
        <v>494</v>
      </c>
      <c r="Z120" s="125">
        <v>655</v>
      </c>
      <c r="AB120" s="122" t="str">
        <f>TEXT(Z120,"###,###")</f>
        <v>655</v>
      </c>
    </row>
    <row r="121" spans="19:32" x14ac:dyDescent="0.25">
      <c r="S121" s="115" t="s">
        <v>107</v>
      </c>
      <c r="T121" s="125">
        <v>134</v>
      </c>
      <c r="U121" s="125">
        <v>132</v>
      </c>
      <c r="V121" s="125">
        <v>126</v>
      </c>
      <c r="W121" s="125">
        <v>124</v>
      </c>
      <c r="X121" s="125">
        <v>90</v>
      </c>
      <c r="Y121" s="125">
        <v>119</v>
      </c>
      <c r="Z121" s="125">
        <v>249</v>
      </c>
      <c r="AB121" s="122" t="str">
        <f>TEXT(Z121,"###,###")</f>
        <v>249</v>
      </c>
    </row>
    <row r="122" spans="19:32" x14ac:dyDescent="0.25">
      <c r="S122" s="115" t="s">
        <v>108</v>
      </c>
      <c r="T122" s="125">
        <v>88</v>
      </c>
      <c r="U122" s="125">
        <v>92</v>
      </c>
      <c r="V122" s="125">
        <v>96</v>
      </c>
      <c r="W122" s="125">
        <v>87</v>
      </c>
      <c r="X122" s="125">
        <v>79</v>
      </c>
      <c r="Y122" s="125">
        <v>110</v>
      </c>
      <c r="Z122" s="125">
        <v>146</v>
      </c>
      <c r="AB122" s="122" t="str">
        <f>TEXT(Z122,"###,###")</f>
        <v>146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609</v>
      </c>
      <c r="U124" s="125">
        <v>616</v>
      </c>
      <c r="V124" s="125">
        <v>607</v>
      </c>
      <c r="W124" s="125">
        <v>573</v>
      </c>
      <c r="X124" s="125">
        <v>556</v>
      </c>
      <c r="Y124" s="125">
        <v>604</v>
      </c>
      <c r="Z124" s="125">
        <v>801</v>
      </c>
      <c r="AB124" s="122" t="str">
        <f>TEXT(Z124,"###,###")</f>
        <v>801</v>
      </c>
      <c r="AD124" s="139">
        <f>Z124/$Z$7*100</f>
        <v>76.724137931034491</v>
      </c>
    </row>
    <row r="125" spans="19:32" x14ac:dyDescent="0.25">
      <c r="S125" s="115" t="s">
        <v>110</v>
      </c>
      <c r="T125" s="125">
        <v>222</v>
      </c>
      <c r="U125" s="125">
        <v>224</v>
      </c>
      <c r="V125" s="125">
        <v>222</v>
      </c>
      <c r="W125" s="125">
        <v>211</v>
      </c>
      <c r="X125" s="125">
        <v>169</v>
      </c>
      <c r="Y125" s="125">
        <v>229</v>
      </c>
      <c r="Z125" s="125">
        <v>395</v>
      </c>
      <c r="AB125" s="122" t="str">
        <f>TEXT(Z125,"###,###")</f>
        <v>395</v>
      </c>
      <c r="AD125" s="139">
        <f>Z125/$Z$7*100</f>
        <v>37.835249042145591</v>
      </c>
    </row>
    <row r="127" spans="19:32" x14ac:dyDescent="0.25">
      <c r="S127" s="115" t="s">
        <v>111</v>
      </c>
      <c r="T127" s="125">
        <v>408</v>
      </c>
      <c r="U127" s="125">
        <v>417</v>
      </c>
      <c r="V127" s="125">
        <v>399</v>
      </c>
      <c r="W127" s="125">
        <v>381</v>
      </c>
      <c r="X127" s="125">
        <v>351</v>
      </c>
      <c r="Y127" s="125">
        <v>398</v>
      </c>
      <c r="Z127" s="125">
        <v>559</v>
      </c>
      <c r="AB127" s="122" t="str">
        <f>TEXT(Z127,"###,###")</f>
        <v>559</v>
      </c>
      <c r="AD127" s="139">
        <f>Z127/$Z$7*100</f>
        <v>53.544061302681989</v>
      </c>
    </row>
    <row r="128" spans="19:32" x14ac:dyDescent="0.25">
      <c r="S128" s="115" t="s">
        <v>112</v>
      </c>
      <c r="T128" s="125">
        <v>336</v>
      </c>
      <c r="U128" s="125">
        <v>336</v>
      </c>
      <c r="V128" s="125">
        <v>339</v>
      </c>
      <c r="W128" s="125">
        <v>320</v>
      </c>
      <c r="X128" s="125">
        <v>299</v>
      </c>
      <c r="Y128" s="125">
        <v>325</v>
      </c>
      <c r="Z128" s="125">
        <v>488</v>
      </c>
      <c r="AB128" s="122" t="str">
        <f>TEXT(Z128,"###,###")</f>
        <v>488</v>
      </c>
      <c r="AD128" s="139">
        <f>Z128/$Z$7*100</f>
        <v>46.743295019157088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35" id="{60B05280-973C-423E-9FE9-7967CAD4E5C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38" id="{1267DE2A-262A-4872-9EB8-90696B37FED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41" id="{F987066D-F8E3-4543-85BA-0651095F06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44" id="{4E2F0DE8-0925-4C9A-98B9-A116F5F632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AD5FA-3EB7-449A-8E31-B6964D678DD1}">
  <sheetPr codeName="Sheet9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Fraser Coast</v>
      </c>
      <c r="T1" s="113"/>
      <c r="U1" s="113"/>
      <c r="V1" s="113"/>
      <c r="W1" s="113"/>
      <c r="X1" s="113"/>
      <c r="Y1" s="114" t="str">
        <f>Y3</f>
        <v>9.27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143</v>
      </c>
      <c r="Y3" s="118" t="s">
        <v>236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9.27 Fraser Coast,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55937</v>
      </c>
      <c r="U4" s="121">
        <v>55601</v>
      </c>
      <c r="V4" s="121">
        <v>55813</v>
      </c>
      <c r="W4" s="121">
        <v>55880</v>
      </c>
      <c r="X4" s="121">
        <v>53788</v>
      </c>
      <c r="Y4" s="121">
        <v>55761</v>
      </c>
      <c r="Z4" s="121">
        <v>58987</v>
      </c>
      <c r="AB4" s="122" t="str">
        <f>TEXT(Z4,"###,###")</f>
        <v>58,987</v>
      </c>
      <c r="AD4" s="123">
        <f>Z4/Y4-1</f>
        <v>5.7854055702013962E-2</v>
      </c>
      <c r="AF4" s="123">
        <f t="shared" ref="AF4:AF9" si="0">Z4/T4-1</f>
        <v>5.4525627044710978E-2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29527</v>
      </c>
      <c r="U5" s="121">
        <v>29585</v>
      </c>
      <c r="V5" s="121">
        <v>29063</v>
      </c>
      <c r="W5" s="121">
        <v>28850</v>
      </c>
      <c r="X5" s="121">
        <v>27608</v>
      </c>
      <c r="Y5" s="121">
        <v>28377</v>
      </c>
      <c r="Z5" s="121">
        <v>30304</v>
      </c>
      <c r="AB5" s="122" t="str">
        <f>TEXT(Z5,"###,###")</f>
        <v>30,304</v>
      </c>
      <c r="AD5" s="123">
        <f t="shared" ref="AD5:AD9" si="1">Z5/Y5-1</f>
        <v>6.7907107869048966E-2</v>
      </c>
      <c r="AF5" s="123">
        <f t="shared" si="0"/>
        <v>2.631489822873978E-2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26410</v>
      </c>
      <c r="U6" s="121">
        <v>26015</v>
      </c>
      <c r="V6" s="121">
        <v>26750</v>
      </c>
      <c r="W6" s="121">
        <v>27030</v>
      </c>
      <c r="X6" s="121">
        <v>26179</v>
      </c>
      <c r="Y6" s="121">
        <v>27384</v>
      </c>
      <c r="Z6" s="121">
        <v>28683</v>
      </c>
      <c r="AB6" s="122" t="str">
        <f>TEXT(Z6,"###,###")</f>
        <v>28,683</v>
      </c>
      <c r="AD6" s="123">
        <f t="shared" si="1"/>
        <v>4.7436459246275264E-2</v>
      </c>
      <c r="AF6" s="123">
        <f t="shared" si="0"/>
        <v>8.6065884134797432E-2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41040</v>
      </c>
      <c r="U7" s="121">
        <v>41133</v>
      </c>
      <c r="V7" s="121">
        <v>41131</v>
      </c>
      <c r="W7" s="121">
        <v>41075</v>
      </c>
      <c r="X7" s="121">
        <v>40427</v>
      </c>
      <c r="Y7" s="121">
        <v>41652</v>
      </c>
      <c r="Z7" s="121">
        <v>43670</v>
      </c>
      <c r="AB7" s="122" t="str">
        <f>TEXT(Z7,"###,###")</f>
        <v>43,670</v>
      </c>
      <c r="AD7" s="123">
        <f t="shared" si="1"/>
        <v>4.8449054067031705E-2</v>
      </c>
      <c r="AF7" s="123">
        <f t="shared" si="0"/>
        <v>6.4083820662768076E-2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58,987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43,670</v>
      </c>
      <c r="P8" s="48"/>
      <c r="S8" s="120" t="s">
        <v>88</v>
      </c>
      <c r="T8" s="121">
        <v>35760.68</v>
      </c>
      <c r="U8" s="121">
        <v>37000</v>
      </c>
      <c r="V8" s="121">
        <v>37362.54</v>
      </c>
      <c r="W8" s="121">
        <v>37358</v>
      </c>
      <c r="X8" s="121">
        <v>38707</v>
      </c>
      <c r="Y8" s="121">
        <v>39401</v>
      </c>
      <c r="Z8" s="121">
        <v>40601.379999999997</v>
      </c>
      <c r="AB8" s="122" t="str">
        <f>TEXT(Z8,"$###,###")</f>
        <v>$40,601</v>
      </c>
      <c r="AD8" s="123">
        <f t="shared" si="1"/>
        <v>3.0465724220197332E-2</v>
      </c>
      <c r="AF8" s="123">
        <f t="shared" si="0"/>
        <v>0.13536375706502213</v>
      </c>
    </row>
    <row r="9" spans="1:32" x14ac:dyDescent="0.25">
      <c r="A9" s="52" t="s">
        <v>15</v>
      </c>
      <c r="B9" s="53"/>
      <c r="C9" s="54"/>
      <c r="D9" s="55">
        <f>AD104</f>
        <v>68.649024361299951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50.922830318296306</v>
      </c>
      <c r="P9" s="56" t="s">
        <v>89</v>
      </c>
      <c r="S9" s="120" t="s">
        <v>7</v>
      </c>
      <c r="T9" s="121">
        <v>1730250321</v>
      </c>
      <c r="U9" s="121">
        <v>1807628319</v>
      </c>
      <c r="V9" s="121">
        <v>1849630853</v>
      </c>
      <c r="W9" s="121">
        <v>1852742271</v>
      </c>
      <c r="X9" s="121">
        <v>1876260299</v>
      </c>
      <c r="Y9" s="121">
        <v>1932938987</v>
      </c>
      <c r="Z9" s="121">
        <v>2088066591</v>
      </c>
      <c r="AB9" s="122" t="str">
        <f>TEXT(Z9/1000000,"$#,###.0")&amp;" mil"</f>
        <v>$2,088.1 mil</v>
      </c>
      <c r="AD9" s="123">
        <f t="shared" si="1"/>
        <v>8.0254785610571311E-2</v>
      </c>
      <c r="AF9" s="123">
        <f t="shared" si="0"/>
        <v>0.20680029106609243</v>
      </c>
    </row>
    <row r="10" spans="1:32" x14ac:dyDescent="0.25">
      <c r="A10" s="52" t="s">
        <v>18</v>
      </c>
      <c r="B10" s="53"/>
      <c r="C10" s="54"/>
      <c r="D10" s="55">
        <f>AD105</f>
        <v>22.194720870700323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49.077169681703687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91.335012594458448</v>
      </c>
      <c r="P11" s="56" t="s">
        <v>89</v>
      </c>
      <c r="S11" s="120" t="s">
        <v>30</v>
      </c>
      <c r="T11" s="125">
        <v>49176</v>
      </c>
      <c r="U11" s="125">
        <v>49130</v>
      </c>
      <c r="V11" s="125">
        <v>49489</v>
      </c>
      <c r="W11" s="125">
        <v>49816</v>
      </c>
      <c r="X11" s="125">
        <v>47857</v>
      </c>
      <c r="Y11" s="125">
        <v>49558</v>
      </c>
      <c r="Z11" s="125">
        <v>52502</v>
      </c>
    </row>
    <row r="12" spans="1:32" ht="28.5" customHeight="1" x14ac:dyDescent="0.25">
      <c r="A12" s="52" t="s">
        <v>20</v>
      </c>
      <c r="B12" s="54"/>
      <c r="C12" s="54"/>
      <c r="D12" s="55">
        <f>AD108</f>
        <v>17.020699476155762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14.854591252576139</v>
      </c>
      <c r="P12" s="56" t="s">
        <v>89</v>
      </c>
      <c r="S12" s="120" t="s">
        <v>31</v>
      </c>
      <c r="T12" s="125">
        <v>6761</v>
      </c>
      <c r="U12" s="125">
        <v>6474</v>
      </c>
      <c r="V12" s="125">
        <v>6324</v>
      </c>
      <c r="W12" s="125">
        <v>6064</v>
      </c>
      <c r="X12" s="125">
        <v>5931</v>
      </c>
      <c r="Y12" s="125">
        <v>6203</v>
      </c>
      <c r="Z12" s="125">
        <v>6482</v>
      </c>
    </row>
    <row r="13" spans="1:32" ht="15" customHeight="1" x14ac:dyDescent="0.25">
      <c r="A13" s="52" t="s">
        <v>21</v>
      </c>
      <c r="B13" s="54"/>
      <c r="C13" s="54"/>
      <c r="D13" s="55">
        <f>AD109</f>
        <v>16.693508739213726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43.3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17.300422126909318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39.82911488972146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1474</v>
      </c>
      <c r="Z15" s="125">
        <v>1513</v>
      </c>
      <c r="AB15" s="129">
        <f t="shared" ref="AB15:AB34" si="2">IF(Z15="np",0,Z15/$Z$34)</f>
        <v>2.5649719429704849E-2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841</v>
      </c>
      <c r="Z16" s="125">
        <v>865</v>
      </c>
      <c r="AB16" s="129">
        <f t="shared" si="2"/>
        <v>1.4664248054656111E-2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2916</v>
      </c>
      <c r="Z17" s="125">
        <v>3365</v>
      </c>
      <c r="AB17" s="129">
        <f t="shared" si="2"/>
        <v>5.7046467865800941E-2</v>
      </c>
    </row>
    <row r="18" spans="1:28" x14ac:dyDescent="0.25">
      <c r="A18" s="82" t="str">
        <f>$S$1&amp;" ("&amp;$T$2&amp;" to "&amp;$Z$2&amp;")"</f>
        <v>Fraser Coast (2011-12 to 2017-18)</v>
      </c>
      <c r="B18" s="82"/>
      <c r="C18" s="82"/>
      <c r="D18" s="82"/>
      <c r="E18" s="82"/>
      <c r="F18" s="82"/>
      <c r="G18" s="82" t="str">
        <f>$S$1&amp;" ("&amp;$T$2&amp;" to "&amp;$Z$2&amp;")"</f>
        <v>Fraser Coast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730</v>
      </c>
      <c r="Z18" s="125">
        <v>794</v>
      </c>
      <c r="AB18" s="129">
        <f t="shared" si="2"/>
        <v>1.3460593012019597E-2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4454</v>
      </c>
      <c r="Z19" s="125">
        <v>5232</v>
      </c>
      <c r="AB19" s="129">
        <f t="shared" si="2"/>
        <v>8.8697509620763892E-2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1036</v>
      </c>
      <c r="Z20" s="125">
        <v>998</v>
      </c>
      <c r="AB20" s="129">
        <f t="shared" si="2"/>
        <v>1.6918982148609017E-2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5962</v>
      </c>
      <c r="Z21" s="125">
        <v>6082</v>
      </c>
      <c r="AB21" s="129">
        <f t="shared" si="2"/>
        <v>0.10310746435655314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4660</v>
      </c>
      <c r="Z22" s="125">
        <v>5136</v>
      </c>
      <c r="AB22" s="129">
        <f t="shared" si="2"/>
        <v>8.7070032380015941E-2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1904</v>
      </c>
      <c r="Z23" s="125">
        <v>2043</v>
      </c>
      <c r="AB23" s="129">
        <f t="shared" si="2"/>
        <v>3.4634750029667552E-2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362</v>
      </c>
      <c r="Z24" s="125">
        <v>371</v>
      </c>
      <c r="AB24" s="129">
        <f t="shared" si="2"/>
        <v>6.2895214199738926E-3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1798</v>
      </c>
      <c r="Z25" s="125">
        <v>1918</v>
      </c>
      <c r="AB25" s="129">
        <f t="shared" si="2"/>
        <v>3.2515639039110311E-2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1162</v>
      </c>
      <c r="Z26" s="125">
        <v>1231</v>
      </c>
      <c r="AB26" s="129">
        <f t="shared" si="2"/>
        <v>2.0869005035007715E-2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1998</v>
      </c>
      <c r="Z27" s="125">
        <v>2318</v>
      </c>
      <c r="AB27" s="129">
        <f t="shared" si="2"/>
        <v>3.9296794208893482E-2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2925</v>
      </c>
      <c r="Z28" s="125">
        <v>3513</v>
      </c>
      <c r="AB28" s="129">
        <f t="shared" si="2"/>
        <v>5.955549527862071E-2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3157</v>
      </c>
      <c r="Z29" s="125">
        <v>3231</v>
      </c>
      <c r="AB29" s="129">
        <f t="shared" si="2"/>
        <v>5.4774780883923575E-2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4555</v>
      </c>
      <c r="Z30" s="125">
        <v>4760</v>
      </c>
      <c r="AB30" s="129">
        <f t="shared" si="2"/>
        <v>8.0695746520419748E-2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8141</v>
      </c>
      <c r="Z31" s="125">
        <v>9235</v>
      </c>
      <c r="AB31" s="129">
        <f t="shared" si="2"/>
        <v>0.15655991998236898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431</v>
      </c>
      <c r="Z32" s="125">
        <v>392</v>
      </c>
      <c r="AB32" s="129">
        <f t="shared" si="2"/>
        <v>6.6455320663875092E-3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2197</v>
      </c>
      <c r="Z33" s="125">
        <v>2386</v>
      </c>
      <c r="AB33" s="129">
        <f t="shared" si="2"/>
        <v>4.0449590587756622E-2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55761</v>
      </c>
      <c r="Z34" s="132">
        <v>58987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52</v>
      </c>
      <c r="Y44" s="125">
        <v>51</v>
      </c>
      <c r="Z44" s="125">
        <v>63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728</v>
      </c>
      <c r="Y45" s="125">
        <v>786</v>
      </c>
      <c r="Z45" s="125">
        <v>826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1590</v>
      </c>
      <c r="Y46" s="125">
        <v>1686</v>
      </c>
      <c r="Z46" s="125">
        <v>1849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2133</v>
      </c>
      <c r="Y47" s="125">
        <v>2155</v>
      </c>
      <c r="Z47" s="125">
        <v>2256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2317</v>
      </c>
      <c r="Y48" s="125">
        <v>2523</v>
      </c>
      <c r="Z48" s="125">
        <v>2790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Fraser Coast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2624</v>
      </c>
      <c r="Y49" s="125">
        <v>2605</v>
      </c>
      <c r="Z49" s="125">
        <v>2719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2511</v>
      </c>
      <c r="Y50" s="125">
        <v>2609</v>
      </c>
      <c r="Z50" s="125">
        <v>2851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2925</v>
      </c>
      <c r="Y51" s="125">
        <v>2890</v>
      </c>
      <c r="Z51" s="125">
        <v>2895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2912</v>
      </c>
      <c r="Y52" s="125">
        <v>3048</v>
      </c>
      <c r="Z52" s="125">
        <v>3233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2944</v>
      </c>
      <c r="Y53" s="125">
        <v>2877</v>
      </c>
      <c r="Z53" s="125">
        <v>3049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2785</v>
      </c>
      <c r="Y54" s="125">
        <v>2876</v>
      </c>
      <c r="Z54" s="125">
        <v>3078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2178</v>
      </c>
      <c r="Y55" s="125">
        <v>2319</v>
      </c>
      <c r="Z55" s="125">
        <v>2459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1113</v>
      </c>
      <c r="Y56" s="125">
        <v>1116</v>
      </c>
      <c r="Z56" s="125">
        <v>1289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397</v>
      </c>
      <c r="Y57" s="125">
        <v>427</v>
      </c>
      <c r="Z57" s="125">
        <v>493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234</v>
      </c>
      <c r="Y58" s="125">
        <v>232</v>
      </c>
      <c r="Z58" s="125">
        <v>219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105</v>
      </c>
      <c r="Y59" s="125">
        <v>116</v>
      </c>
      <c r="Z59" s="125">
        <v>143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55</v>
      </c>
      <c r="Y60" s="125">
        <v>60</v>
      </c>
      <c r="Z60" s="125">
        <v>65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27608</v>
      </c>
      <c r="Y61" s="125">
        <v>28377</v>
      </c>
      <c r="Z61" s="125">
        <v>30304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52</v>
      </c>
      <c r="Y63" s="125">
        <v>66</v>
      </c>
      <c r="Z63" s="125">
        <v>76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Fraser Coast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940</v>
      </c>
      <c r="Y64" s="125">
        <v>906</v>
      </c>
      <c r="Z64" s="125">
        <v>984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1729</v>
      </c>
      <c r="Y65" s="125">
        <v>1857</v>
      </c>
      <c r="Z65" s="125">
        <v>1766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1907</v>
      </c>
      <c r="Y66" s="125">
        <v>1903</v>
      </c>
      <c r="Z66" s="125">
        <v>2092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2065</v>
      </c>
      <c r="Y67" s="125">
        <v>2236</v>
      </c>
      <c r="Z67" s="125">
        <v>2329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2093</v>
      </c>
      <c r="Y68" s="125">
        <v>2203</v>
      </c>
      <c r="Z68" s="125">
        <v>2317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2355</v>
      </c>
      <c r="Y69" s="125">
        <v>2500</v>
      </c>
      <c r="Z69" s="125">
        <v>2584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2880</v>
      </c>
      <c r="Y70" s="125">
        <v>2933</v>
      </c>
      <c r="Z70" s="125">
        <v>2905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3141</v>
      </c>
      <c r="Y71" s="125">
        <v>3259</v>
      </c>
      <c r="Z71" s="125">
        <v>3445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3050</v>
      </c>
      <c r="Y72" s="125">
        <v>3181</v>
      </c>
      <c r="Z72" s="125">
        <v>3284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2745</v>
      </c>
      <c r="Y73" s="125">
        <v>2937</v>
      </c>
      <c r="Z73" s="125">
        <v>3168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1801</v>
      </c>
      <c r="Y74" s="125">
        <v>1926</v>
      </c>
      <c r="Z74" s="125">
        <v>2150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807</v>
      </c>
      <c r="Y75" s="125">
        <v>836</v>
      </c>
      <c r="Z75" s="125">
        <v>906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259</v>
      </c>
      <c r="Y76" s="125">
        <v>295</v>
      </c>
      <c r="Z76" s="125">
        <v>310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183</v>
      </c>
      <c r="Y77" s="125">
        <v>178</v>
      </c>
      <c r="Z77" s="125">
        <v>196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100</v>
      </c>
      <c r="Y78" s="125">
        <v>95</v>
      </c>
      <c r="Z78" s="125">
        <v>99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79</v>
      </c>
      <c r="Y79" s="125">
        <v>73</v>
      </c>
      <c r="Z79" s="125">
        <v>69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26179</v>
      </c>
      <c r="Y80" s="125">
        <v>27384</v>
      </c>
      <c r="Z80" s="125">
        <v>28683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Fraser Coast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1672</v>
      </c>
      <c r="Y83" s="125">
        <v>1742</v>
      </c>
      <c r="Z83" s="125">
        <v>1811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1847</v>
      </c>
      <c r="Y84" s="125">
        <v>1862</v>
      </c>
      <c r="Z84" s="125">
        <v>1905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58,987</v>
      </c>
      <c r="D85" s="96">
        <f t="shared" ref="D85:D90" si="4">AD4</f>
        <v>5.7854055702013962E-2</v>
      </c>
      <c r="E85" s="97">
        <f t="shared" ref="E85:E90" si="5">AD4</f>
        <v>5.7854055702013962E-2</v>
      </c>
      <c r="F85" s="96">
        <f t="shared" ref="F85:F90" si="6">AF4</f>
        <v>5.4525627044710978E-2</v>
      </c>
      <c r="G85" s="97">
        <f t="shared" ref="G85:G90" si="7">AF4</f>
        <v>5.4525627044710978E-2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3895</v>
      </c>
      <c r="Y85" s="125">
        <v>3942</v>
      </c>
      <c r="Z85" s="125">
        <v>4225</v>
      </c>
    </row>
    <row r="86" spans="1:32" ht="15" customHeight="1" x14ac:dyDescent="0.25">
      <c r="A86" s="98" t="s">
        <v>4</v>
      </c>
      <c r="B86" s="95"/>
      <c r="C86" s="109" t="str">
        <f t="shared" si="3"/>
        <v>30,304</v>
      </c>
      <c r="D86" s="96">
        <f t="shared" si="4"/>
        <v>6.7907107869048966E-2</v>
      </c>
      <c r="E86" s="97">
        <f t="shared" si="5"/>
        <v>6.7907107869048966E-2</v>
      </c>
      <c r="F86" s="96">
        <f t="shared" si="6"/>
        <v>2.631489822873978E-2</v>
      </c>
      <c r="G86" s="97">
        <f t="shared" si="7"/>
        <v>2.631489822873978E-2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1411</v>
      </c>
      <c r="Y86" s="125">
        <v>1528</v>
      </c>
      <c r="Z86" s="125">
        <v>1707</v>
      </c>
    </row>
    <row r="87" spans="1:32" ht="15" customHeight="1" x14ac:dyDescent="0.25">
      <c r="A87" s="98" t="s">
        <v>5</v>
      </c>
      <c r="B87" s="95"/>
      <c r="C87" s="109" t="str">
        <f t="shared" si="3"/>
        <v>28,683</v>
      </c>
      <c r="D87" s="96">
        <f t="shared" si="4"/>
        <v>4.7436459246275264E-2</v>
      </c>
      <c r="E87" s="97">
        <f t="shared" si="5"/>
        <v>4.7436459246275264E-2</v>
      </c>
      <c r="F87" s="96">
        <f t="shared" si="6"/>
        <v>8.6065884134797432E-2</v>
      </c>
      <c r="G87" s="97">
        <f t="shared" si="7"/>
        <v>8.6065884134797432E-2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667</v>
      </c>
      <c r="Y87" s="125">
        <v>715</v>
      </c>
      <c r="Z87" s="125">
        <v>727</v>
      </c>
    </row>
    <row r="88" spans="1:32" ht="15" customHeight="1" x14ac:dyDescent="0.25">
      <c r="A88" s="95" t="s">
        <v>6</v>
      </c>
      <c r="B88" s="95"/>
      <c r="C88" s="109" t="str">
        <f t="shared" si="3"/>
        <v>43,670</v>
      </c>
      <c r="D88" s="96">
        <f t="shared" si="4"/>
        <v>4.8449054067031705E-2</v>
      </c>
      <c r="E88" s="97">
        <f t="shared" si="5"/>
        <v>4.8449054067031705E-2</v>
      </c>
      <c r="F88" s="96">
        <f t="shared" si="6"/>
        <v>6.4083820662768076E-2</v>
      </c>
      <c r="G88" s="97">
        <f t="shared" si="7"/>
        <v>6.4083820662768076E-2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1173</v>
      </c>
      <c r="Y88" s="125">
        <v>1201</v>
      </c>
      <c r="Z88" s="125">
        <v>1231</v>
      </c>
    </row>
    <row r="89" spans="1:32" ht="15" customHeight="1" x14ac:dyDescent="0.25">
      <c r="A89" s="95" t="s">
        <v>104</v>
      </c>
      <c r="B89" s="95"/>
      <c r="C89" s="146" t="str">
        <f t="shared" si="3"/>
        <v>$40,601</v>
      </c>
      <c r="D89" s="96">
        <f t="shared" si="4"/>
        <v>3.0465724220197332E-2</v>
      </c>
      <c r="E89" s="97">
        <f t="shared" si="5"/>
        <v>3.0465724220197332E-2</v>
      </c>
      <c r="F89" s="96">
        <f t="shared" si="6"/>
        <v>0.13536375706502213</v>
      </c>
      <c r="G89" s="97">
        <f t="shared" si="7"/>
        <v>0.13536375706502213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2270</v>
      </c>
      <c r="Y89" s="125">
        <v>2339</v>
      </c>
      <c r="Z89" s="125">
        <v>2566</v>
      </c>
    </row>
    <row r="90" spans="1:32" ht="15" customHeight="1" x14ac:dyDescent="0.25">
      <c r="A90" s="95" t="s">
        <v>7</v>
      </c>
      <c r="B90" s="95"/>
      <c r="C90" s="109" t="str">
        <f t="shared" si="3"/>
        <v>$2,088.1 mil</v>
      </c>
      <c r="D90" s="96">
        <f t="shared" si="4"/>
        <v>8.0254785610571311E-2</v>
      </c>
      <c r="E90" s="97">
        <f t="shared" si="5"/>
        <v>8.0254785610571311E-2</v>
      </c>
      <c r="F90" s="96">
        <f t="shared" si="6"/>
        <v>0.20680029106609243</v>
      </c>
      <c r="G90" s="97">
        <f t="shared" si="7"/>
        <v>0.20680029106609243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2758</v>
      </c>
      <c r="Y90" s="125">
        <v>2922</v>
      </c>
      <c r="Z90" s="125">
        <v>3235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20570</v>
      </c>
      <c r="Y91" s="125">
        <v>21138</v>
      </c>
      <c r="Z91" s="125">
        <v>22238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1242</v>
      </c>
      <c r="Y93" s="125">
        <v>1309</v>
      </c>
      <c r="Z93" s="125">
        <v>1425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3359</v>
      </c>
      <c r="Y94" s="125">
        <v>3469</v>
      </c>
      <c r="Z94" s="125">
        <v>3670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619</v>
      </c>
      <c r="Y95" s="125">
        <v>623</v>
      </c>
      <c r="Z95" s="125">
        <v>663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3427</v>
      </c>
      <c r="Y96" s="125">
        <v>3734</v>
      </c>
      <c r="Z96" s="125">
        <v>4058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3160</v>
      </c>
      <c r="Y97" s="125">
        <v>3528</v>
      </c>
      <c r="Z97" s="125">
        <v>3604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2274</v>
      </c>
      <c r="Y98" s="125">
        <v>2289</v>
      </c>
      <c r="Z98" s="125">
        <v>2466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131</v>
      </c>
      <c r="Y99" s="125">
        <v>157</v>
      </c>
      <c r="Z99" s="125">
        <v>137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1316</v>
      </c>
      <c r="Y100" s="125">
        <v>1410</v>
      </c>
      <c r="Z100" s="125">
        <v>1557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19856</v>
      </c>
      <c r="Y101" s="125">
        <v>20514</v>
      </c>
      <c r="Z101" s="125">
        <v>21432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35084</v>
      </c>
      <c r="Y104" s="125">
        <v>37998</v>
      </c>
      <c r="Z104" s="125">
        <v>40494</v>
      </c>
      <c r="AB104" s="122" t="str">
        <f>TEXT(Z104,"###,###")</f>
        <v>40,494</v>
      </c>
      <c r="AD104" s="143">
        <f>Z104/($Z$4)*100</f>
        <v>68.649024361299951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12920</v>
      </c>
      <c r="Y105" s="125">
        <v>12903</v>
      </c>
      <c r="Z105" s="125">
        <v>13092</v>
      </c>
      <c r="AB105" s="122" t="str">
        <f>TEXT(Z105,"###,###")</f>
        <v>13,092</v>
      </c>
      <c r="AD105" s="143">
        <f>Z105/($Z$4)*100</f>
        <v>22.194720870700323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48004</v>
      </c>
      <c r="Y106" s="132">
        <v>50901</v>
      </c>
      <c r="Z106" s="132">
        <v>53586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7960</v>
      </c>
      <c r="Y108" s="125">
        <v>8677</v>
      </c>
      <c r="Z108" s="125">
        <v>10040</v>
      </c>
      <c r="AB108" s="122" t="str">
        <f>TEXT(Z108,"###,###")</f>
        <v>10,040</v>
      </c>
      <c r="AD108" s="143">
        <f>Z108/($Z$4)*100</f>
        <v>17.020699476155762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8409</v>
      </c>
      <c r="Y109" s="125">
        <v>9661</v>
      </c>
      <c r="Z109" s="125">
        <v>9847</v>
      </c>
      <c r="AB109" s="122" t="str">
        <f>TEXT(Z109,"###,###")</f>
        <v>9,847</v>
      </c>
      <c r="AD109" s="143">
        <f>Z109/($Z$4)*100</f>
        <v>16.693508739213726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9508</v>
      </c>
      <c r="Y110" s="125">
        <v>9455</v>
      </c>
      <c r="Z110" s="125">
        <v>10205</v>
      </c>
      <c r="AB110" s="122" t="str">
        <f>TEXT(Z110,"###,###")</f>
        <v>10,205</v>
      </c>
      <c r="AD110" s="143">
        <f>Z110/($Z$4)*100</f>
        <v>17.300422126909318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22125</v>
      </c>
      <c r="Y111" s="125">
        <v>23108</v>
      </c>
      <c r="Z111" s="125">
        <v>23494</v>
      </c>
      <c r="AB111" s="122" t="str">
        <f>TEXT(Z111,"###,###")</f>
        <v>23,494</v>
      </c>
      <c r="AD111" s="143">
        <f>Z111/($Z$4)*100</f>
        <v>39.82911488972146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53788</v>
      </c>
      <c r="Y112" s="125">
        <v>55761</v>
      </c>
      <c r="Z112" s="125">
        <v>58987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45.44</v>
      </c>
      <c r="U118" s="144">
        <v>43.62</v>
      </c>
      <c r="V118" s="144">
        <v>40.74</v>
      </c>
      <c r="W118" s="144">
        <v>39.78</v>
      </c>
      <c r="X118" s="144">
        <v>40.04</v>
      </c>
      <c r="Y118" s="144">
        <v>43.19</v>
      </c>
      <c r="Z118" s="144">
        <v>43.3</v>
      </c>
      <c r="AB118" s="122" t="str">
        <f>TEXT(Z118,"##.0")</f>
        <v>43.3</v>
      </c>
    </row>
    <row r="120" spans="19:32" x14ac:dyDescent="0.25">
      <c r="S120" s="115" t="s">
        <v>106</v>
      </c>
      <c r="T120" s="125">
        <v>34279</v>
      </c>
      <c r="U120" s="125">
        <v>34663</v>
      </c>
      <c r="V120" s="125">
        <v>34807</v>
      </c>
      <c r="W120" s="125">
        <v>35011</v>
      </c>
      <c r="X120" s="125">
        <v>34496</v>
      </c>
      <c r="Y120" s="125">
        <v>35449</v>
      </c>
      <c r="Z120" s="125">
        <v>37185</v>
      </c>
      <c r="AB120" s="122" t="str">
        <f>TEXT(Z120,"###,###")</f>
        <v>37,185</v>
      </c>
    </row>
    <row r="121" spans="19:32" x14ac:dyDescent="0.25">
      <c r="S121" s="115" t="s">
        <v>107</v>
      </c>
      <c r="T121" s="125">
        <v>3896</v>
      </c>
      <c r="U121" s="125">
        <v>3815</v>
      </c>
      <c r="V121" s="125">
        <v>3704</v>
      </c>
      <c r="W121" s="125">
        <v>3566</v>
      </c>
      <c r="X121" s="125">
        <v>3560</v>
      </c>
      <c r="Y121" s="125">
        <v>3710</v>
      </c>
      <c r="Z121" s="125">
        <v>3786</v>
      </c>
      <c r="AB121" s="122" t="str">
        <f>TEXT(Z121,"###,###")</f>
        <v>3,786</v>
      </c>
    </row>
    <row r="122" spans="19:32" x14ac:dyDescent="0.25">
      <c r="S122" s="115" t="s">
        <v>108</v>
      </c>
      <c r="T122" s="125">
        <v>2866</v>
      </c>
      <c r="U122" s="125">
        <v>2657</v>
      </c>
      <c r="V122" s="125">
        <v>2622</v>
      </c>
      <c r="W122" s="125">
        <v>2499</v>
      </c>
      <c r="X122" s="125">
        <v>2366</v>
      </c>
      <c r="Y122" s="125">
        <v>2493</v>
      </c>
      <c r="Z122" s="125">
        <v>2701</v>
      </c>
      <c r="AB122" s="122" t="str">
        <f>TEXT(Z122,"###,###")</f>
        <v>2,701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37145</v>
      </c>
      <c r="U124" s="125">
        <v>37320</v>
      </c>
      <c r="V124" s="125">
        <v>37429</v>
      </c>
      <c r="W124" s="125">
        <v>37510</v>
      </c>
      <c r="X124" s="125">
        <v>36862</v>
      </c>
      <c r="Y124" s="125">
        <v>37942</v>
      </c>
      <c r="Z124" s="125">
        <v>39886</v>
      </c>
      <c r="AB124" s="122" t="str">
        <f>TEXT(Z124,"###,###")</f>
        <v>39,886</v>
      </c>
      <c r="AD124" s="139">
        <f>Z124/$Z$7*100</f>
        <v>91.335012594458448</v>
      </c>
    </row>
    <row r="125" spans="19:32" x14ac:dyDescent="0.25">
      <c r="S125" s="115" t="s">
        <v>110</v>
      </c>
      <c r="T125" s="125">
        <v>6762</v>
      </c>
      <c r="U125" s="125">
        <v>6472</v>
      </c>
      <c r="V125" s="125">
        <v>6326</v>
      </c>
      <c r="W125" s="125">
        <v>6065</v>
      </c>
      <c r="X125" s="125">
        <v>5926</v>
      </c>
      <c r="Y125" s="125">
        <v>6203</v>
      </c>
      <c r="Z125" s="125">
        <v>6487</v>
      </c>
      <c r="AB125" s="122" t="str">
        <f>TEXT(Z125,"###,###")</f>
        <v>6,487</v>
      </c>
      <c r="AD125" s="139">
        <f>Z125/$Z$7*100</f>
        <v>14.854591252576139</v>
      </c>
    </row>
    <row r="127" spans="19:32" x14ac:dyDescent="0.25">
      <c r="S127" s="115" t="s">
        <v>111</v>
      </c>
      <c r="T127" s="125">
        <v>21358</v>
      </c>
      <c r="U127" s="125">
        <v>21426</v>
      </c>
      <c r="V127" s="125">
        <v>21254</v>
      </c>
      <c r="W127" s="125">
        <v>21025</v>
      </c>
      <c r="X127" s="125">
        <v>20570</v>
      </c>
      <c r="Y127" s="125">
        <v>21138</v>
      </c>
      <c r="Z127" s="125">
        <v>22238</v>
      </c>
      <c r="AB127" s="122" t="str">
        <f>TEXT(Z127,"###,###")</f>
        <v>22,238</v>
      </c>
      <c r="AD127" s="139">
        <f>Z127/$Z$7*100</f>
        <v>50.922830318296306</v>
      </c>
    </row>
    <row r="128" spans="19:32" x14ac:dyDescent="0.25">
      <c r="S128" s="115" t="s">
        <v>112</v>
      </c>
      <c r="T128" s="125">
        <v>19682</v>
      </c>
      <c r="U128" s="125">
        <v>19706</v>
      </c>
      <c r="V128" s="125">
        <v>19877</v>
      </c>
      <c r="W128" s="125">
        <v>20050</v>
      </c>
      <c r="X128" s="125">
        <v>19856</v>
      </c>
      <c r="Y128" s="125">
        <v>20514</v>
      </c>
      <c r="Z128" s="125">
        <v>21432</v>
      </c>
      <c r="AB128" s="122" t="str">
        <f>TEXT(Z128,"###,###")</f>
        <v>21,432</v>
      </c>
      <c r="AD128" s="139">
        <f>Z128/$Z$7*100</f>
        <v>49.077169681703687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25" id="{7F91DA71-02DA-4464-82C0-DC6E3CC5E62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28" id="{64AF47A7-42C7-4C98-AE8F-562237C8D7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31" id="{1A4FC59C-5D86-4746-8081-3489E0DA4C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34" id="{561FB245-BEFF-4CD0-87AF-329BDE4677B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A3D90-997A-49D8-BFF9-C63A68CF8797}">
  <sheetPr codeName="Sheet9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Gladstone</v>
      </c>
      <c r="T1" s="113"/>
      <c r="U1" s="113"/>
      <c r="V1" s="113"/>
      <c r="W1" s="113"/>
      <c r="X1" s="113"/>
      <c r="Y1" s="114" t="str">
        <f>Y3</f>
        <v>9.28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144</v>
      </c>
      <c r="Y3" s="118" t="s">
        <v>237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9.28 Gladstone,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57573</v>
      </c>
      <c r="U4" s="121">
        <v>58052</v>
      </c>
      <c r="V4" s="121">
        <v>56954</v>
      </c>
      <c r="W4" s="121">
        <v>53492</v>
      </c>
      <c r="X4" s="121">
        <v>48729</v>
      </c>
      <c r="Y4" s="121">
        <v>48902</v>
      </c>
      <c r="Z4" s="121">
        <v>49326</v>
      </c>
      <c r="AB4" s="122" t="str">
        <f>TEXT(Z4,"###,###")</f>
        <v>49,326</v>
      </c>
      <c r="AD4" s="123">
        <f>Z4/Y4-1</f>
        <v>8.670402028546853E-3</v>
      </c>
      <c r="AF4" s="123">
        <f t="shared" ref="AF4:AF9" si="0">Z4/T4-1</f>
        <v>-0.14324422906570788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33286</v>
      </c>
      <c r="U5" s="121">
        <v>33961</v>
      </c>
      <c r="V5" s="121">
        <v>32926</v>
      </c>
      <c r="W5" s="121">
        <v>30865</v>
      </c>
      <c r="X5" s="121">
        <v>28472</v>
      </c>
      <c r="Y5" s="121">
        <v>29067</v>
      </c>
      <c r="Z5" s="121">
        <v>29231</v>
      </c>
      <c r="AB5" s="122" t="str">
        <f>TEXT(Z5,"###,###")</f>
        <v>29,231</v>
      </c>
      <c r="AD5" s="123">
        <f t="shared" ref="AD5:AD9" si="1">Z5/Y5-1</f>
        <v>5.6421371314550051E-3</v>
      </c>
      <c r="AF5" s="123">
        <f t="shared" si="0"/>
        <v>-0.12182298864387431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24287</v>
      </c>
      <c r="U6" s="121">
        <v>24091</v>
      </c>
      <c r="V6" s="121">
        <v>24028</v>
      </c>
      <c r="W6" s="121">
        <v>22627</v>
      </c>
      <c r="X6" s="121">
        <v>20257</v>
      </c>
      <c r="Y6" s="121">
        <v>19835</v>
      </c>
      <c r="Z6" s="121">
        <v>20095</v>
      </c>
      <c r="AB6" s="122" t="str">
        <f>TEXT(Z6,"###,###")</f>
        <v>20,095</v>
      </c>
      <c r="AD6" s="123">
        <f t="shared" si="1"/>
        <v>1.3108142172926662E-2</v>
      </c>
      <c r="AF6" s="123">
        <f t="shared" si="0"/>
        <v>-0.17260262691975126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37241</v>
      </c>
      <c r="U7" s="121">
        <v>38717</v>
      </c>
      <c r="V7" s="121">
        <v>39050</v>
      </c>
      <c r="W7" s="121">
        <v>37606</v>
      </c>
      <c r="X7" s="121">
        <v>34456</v>
      </c>
      <c r="Y7" s="121">
        <v>32875</v>
      </c>
      <c r="Z7" s="121">
        <v>33160</v>
      </c>
      <c r="AB7" s="122" t="str">
        <f>TEXT(Z7,"###,###")</f>
        <v>33,160</v>
      </c>
      <c r="AD7" s="123">
        <f t="shared" si="1"/>
        <v>8.6692015209124396E-3</v>
      </c>
      <c r="AF7" s="123">
        <f t="shared" si="0"/>
        <v>-0.10958352353588785</v>
      </c>
    </row>
    <row r="8" spans="1:32" ht="17.25" customHeight="1" x14ac:dyDescent="0.25">
      <c r="A8" s="44" t="s">
        <v>13</v>
      </c>
      <c r="B8" s="45"/>
      <c r="C8" s="46"/>
      <c r="D8" s="47" t="str">
        <f>AB4</f>
        <v>49,326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33,160</v>
      </c>
      <c r="P8" s="48"/>
      <c r="S8" s="120" t="s">
        <v>88</v>
      </c>
      <c r="T8" s="121">
        <v>51000</v>
      </c>
      <c r="U8" s="121">
        <v>56264.36</v>
      </c>
      <c r="V8" s="121">
        <v>56777.78</v>
      </c>
      <c r="W8" s="121">
        <v>58051.08</v>
      </c>
      <c r="X8" s="121">
        <v>55686.5</v>
      </c>
      <c r="Y8" s="121">
        <v>52750.38</v>
      </c>
      <c r="Z8" s="121">
        <v>53546</v>
      </c>
      <c r="AB8" s="122" t="str">
        <f>TEXT(Z8,"$###,###")</f>
        <v>$53,546</v>
      </c>
      <c r="AD8" s="123">
        <f t="shared" si="1"/>
        <v>1.508273494901835E-2</v>
      </c>
      <c r="AF8" s="123">
        <f t="shared" si="0"/>
        <v>4.9921568627451007E-2</v>
      </c>
    </row>
    <row r="9" spans="1:32" x14ac:dyDescent="0.25">
      <c r="A9" s="52" t="s">
        <v>15</v>
      </c>
      <c r="B9" s="53"/>
      <c r="C9" s="54"/>
      <c r="D9" s="55">
        <f>AD104</f>
        <v>79.779426671532249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56.311821471652593</v>
      </c>
      <c r="P9" s="56" t="s">
        <v>89</v>
      </c>
      <c r="S9" s="120" t="s">
        <v>7</v>
      </c>
      <c r="T9" s="121">
        <v>2499432491</v>
      </c>
      <c r="U9" s="121">
        <v>2892794228</v>
      </c>
      <c r="V9" s="121">
        <v>3131442530</v>
      </c>
      <c r="W9" s="121">
        <v>3113177814</v>
      </c>
      <c r="X9" s="121">
        <v>2637034596</v>
      </c>
      <c r="Y9" s="121">
        <v>2278835022</v>
      </c>
      <c r="Z9" s="121">
        <v>2316909090</v>
      </c>
      <c r="AB9" s="122" t="str">
        <f>TEXT(Z9/1000000,"$#,###.0")&amp;" mil"</f>
        <v>$2,316.9 mil</v>
      </c>
      <c r="AD9" s="123">
        <f t="shared" si="1"/>
        <v>1.6707689513471013E-2</v>
      </c>
      <c r="AF9" s="123">
        <f t="shared" si="0"/>
        <v>-7.3025937550717401E-2</v>
      </c>
    </row>
    <row r="10" spans="1:32" x14ac:dyDescent="0.25">
      <c r="A10" s="52" t="s">
        <v>18</v>
      </c>
      <c r="B10" s="53"/>
      <c r="C10" s="54"/>
      <c r="D10" s="55">
        <f>AD105</f>
        <v>13.73312249118112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43.688178528347407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94.336550060313627</v>
      </c>
      <c r="P11" s="56" t="s">
        <v>89</v>
      </c>
      <c r="S11" s="120" t="s">
        <v>30</v>
      </c>
      <c r="T11" s="125">
        <v>52990</v>
      </c>
      <c r="U11" s="125">
        <v>53629</v>
      </c>
      <c r="V11" s="125">
        <v>52764</v>
      </c>
      <c r="W11" s="125">
        <v>49449</v>
      </c>
      <c r="X11" s="125">
        <v>44764</v>
      </c>
      <c r="Y11" s="125">
        <v>44956</v>
      </c>
      <c r="Z11" s="125">
        <v>45467</v>
      </c>
    </row>
    <row r="12" spans="1:32" ht="28.5" customHeight="1" x14ac:dyDescent="0.25">
      <c r="A12" s="52" t="s">
        <v>20</v>
      </c>
      <c r="B12" s="54"/>
      <c r="C12" s="54"/>
      <c r="D12" s="55">
        <f>AD108</f>
        <v>11.896362972874346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11.634499396863692</v>
      </c>
      <c r="P12" s="56" t="s">
        <v>89</v>
      </c>
      <c r="S12" s="120" t="s">
        <v>31</v>
      </c>
      <c r="T12" s="125">
        <v>4585</v>
      </c>
      <c r="U12" s="125">
        <v>4420</v>
      </c>
      <c r="V12" s="125">
        <v>4189</v>
      </c>
      <c r="W12" s="125">
        <v>4040</v>
      </c>
      <c r="X12" s="125">
        <v>3966</v>
      </c>
      <c r="Y12" s="125">
        <v>3946</v>
      </c>
      <c r="Z12" s="125">
        <v>3859</v>
      </c>
    </row>
    <row r="13" spans="1:32" ht="15" customHeight="1" x14ac:dyDescent="0.25">
      <c r="A13" s="52" t="s">
        <v>21</v>
      </c>
      <c r="B13" s="54"/>
      <c r="C13" s="54"/>
      <c r="D13" s="55">
        <f>AD109</f>
        <v>12.76000486558813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21.4998175404452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47.354336455419052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925</v>
      </c>
      <c r="Z15" s="125">
        <v>957</v>
      </c>
      <c r="AB15" s="129">
        <f t="shared" ref="AB15:AB34" si="2">IF(Z15="np",0,Z15/$Z$34)</f>
        <v>1.9401532660260307E-2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1669</v>
      </c>
      <c r="Z16" s="125">
        <v>1949</v>
      </c>
      <c r="AB16" s="129">
        <f t="shared" si="2"/>
        <v>3.9512630255848842E-2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4348</v>
      </c>
      <c r="Z17" s="125">
        <v>4892</v>
      </c>
      <c r="AB17" s="129">
        <f t="shared" si="2"/>
        <v>9.9176904675019259E-2</v>
      </c>
    </row>
    <row r="18" spans="1:28" x14ac:dyDescent="0.25">
      <c r="A18" s="82" t="str">
        <f>$S$1&amp;" ("&amp;$T$2&amp;" to "&amp;$Z$2&amp;")"</f>
        <v>Gladstone (2011-12 to 2017-18)</v>
      </c>
      <c r="B18" s="82"/>
      <c r="C18" s="82"/>
      <c r="D18" s="82"/>
      <c r="E18" s="82"/>
      <c r="F18" s="82"/>
      <c r="G18" s="82" t="str">
        <f>$S$1&amp;" ("&amp;$T$2&amp;" to "&amp;$Z$2&amp;")"</f>
        <v>Gladstone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867</v>
      </c>
      <c r="Z18" s="125">
        <v>928</v>
      </c>
      <c r="AB18" s="129">
        <f t="shared" si="2"/>
        <v>1.8813607428131207E-2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6698</v>
      </c>
      <c r="Z19" s="125">
        <v>6523</v>
      </c>
      <c r="AB19" s="129">
        <f t="shared" si="2"/>
        <v>0.13224263066131453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879</v>
      </c>
      <c r="Z20" s="125">
        <v>969</v>
      </c>
      <c r="AB20" s="129">
        <f t="shared" si="2"/>
        <v>1.9644812066658558E-2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3773</v>
      </c>
      <c r="Z21" s="125">
        <v>3714</v>
      </c>
      <c r="AB21" s="129">
        <f t="shared" si="2"/>
        <v>7.5294976280257872E-2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3145</v>
      </c>
      <c r="Z22" s="125">
        <v>3470</v>
      </c>
      <c r="AB22" s="129">
        <f t="shared" si="2"/>
        <v>7.0348295016826823E-2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3101</v>
      </c>
      <c r="Z23" s="125">
        <v>2933</v>
      </c>
      <c r="AB23" s="129">
        <f t="shared" si="2"/>
        <v>5.9461541580505213E-2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180</v>
      </c>
      <c r="Z24" s="125">
        <v>177</v>
      </c>
      <c r="AB24" s="129">
        <f t="shared" si="2"/>
        <v>3.5883712443741636E-3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1208</v>
      </c>
      <c r="Z25" s="125">
        <v>1032</v>
      </c>
      <c r="AB25" s="129">
        <f t="shared" si="2"/>
        <v>2.0922028950249361E-2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1003</v>
      </c>
      <c r="Z26" s="125">
        <v>1129</v>
      </c>
      <c r="AB26" s="129">
        <f t="shared" si="2"/>
        <v>2.2888537485301869E-2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2893</v>
      </c>
      <c r="Z27" s="125">
        <v>3256</v>
      </c>
      <c r="AB27" s="129">
        <f t="shared" si="2"/>
        <v>6.6009812269391399E-2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4688</v>
      </c>
      <c r="Z28" s="125">
        <v>4695</v>
      </c>
      <c r="AB28" s="129">
        <f t="shared" si="2"/>
        <v>9.5183067753314685E-2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1929</v>
      </c>
      <c r="Z29" s="125">
        <v>1922</v>
      </c>
      <c r="AB29" s="129">
        <f t="shared" si="2"/>
        <v>3.8965251591452782E-2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2943</v>
      </c>
      <c r="Z30" s="125">
        <v>2893</v>
      </c>
      <c r="AB30" s="129">
        <f t="shared" si="2"/>
        <v>5.8650610225844384E-2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2849</v>
      </c>
      <c r="Z31" s="125">
        <v>3348</v>
      </c>
      <c r="AB31" s="129">
        <f t="shared" si="2"/>
        <v>6.7874954385111305E-2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297</v>
      </c>
      <c r="Z32" s="125">
        <v>318</v>
      </c>
      <c r="AB32" s="129">
        <f t="shared" si="2"/>
        <v>6.4469042695535824E-3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2067</v>
      </c>
      <c r="Z33" s="125">
        <v>2181</v>
      </c>
      <c r="AB33" s="129">
        <f t="shared" si="2"/>
        <v>4.4216032112881644E-2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48902</v>
      </c>
      <c r="Z34" s="132">
        <v>49326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39</v>
      </c>
      <c r="Y44" s="125">
        <v>31</v>
      </c>
      <c r="Z44" s="125">
        <v>31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583</v>
      </c>
      <c r="Y45" s="125">
        <v>534</v>
      </c>
      <c r="Z45" s="125">
        <v>607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1453</v>
      </c>
      <c r="Y46" s="125">
        <v>1399</v>
      </c>
      <c r="Z46" s="125">
        <v>1585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2428</v>
      </c>
      <c r="Y47" s="125">
        <v>2363</v>
      </c>
      <c r="Z47" s="125">
        <v>2352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3359</v>
      </c>
      <c r="Y48" s="125">
        <v>3293</v>
      </c>
      <c r="Z48" s="125">
        <v>3417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Gladstone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3441</v>
      </c>
      <c r="Y49" s="125">
        <v>3462</v>
      </c>
      <c r="Z49" s="125">
        <v>3328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3143</v>
      </c>
      <c r="Y50" s="125">
        <v>3222</v>
      </c>
      <c r="Z50" s="125">
        <v>3157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3229</v>
      </c>
      <c r="Y51" s="125">
        <v>3295</v>
      </c>
      <c r="Z51" s="125">
        <v>2986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3103</v>
      </c>
      <c r="Y52" s="125">
        <v>3328</v>
      </c>
      <c r="Z52" s="125">
        <v>3303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2760</v>
      </c>
      <c r="Y53" s="125">
        <v>2895</v>
      </c>
      <c r="Z53" s="125">
        <v>2978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2422</v>
      </c>
      <c r="Y54" s="125">
        <v>2538</v>
      </c>
      <c r="Z54" s="125">
        <v>2653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1525</v>
      </c>
      <c r="Y55" s="125">
        <v>1661</v>
      </c>
      <c r="Z55" s="125">
        <v>1715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655</v>
      </c>
      <c r="Y56" s="125">
        <v>676</v>
      </c>
      <c r="Z56" s="125">
        <v>701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202</v>
      </c>
      <c r="Y57" s="125">
        <v>223</v>
      </c>
      <c r="Z57" s="125">
        <v>219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88</v>
      </c>
      <c r="Y58" s="125">
        <v>89</v>
      </c>
      <c r="Z58" s="125">
        <v>99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30</v>
      </c>
      <c r="Y59" s="125">
        <v>38</v>
      </c>
      <c r="Z59" s="125">
        <v>44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18</v>
      </c>
      <c r="Y60" s="125">
        <v>20</v>
      </c>
      <c r="Z60" s="125">
        <v>25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28472</v>
      </c>
      <c r="Y61" s="125">
        <v>29067</v>
      </c>
      <c r="Z61" s="125">
        <v>29231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56</v>
      </c>
      <c r="Y63" s="125">
        <v>43</v>
      </c>
      <c r="Z63" s="125">
        <v>41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Gladstone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727</v>
      </c>
      <c r="Y64" s="125">
        <v>657</v>
      </c>
      <c r="Z64" s="125">
        <v>710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1355</v>
      </c>
      <c r="Y65" s="125">
        <v>1248</v>
      </c>
      <c r="Z65" s="125">
        <v>1366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1932</v>
      </c>
      <c r="Y66" s="125">
        <v>1727</v>
      </c>
      <c r="Z66" s="125">
        <v>1720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2323</v>
      </c>
      <c r="Y67" s="125">
        <v>2172</v>
      </c>
      <c r="Z67" s="125">
        <v>2171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2157</v>
      </c>
      <c r="Y68" s="125">
        <v>2106</v>
      </c>
      <c r="Z68" s="125">
        <v>2064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1999</v>
      </c>
      <c r="Y69" s="125">
        <v>1983</v>
      </c>
      <c r="Z69" s="125">
        <v>2029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2390</v>
      </c>
      <c r="Y70" s="125">
        <v>2260</v>
      </c>
      <c r="Z70" s="125">
        <v>2230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2332</v>
      </c>
      <c r="Y71" s="125">
        <v>2426</v>
      </c>
      <c r="Z71" s="125">
        <v>2381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2150</v>
      </c>
      <c r="Y72" s="125">
        <v>2152</v>
      </c>
      <c r="Z72" s="125">
        <v>2146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1504</v>
      </c>
      <c r="Y73" s="125">
        <v>1599</v>
      </c>
      <c r="Z73" s="125">
        <v>1693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803</v>
      </c>
      <c r="Y74" s="125">
        <v>893</v>
      </c>
      <c r="Z74" s="125">
        <v>988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316</v>
      </c>
      <c r="Y75" s="125">
        <v>333</v>
      </c>
      <c r="Z75" s="125">
        <v>330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121</v>
      </c>
      <c r="Y76" s="125">
        <v>139</v>
      </c>
      <c r="Z76" s="125">
        <v>132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44</v>
      </c>
      <c r="Y77" s="125">
        <v>58</v>
      </c>
      <c r="Z77" s="125">
        <v>62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20</v>
      </c>
      <c r="Y78" s="125">
        <v>19</v>
      </c>
      <c r="Z78" s="125">
        <v>16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20</v>
      </c>
      <c r="Y79" s="125">
        <v>20</v>
      </c>
      <c r="Z79" s="125">
        <v>26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20257</v>
      </c>
      <c r="Y80" s="125">
        <v>19835</v>
      </c>
      <c r="Z80" s="125">
        <v>20095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Gladstone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1336</v>
      </c>
      <c r="Y83" s="125">
        <v>1293</v>
      </c>
      <c r="Z83" s="125">
        <v>1274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1680</v>
      </c>
      <c r="Y84" s="125">
        <v>1577</v>
      </c>
      <c r="Z84" s="125">
        <v>1567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49,326</v>
      </c>
      <c r="D85" s="96">
        <f t="shared" ref="D85:D90" si="4">AD4</f>
        <v>8.670402028546853E-3</v>
      </c>
      <c r="E85" s="97">
        <f t="shared" ref="E85:E90" si="5">AD4</f>
        <v>8.670402028546853E-3</v>
      </c>
      <c r="F85" s="96">
        <f t="shared" ref="F85:F90" si="6">AF4</f>
        <v>-0.14324422906570788</v>
      </c>
      <c r="G85" s="97">
        <f t="shared" ref="G85:G90" si="7">AF4</f>
        <v>-0.14324422906570788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5907</v>
      </c>
      <c r="Y85" s="125">
        <v>5561</v>
      </c>
      <c r="Z85" s="125">
        <v>5624</v>
      </c>
    </row>
    <row r="86" spans="1:32" ht="15" customHeight="1" x14ac:dyDescent="0.25">
      <c r="A86" s="98" t="s">
        <v>4</v>
      </c>
      <c r="B86" s="95"/>
      <c r="C86" s="109" t="str">
        <f t="shared" si="3"/>
        <v>29,231</v>
      </c>
      <c r="D86" s="96">
        <f t="shared" si="4"/>
        <v>5.6421371314550051E-3</v>
      </c>
      <c r="E86" s="97">
        <f t="shared" si="5"/>
        <v>5.6421371314550051E-3</v>
      </c>
      <c r="F86" s="96">
        <f t="shared" si="6"/>
        <v>-0.12182298864387431</v>
      </c>
      <c r="G86" s="97">
        <f t="shared" si="7"/>
        <v>-0.12182298864387431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536</v>
      </c>
      <c r="Y86" s="125">
        <v>572</v>
      </c>
      <c r="Z86" s="125">
        <v>585</v>
      </c>
    </row>
    <row r="87" spans="1:32" ht="15" customHeight="1" x14ac:dyDescent="0.25">
      <c r="A87" s="98" t="s">
        <v>5</v>
      </c>
      <c r="B87" s="95"/>
      <c r="C87" s="109" t="str">
        <f t="shared" si="3"/>
        <v>20,095</v>
      </c>
      <c r="D87" s="96">
        <f t="shared" si="4"/>
        <v>1.3108142172926662E-2</v>
      </c>
      <c r="E87" s="97">
        <f t="shared" si="5"/>
        <v>1.3108142172926662E-2</v>
      </c>
      <c r="F87" s="96">
        <f t="shared" si="6"/>
        <v>-0.17260262691975126</v>
      </c>
      <c r="G87" s="97">
        <f t="shared" si="7"/>
        <v>-0.17260262691975126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410</v>
      </c>
      <c r="Y87" s="125">
        <v>397</v>
      </c>
      <c r="Z87" s="125">
        <v>362</v>
      </c>
    </row>
    <row r="88" spans="1:32" ht="15" customHeight="1" x14ac:dyDescent="0.25">
      <c r="A88" s="95" t="s">
        <v>6</v>
      </c>
      <c r="B88" s="95"/>
      <c r="C88" s="109" t="str">
        <f t="shared" si="3"/>
        <v>33,160</v>
      </c>
      <c r="D88" s="96">
        <f t="shared" si="4"/>
        <v>8.6692015209124396E-3</v>
      </c>
      <c r="E88" s="97">
        <f t="shared" si="5"/>
        <v>8.6692015209124396E-3</v>
      </c>
      <c r="F88" s="96">
        <f t="shared" si="6"/>
        <v>-0.10958352353588785</v>
      </c>
      <c r="G88" s="97">
        <f t="shared" si="7"/>
        <v>-0.10958352353588785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473</v>
      </c>
      <c r="Y88" s="125">
        <v>513</v>
      </c>
      <c r="Z88" s="125">
        <v>556</v>
      </c>
    </row>
    <row r="89" spans="1:32" ht="15" customHeight="1" x14ac:dyDescent="0.25">
      <c r="A89" s="95" t="s">
        <v>104</v>
      </c>
      <c r="B89" s="95"/>
      <c r="C89" s="146" t="str">
        <f t="shared" si="3"/>
        <v>$53,546</v>
      </c>
      <c r="D89" s="96">
        <f t="shared" si="4"/>
        <v>1.508273494901835E-2</v>
      </c>
      <c r="E89" s="97">
        <f t="shared" si="5"/>
        <v>1.508273494901835E-2</v>
      </c>
      <c r="F89" s="96">
        <f t="shared" si="6"/>
        <v>4.9921568627451007E-2</v>
      </c>
      <c r="G89" s="97">
        <f t="shared" si="7"/>
        <v>4.9921568627451007E-2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2461</v>
      </c>
      <c r="Y89" s="125">
        <v>2373</v>
      </c>
      <c r="Z89" s="125">
        <v>2446</v>
      </c>
    </row>
    <row r="90" spans="1:32" ht="15" customHeight="1" x14ac:dyDescent="0.25">
      <c r="A90" s="95" t="s">
        <v>7</v>
      </c>
      <c r="B90" s="95"/>
      <c r="C90" s="109" t="str">
        <f t="shared" si="3"/>
        <v>$2,316.9 mil</v>
      </c>
      <c r="D90" s="96">
        <f t="shared" si="4"/>
        <v>1.6707689513471013E-2</v>
      </c>
      <c r="E90" s="97">
        <f t="shared" si="5"/>
        <v>1.6707689513471013E-2</v>
      </c>
      <c r="F90" s="96">
        <f t="shared" si="6"/>
        <v>-7.3025937550717401E-2</v>
      </c>
      <c r="G90" s="97">
        <f t="shared" si="7"/>
        <v>-7.3025937550717401E-2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3267</v>
      </c>
      <c r="Y90" s="125">
        <v>3098</v>
      </c>
      <c r="Z90" s="125">
        <v>3352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19585</v>
      </c>
      <c r="Y91" s="125">
        <v>18550</v>
      </c>
      <c r="Z91" s="125">
        <v>18673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967</v>
      </c>
      <c r="Y93" s="125">
        <v>981</v>
      </c>
      <c r="Z93" s="125">
        <v>1010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2263</v>
      </c>
      <c r="Y94" s="125">
        <v>2240</v>
      </c>
      <c r="Z94" s="125">
        <v>2285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608</v>
      </c>
      <c r="Y95" s="125">
        <v>591</v>
      </c>
      <c r="Z95" s="125">
        <v>624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1958</v>
      </c>
      <c r="Y96" s="125">
        <v>2121</v>
      </c>
      <c r="Z96" s="125">
        <v>2288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2590</v>
      </c>
      <c r="Y97" s="125">
        <v>2552</v>
      </c>
      <c r="Z97" s="125">
        <v>2513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1768</v>
      </c>
      <c r="Y98" s="125">
        <v>1713</v>
      </c>
      <c r="Z98" s="125">
        <v>1739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335</v>
      </c>
      <c r="Y99" s="125">
        <v>290</v>
      </c>
      <c r="Z99" s="125">
        <v>342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1367</v>
      </c>
      <c r="Y100" s="125">
        <v>1295</v>
      </c>
      <c r="Z100" s="125">
        <v>1363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14871</v>
      </c>
      <c r="Y101" s="125">
        <v>14325</v>
      </c>
      <c r="Z101" s="125">
        <v>14487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37186</v>
      </c>
      <c r="Y104" s="125">
        <v>38699</v>
      </c>
      <c r="Z104" s="125">
        <v>39352</v>
      </c>
      <c r="AB104" s="122" t="str">
        <f>TEXT(Z104,"###,###")</f>
        <v>39,352</v>
      </c>
      <c r="AD104" s="143">
        <f>Z104/($Z$4)*100</f>
        <v>79.779426671532249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7631</v>
      </c>
      <c r="Y105" s="125">
        <v>6949</v>
      </c>
      <c r="Z105" s="125">
        <v>6774</v>
      </c>
      <c r="AB105" s="122" t="str">
        <f>TEXT(Z105,"###,###")</f>
        <v>6,774</v>
      </c>
      <c r="AD105" s="143">
        <f>Z105/($Z$4)*100</f>
        <v>13.73312249118112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44817</v>
      </c>
      <c r="Y106" s="132">
        <v>45648</v>
      </c>
      <c r="Z106" s="132">
        <v>46126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5005</v>
      </c>
      <c r="Y108" s="125">
        <v>5353</v>
      </c>
      <c r="Z108" s="125">
        <v>5868</v>
      </c>
      <c r="AB108" s="122" t="str">
        <f>TEXT(Z108,"###,###")</f>
        <v>5,868</v>
      </c>
      <c r="AD108" s="143">
        <f>Z108/($Z$4)*100</f>
        <v>11.896362972874346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6249</v>
      </c>
      <c r="Y109" s="125">
        <v>6672</v>
      </c>
      <c r="Z109" s="125">
        <v>6294</v>
      </c>
      <c r="AB109" s="122" t="str">
        <f>TEXT(Z109,"###,###")</f>
        <v>6,294</v>
      </c>
      <c r="AD109" s="143">
        <f>Z109/($Z$4)*100</f>
        <v>12.76000486558813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9368</v>
      </c>
      <c r="Y110" s="125">
        <v>9901</v>
      </c>
      <c r="Z110" s="125">
        <v>10605</v>
      </c>
      <c r="AB110" s="122" t="str">
        <f>TEXT(Z110,"###,###")</f>
        <v>10,605</v>
      </c>
      <c r="AD110" s="143">
        <f>Z110/($Z$4)*100</f>
        <v>21.4998175404452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24191</v>
      </c>
      <c r="Y111" s="125">
        <v>23722</v>
      </c>
      <c r="Z111" s="125">
        <v>23358</v>
      </c>
      <c r="AB111" s="122" t="str">
        <f>TEXT(Z111,"###,###")</f>
        <v>23,358</v>
      </c>
      <c r="AD111" s="143">
        <f>Z111/($Z$4)*100</f>
        <v>47.354336455419052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48729</v>
      </c>
      <c r="Y112" s="125">
        <v>48902</v>
      </c>
      <c r="Z112" s="125">
        <v>49326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41.93</v>
      </c>
      <c r="U118" s="144">
        <v>35.99</v>
      </c>
      <c r="V118" s="144">
        <v>40.18</v>
      </c>
      <c r="W118" s="144">
        <v>37.56</v>
      </c>
      <c r="X118" s="144">
        <v>38.130000000000003</v>
      </c>
      <c r="Y118" s="144">
        <v>40.76</v>
      </c>
      <c r="Z118" s="144">
        <v>40.9</v>
      </c>
      <c r="AB118" s="122" t="str">
        <f>TEXT(Z118,"##.0")</f>
        <v>40.9</v>
      </c>
    </row>
    <row r="120" spans="19:32" x14ac:dyDescent="0.25">
      <c r="S120" s="115" t="s">
        <v>106</v>
      </c>
      <c r="T120" s="125">
        <v>32658</v>
      </c>
      <c r="U120" s="125">
        <v>34297</v>
      </c>
      <c r="V120" s="125">
        <v>34860</v>
      </c>
      <c r="W120" s="125">
        <v>33563</v>
      </c>
      <c r="X120" s="125">
        <v>30491</v>
      </c>
      <c r="Y120" s="125">
        <v>28929</v>
      </c>
      <c r="Z120" s="125">
        <v>29301</v>
      </c>
      <c r="AB120" s="122" t="str">
        <f>TEXT(Z120,"###,###")</f>
        <v>29,301</v>
      </c>
    </row>
    <row r="121" spans="19:32" x14ac:dyDescent="0.25">
      <c r="S121" s="115" t="s">
        <v>107</v>
      </c>
      <c r="T121" s="125">
        <v>2044</v>
      </c>
      <c r="U121" s="125">
        <v>1970</v>
      </c>
      <c r="V121" s="125">
        <v>1860</v>
      </c>
      <c r="W121" s="125">
        <v>1826</v>
      </c>
      <c r="X121" s="125">
        <v>1803</v>
      </c>
      <c r="Y121" s="125">
        <v>1780</v>
      </c>
      <c r="Z121" s="125">
        <v>1877</v>
      </c>
      <c r="AB121" s="122" t="str">
        <f>TEXT(Z121,"###,###")</f>
        <v>1,877</v>
      </c>
    </row>
    <row r="122" spans="19:32" x14ac:dyDescent="0.25">
      <c r="S122" s="115" t="s">
        <v>108</v>
      </c>
      <c r="T122" s="125">
        <v>2541</v>
      </c>
      <c r="U122" s="125">
        <v>2449</v>
      </c>
      <c r="V122" s="125">
        <v>2329</v>
      </c>
      <c r="W122" s="125">
        <v>2218</v>
      </c>
      <c r="X122" s="125">
        <v>2164</v>
      </c>
      <c r="Y122" s="125">
        <v>2166</v>
      </c>
      <c r="Z122" s="125">
        <v>1981</v>
      </c>
      <c r="AB122" s="122" t="str">
        <f>TEXT(Z122,"###,###")</f>
        <v>1,981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35199</v>
      </c>
      <c r="U124" s="125">
        <v>36746</v>
      </c>
      <c r="V124" s="125">
        <v>37189</v>
      </c>
      <c r="W124" s="125">
        <v>35781</v>
      </c>
      <c r="X124" s="125">
        <v>32655</v>
      </c>
      <c r="Y124" s="125">
        <v>31095</v>
      </c>
      <c r="Z124" s="125">
        <v>31282</v>
      </c>
      <c r="AB124" s="122" t="str">
        <f>TEXT(Z124,"###,###")</f>
        <v>31,282</v>
      </c>
      <c r="AD124" s="139">
        <f>Z124/$Z$7*100</f>
        <v>94.336550060313627</v>
      </c>
    </row>
    <row r="125" spans="19:32" x14ac:dyDescent="0.25">
      <c r="S125" s="115" t="s">
        <v>110</v>
      </c>
      <c r="T125" s="125">
        <v>4585</v>
      </c>
      <c r="U125" s="125">
        <v>4419</v>
      </c>
      <c r="V125" s="125">
        <v>4189</v>
      </c>
      <c r="W125" s="125">
        <v>4044</v>
      </c>
      <c r="X125" s="125">
        <v>3967</v>
      </c>
      <c r="Y125" s="125">
        <v>3946</v>
      </c>
      <c r="Z125" s="125">
        <v>3858</v>
      </c>
      <c r="AB125" s="122" t="str">
        <f>TEXT(Z125,"###,###")</f>
        <v>3,858</v>
      </c>
      <c r="AD125" s="139">
        <f>Z125/$Z$7*100</f>
        <v>11.634499396863692</v>
      </c>
    </row>
    <row r="127" spans="19:32" x14ac:dyDescent="0.25">
      <c r="S127" s="115" t="s">
        <v>111</v>
      </c>
      <c r="T127" s="125">
        <v>21447</v>
      </c>
      <c r="U127" s="125">
        <v>22444</v>
      </c>
      <c r="V127" s="125">
        <v>22600</v>
      </c>
      <c r="W127" s="125">
        <v>21622</v>
      </c>
      <c r="X127" s="125">
        <v>19585</v>
      </c>
      <c r="Y127" s="125">
        <v>18550</v>
      </c>
      <c r="Z127" s="125">
        <v>18673</v>
      </c>
      <c r="AB127" s="122" t="str">
        <f>TEXT(Z127,"###,###")</f>
        <v>18,673</v>
      </c>
      <c r="AD127" s="139">
        <f>Z127/$Z$7*100</f>
        <v>56.311821471652593</v>
      </c>
    </row>
    <row r="128" spans="19:32" x14ac:dyDescent="0.25">
      <c r="S128" s="115" t="s">
        <v>112</v>
      </c>
      <c r="T128" s="125">
        <v>15794</v>
      </c>
      <c r="U128" s="125">
        <v>16273</v>
      </c>
      <c r="V128" s="125">
        <v>16450</v>
      </c>
      <c r="W128" s="125">
        <v>15984</v>
      </c>
      <c r="X128" s="125">
        <v>14871</v>
      </c>
      <c r="Y128" s="125">
        <v>14325</v>
      </c>
      <c r="Z128" s="125">
        <v>14487</v>
      </c>
      <c r="AB128" s="122" t="str">
        <f>TEXT(Z128,"###,###")</f>
        <v>14,487</v>
      </c>
      <c r="AD128" s="139">
        <f>Z128/$Z$7*100</f>
        <v>43.688178528347407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15" id="{FD5810FD-BA7A-4E2B-8C9C-5394AE50CD9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18" id="{85DAED6E-79D3-4F8D-A14E-4A48FB3A12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21" id="{EDC2D3C3-14A8-4F01-AA89-77B1EF531DB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24" id="{769182F7-44B0-49F4-A79F-9E2C4CB1E50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9BA58-CAAD-4BFD-9FA4-FE6D44165807}">
  <sheetPr codeName="Sheet6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Balonne</v>
      </c>
      <c r="T1" s="113"/>
      <c r="U1" s="113"/>
      <c r="V1" s="113"/>
      <c r="W1" s="113"/>
      <c r="X1" s="113"/>
      <c r="Y1" s="114" t="str">
        <f>Y3</f>
        <v>9.2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116</v>
      </c>
      <c r="Y3" s="118" t="s">
        <v>213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9.2 Balonne,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3718</v>
      </c>
      <c r="U4" s="121">
        <v>3845</v>
      </c>
      <c r="V4" s="121">
        <v>3804</v>
      </c>
      <c r="W4" s="121">
        <v>3532</v>
      </c>
      <c r="X4" s="121">
        <v>3395</v>
      </c>
      <c r="Y4" s="121">
        <v>3680</v>
      </c>
      <c r="Z4" s="121">
        <v>4511</v>
      </c>
      <c r="AB4" s="122" t="str">
        <f>TEXT(Z4,"###,###")</f>
        <v>4,511</v>
      </c>
      <c r="AD4" s="123">
        <f>Z4/Y4-1</f>
        <v>0.22581521739130439</v>
      </c>
      <c r="AF4" s="123">
        <f t="shared" ref="AF4:AF9" si="0">Z4/T4-1</f>
        <v>0.21328671328671334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2072</v>
      </c>
      <c r="U5" s="121">
        <v>2148</v>
      </c>
      <c r="V5" s="121">
        <v>2067</v>
      </c>
      <c r="W5" s="121">
        <v>1898</v>
      </c>
      <c r="X5" s="121">
        <v>1773</v>
      </c>
      <c r="Y5" s="121">
        <v>1960</v>
      </c>
      <c r="Z5" s="121">
        <v>2437</v>
      </c>
      <c r="AB5" s="122" t="str">
        <f>TEXT(Z5,"###,###")</f>
        <v>2,437</v>
      </c>
      <c r="AD5" s="123">
        <f t="shared" ref="AD5:AD9" si="1">Z5/Y5-1</f>
        <v>0.2433673469387756</v>
      </c>
      <c r="AF5" s="123">
        <f t="shared" si="0"/>
        <v>0.17615830115830122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1645</v>
      </c>
      <c r="U6" s="121">
        <v>1695</v>
      </c>
      <c r="V6" s="121">
        <v>1740</v>
      </c>
      <c r="W6" s="121">
        <v>1637</v>
      </c>
      <c r="X6" s="121">
        <v>1614</v>
      </c>
      <c r="Y6" s="121">
        <v>1720</v>
      </c>
      <c r="Z6" s="121">
        <v>2074</v>
      </c>
      <c r="AB6" s="122" t="str">
        <f>TEXT(Z6,"###,###")</f>
        <v>2,074</v>
      </c>
      <c r="AD6" s="123">
        <f t="shared" si="1"/>
        <v>0.20581395348837206</v>
      </c>
      <c r="AF6" s="123">
        <f t="shared" si="0"/>
        <v>0.26079027355623108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2366</v>
      </c>
      <c r="U7" s="121">
        <v>2470</v>
      </c>
      <c r="V7" s="121">
        <v>2413</v>
      </c>
      <c r="W7" s="121">
        <v>2305</v>
      </c>
      <c r="X7" s="121">
        <v>2208</v>
      </c>
      <c r="Y7" s="121">
        <v>2308</v>
      </c>
      <c r="Z7" s="121">
        <v>2892</v>
      </c>
      <c r="AB7" s="122" t="str">
        <f>TEXT(Z7,"###,###")</f>
        <v>2,892</v>
      </c>
      <c r="AD7" s="123">
        <f t="shared" si="1"/>
        <v>0.25303292894280771</v>
      </c>
      <c r="AF7" s="123">
        <f t="shared" si="0"/>
        <v>0.22231614539306843</v>
      </c>
    </row>
    <row r="8" spans="1:32" ht="17.25" customHeight="1" x14ac:dyDescent="0.25">
      <c r="A8" s="44" t="s">
        <v>13</v>
      </c>
      <c r="B8" s="45"/>
      <c r="C8" s="46"/>
      <c r="D8" s="47" t="str">
        <f>AB4</f>
        <v>4,511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2,892</v>
      </c>
      <c r="P8" s="48"/>
      <c r="S8" s="120" t="s">
        <v>88</v>
      </c>
      <c r="T8" s="121">
        <v>30624.25</v>
      </c>
      <c r="U8" s="121">
        <v>32394.47</v>
      </c>
      <c r="V8" s="121">
        <v>32253.69</v>
      </c>
      <c r="W8" s="121">
        <v>33133.93</v>
      </c>
      <c r="X8" s="121">
        <v>32116.5</v>
      </c>
      <c r="Y8" s="121">
        <v>33276</v>
      </c>
      <c r="Z8" s="121">
        <v>32010.53</v>
      </c>
      <c r="AB8" s="122" t="str">
        <f>TEXT(Z8,"$###,###")</f>
        <v>$32,011</v>
      </c>
      <c r="AD8" s="123">
        <f t="shared" si="1"/>
        <v>-3.8029510758504692E-2</v>
      </c>
      <c r="AF8" s="123">
        <f t="shared" si="0"/>
        <v>4.5267394303533992E-2</v>
      </c>
    </row>
    <row r="9" spans="1:32" x14ac:dyDescent="0.25">
      <c r="A9" s="52" t="s">
        <v>15</v>
      </c>
      <c r="B9" s="53"/>
      <c r="C9" s="54"/>
      <c r="D9" s="55">
        <f>AD104</f>
        <v>66.969629793837285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54.287690179806361</v>
      </c>
      <c r="P9" s="56" t="s">
        <v>89</v>
      </c>
      <c r="S9" s="120" t="s">
        <v>7</v>
      </c>
      <c r="T9" s="121">
        <v>93204772</v>
      </c>
      <c r="U9" s="121">
        <v>104288727</v>
      </c>
      <c r="V9" s="121">
        <v>92316689</v>
      </c>
      <c r="W9" s="121">
        <v>92163797</v>
      </c>
      <c r="X9" s="121">
        <v>99033067</v>
      </c>
      <c r="Y9" s="121">
        <v>110920817</v>
      </c>
      <c r="Z9" s="121">
        <v>115930926</v>
      </c>
      <c r="AB9" s="122" t="str">
        <f>TEXT(Z9/1000000,"$#,###.0")&amp;" mil"</f>
        <v>$115.9 mil</v>
      </c>
      <c r="AD9" s="123">
        <f t="shared" si="1"/>
        <v>4.5168338419288689E-2</v>
      </c>
      <c r="AF9" s="123">
        <f t="shared" si="0"/>
        <v>0.2438303695437396</v>
      </c>
    </row>
    <row r="10" spans="1:32" x14ac:dyDescent="0.25">
      <c r="A10" s="52" t="s">
        <v>18</v>
      </c>
      <c r="B10" s="53"/>
      <c r="C10" s="54"/>
      <c r="D10" s="55">
        <f>AD105</f>
        <v>16.360008867213477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45.608575380359611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84.923928077455045</v>
      </c>
      <c r="P11" s="56" t="s">
        <v>89</v>
      </c>
      <c r="S11" s="120" t="s">
        <v>30</v>
      </c>
      <c r="T11" s="125">
        <v>3122</v>
      </c>
      <c r="U11" s="125">
        <v>3221</v>
      </c>
      <c r="V11" s="125">
        <v>3189</v>
      </c>
      <c r="W11" s="125">
        <v>2929</v>
      </c>
      <c r="X11" s="125">
        <v>2822</v>
      </c>
      <c r="Y11" s="125">
        <v>3100</v>
      </c>
      <c r="Z11" s="125">
        <v>3664</v>
      </c>
    </row>
    <row r="12" spans="1:32" ht="28.5" customHeight="1" x14ac:dyDescent="0.25">
      <c r="A12" s="52" t="s">
        <v>20</v>
      </c>
      <c r="B12" s="54"/>
      <c r="C12" s="54"/>
      <c r="D12" s="55">
        <f>AD108</f>
        <v>21.990689425847929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29.253112033195023</v>
      </c>
      <c r="P12" s="56" t="s">
        <v>89</v>
      </c>
      <c r="S12" s="120" t="s">
        <v>31</v>
      </c>
      <c r="T12" s="125">
        <v>601</v>
      </c>
      <c r="U12" s="125">
        <v>625</v>
      </c>
      <c r="V12" s="125">
        <v>620</v>
      </c>
      <c r="W12" s="125">
        <v>597</v>
      </c>
      <c r="X12" s="125">
        <v>565</v>
      </c>
      <c r="Y12" s="125">
        <v>580</v>
      </c>
      <c r="Z12" s="125">
        <v>844</v>
      </c>
    </row>
    <row r="13" spans="1:32" ht="15" customHeight="1" x14ac:dyDescent="0.25">
      <c r="A13" s="52" t="s">
        <v>21</v>
      </c>
      <c r="B13" s="54"/>
      <c r="C13" s="54"/>
      <c r="D13" s="55">
        <f>AD109</f>
        <v>20.527599201950785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41.6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19.33052538239858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21.458656617158059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1036</v>
      </c>
      <c r="Z15" s="125">
        <v>1251</v>
      </c>
      <c r="AB15" s="129">
        <f t="shared" ref="AB15:AB34" si="2">IF(Z15="np",0,Z15/$Z$34)</f>
        <v>0.2773221015295943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17</v>
      </c>
      <c r="Z16" s="125">
        <v>27</v>
      </c>
      <c r="AB16" s="129">
        <f t="shared" si="2"/>
        <v>5.9853690977610284E-3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60</v>
      </c>
      <c r="Z17" s="125">
        <v>139</v>
      </c>
      <c r="AB17" s="129">
        <f t="shared" si="2"/>
        <v>3.0813566836621592E-2</v>
      </c>
    </row>
    <row r="18" spans="1:28" x14ac:dyDescent="0.25">
      <c r="A18" s="82" t="str">
        <f>$S$1&amp;" ("&amp;$T$2&amp;" to "&amp;$Z$2&amp;")"</f>
        <v>Balonne (2011-12 to 2017-18)</v>
      </c>
      <c r="B18" s="82"/>
      <c r="C18" s="82"/>
      <c r="D18" s="82"/>
      <c r="E18" s="82"/>
      <c r="F18" s="82"/>
      <c r="G18" s="82" t="str">
        <f>$S$1&amp;" ("&amp;$T$2&amp;" to "&amp;$Z$2&amp;")"</f>
        <v>Balonne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24</v>
      </c>
      <c r="Z18" s="125">
        <v>30</v>
      </c>
      <c r="AB18" s="129">
        <f t="shared" si="2"/>
        <v>6.6504101086233653E-3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178</v>
      </c>
      <c r="Z19" s="125">
        <v>219</v>
      </c>
      <c r="AB19" s="129">
        <f t="shared" si="2"/>
        <v>4.8547993792950564E-2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167</v>
      </c>
      <c r="Z20" s="125">
        <v>184</v>
      </c>
      <c r="AB20" s="129">
        <f t="shared" si="2"/>
        <v>4.078918199955664E-2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239</v>
      </c>
      <c r="Z21" s="125">
        <v>305</v>
      </c>
      <c r="AB21" s="129">
        <f t="shared" si="2"/>
        <v>6.761250277100421E-2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157</v>
      </c>
      <c r="Z22" s="125">
        <v>185</v>
      </c>
      <c r="AB22" s="129">
        <f t="shared" si="2"/>
        <v>4.1010862336510752E-2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98</v>
      </c>
      <c r="Z23" s="125">
        <v>127</v>
      </c>
      <c r="AB23" s="129">
        <f t="shared" si="2"/>
        <v>2.8153402793172244E-2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4</v>
      </c>
      <c r="Z24" s="125">
        <v>8</v>
      </c>
      <c r="AB24" s="129">
        <f t="shared" si="2"/>
        <v>1.7734426956328973E-3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56</v>
      </c>
      <c r="Z25" s="125">
        <v>78</v>
      </c>
      <c r="AB25" s="129">
        <f t="shared" si="2"/>
        <v>1.7291066282420751E-2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28</v>
      </c>
      <c r="Z26" s="125">
        <v>53</v>
      </c>
      <c r="AB26" s="129">
        <f t="shared" si="2"/>
        <v>1.1749057858567944E-2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94</v>
      </c>
      <c r="Z27" s="125">
        <v>84</v>
      </c>
      <c r="AB27" s="129">
        <f t="shared" si="2"/>
        <v>1.8621148304145421E-2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139</v>
      </c>
      <c r="Z28" s="125">
        <v>261</v>
      </c>
      <c r="AB28" s="129">
        <f t="shared" si="2"/>
        <v>5.7858567945023275E-2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214</v>
      </c>
      <c r="Z29" s="125">
        <v>204</v>
      </c>
      <c r="AB29" s="129">
        <f t="shared" si="2"/>
        <v>4.5222788738638886E-2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270</v>
      </c>
      <c r="Z30" s="125">
        <v>331</v>
      </c>
      <c r="AB30" s="129">
        <f t="shared" si="2"/>
        <v>7.337619153181113E-2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306</v>
      </c>
      <c r="Z31" s="125">
        <v>336</v>
      </c>
      <c r="AB31" s="129">
        <f t="shared" si="2"/>
        <v>7.4484593216581685E-2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11</v>
      </c>
      <c r="Z32" s="125">
        <v>15</v>
      </c>
      <c r="AB32" s="129">
        <f t="shared" si="2"/>
        <v>3.3252050543116827E-3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105</v>
      </c>
      <c r="Z33" s="125">
        <v>111</v>
      </c>
      <c r="AB33" s="129">
        <f t="shared" si="2"/>
        <v>2.460651740190645E-2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3680</v>
      </c>
      <c r="Z34" s="132">
        <v>4511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13</v>
      </c>
      <c r="Z44" s="125">
        <v>18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61</v>
      </c>
      <c r="Y45" s="125">
        <v>53</v>
      </c>
      <c r="Z45" s="125">
        <v>83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133</v>
      </c>
      <c r="Y46" s="125">
        <v>174</v>
      </c>
      <c r="Z46" s="125">
        <v>188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182</v>
      </c>
      <c r="Y47" s="125">
        <v>235</v>
      </c>
      <c r="Z47" s="125">
        <v>260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200</v>
      </c>
      <c r="Y48" s="125">
        <v>208</v>
      </c>
      <c r="Z48" s="125">
        <v>328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Balonne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169</v>
      </c>
      <c r="Y49" s="125">
        <v>233</v>
      </c>
      <c r="Z49" s="125">
        <v>245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153</v>
      </c>
      <c r="Y50" s="125">
        <v>142</v>
      </c>
      <c r="Z50" s="125">
        <v>151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170</v>
      </c>
      <c r="Y51" s="125">
        <v>172</v>
      </c>
      <c r="Z51" s="125">
        <v>169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156</v>
      </c>
      <c r="Y52" s="125">
        <v>176</v>
      </c>
      <c r="Z52" s="125">
        <v>259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157</v>
      </c>
      <c r="Y53" s="125">
        <v>167</v>
      </c>
      <c r="Z53" s="125">
        <v>201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146</v>
      </c>
      <c r="Y54" s="125">
        <v>133</v>
      </c>
      <c r="Z54" s="125">
        <v>173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119</v>
      </c>
      <c r="Y55" s="125">
        <v>119</v>
      </c>
      <c r="Z55" s="125">
        <v>133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86</v>
      </c>
      <c r="Y56" s="125">
        <v>75</v>
      </c>
      <c r="Z56" s="125">
        <v>96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19</v>
      </c>
      <c r="Y57" s="125">
        <v>28</v>
      </c>
      <c r="Z57" s="125">
        <v>50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14</v>
      </c>
      <c r="Y58" s="125">
        <v>14</v>
      </c>
      <c r="Z58" s="125">
        <v>24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7</v>
      </c>
      <c r="Y59" s="125">
        <v>7</v>
      </c>
      <c r="Z59" s="125">
        <v>19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3</v>
      </c>
      <c r="Y60" s="125">
        <v>7</v>
      </c>
      <c r="Z60" s="125">
        <v>9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1775</v>
      </c>
      <c r="Y61" s="125">
        <v>1960</v>
      </c>
      <c r="Z61" s="125">
        <v>2434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20</v>
      </c>
      <c r="Y63" s="125">
        <v>11</v>
      </c>
      <c r="Z63" s="125">
        <v>20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Balonne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76</v>
      </c>
      <c r="Y64" s="125">
        <v>59</v>
      </c>
      <c r="Z64" s="125">
        <v>62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150</v>
      </c>
      <c r="Y65" s="125">
        <v>135</v>
      </c>
      <c r="Z65" s="125">
        <v>141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169</v>
      </c>
      <c r="Y66" s="125">
        <v>173</v>
      </c>
      <c r="Z66" s="125">
        <v>261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180</v>
      </c>
      <c r="Y67" s="125">
        <v>233</v>
      </c>
      <c r="Z67" s="125">
        <v>241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169</v>
      </c>
      <c r="Y68" s="125">
        <v>179</v>
      </c>
      <c r="Z68" s="125">
        <v>175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134</v>
      </c>
      <c r="Y69" s="125">
        <v>142</v>
      </c>
      <c r="Z69" s="125">
        <v>158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112</v>
      </c>
      <c r="Y70" s="125">
        <v>145</v>
      </c>
      <c r="Z70" s="125">
        <v>183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164</v>
      </c>
      <c r="Y71" s="125">
        <v>190</v>
      </c>
      <c r="Z71" s="125">
        <v>224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140</v>
      </c>
      <c r="Y72" s="125">
        <v>140</v>
      </c>
      <c r="Z72" s="125">
        <v>199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131</v>
      </c>
      <c r="Y73" s="125">
        <v>144</v>
      </c>
      <c r="Z73" s="125">
        <v>178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91</v>
      </c>
      <c r="Y74" s="125">
        <v>94</v>
      </c>
      <c r="Z74" s="125">
        <v>110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41</v>
      </c>
      <c r="Y75" s="125">
        <v>39</v>
      </c>
      <c r="Z75" s="125">
        <v>70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21</v>
      </c>
      <c r="Y76" s="125">
        <v>18</v>
      </c>
      <c r="Z76" s="125">
        <v>21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11</v>
      </c>
      <c r="Y77" s="125">
        <v>11</v>
      </c>
      <c r="Z77" s="125">
        <v>11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5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7</v>
      </c>
      <c r="Y79" s="125">
        <v>7</v>
      </c>
      <c r="Z79" s="125">
        <v>9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1615</v>
      </c>
      <c r="Y80" s="125">
        <v>1720</v>
      </c>
      <c r="Z80" s="125">
        <v>2075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Balonne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113</v>
      </c>
      <c r="Y83" s="125">
        <v>132</v>
      </c>
      <c r="Z83" s="125">
        <v>186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49</v>
      </c>
      <c r="Y84" s="125">
        <v>59</v>
      </c>
      <c r="Z84" s="125">
        <v>65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4,511</v>
      </c>
      <c r="D85" s="96">
        <f t="shared" ref="D85:D90" si="4">AD4</f>
        <v>0.22581521739130439</v>
      </c>
      <c r="E85" s="97">
        <f t="shared" ref="E85:E90" si="5">AD4</f>
        <v>0.22581521739130439</v>
      </c>
      <c r="F85" s="96">
        <f t="shared" ref="F85:F90" si="6">AF4</f>
        <v>0.21328671328671334</v>
      </c>
      <c r="G85" s="97">
        <f t="shared" ref="G85:G90" si="7">AF4</f>
        <v>0.21328671328671334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167</v>
      </c>
      <c r="Y85" s="125">
        <v>172</v>
      </c>
      <c r="Z85" s="125">
        <v>188</v>
      </c>
    </row>
    <row r="86" spans="1:32" ht="15" customHeight="1" x14ac:dyDescent="0.25">
      <c r="A86" s="98" t="s">
        <v>4</v>
      </c>
      <c r="B86" s="95"/>
      <c r="C86" s="109" t="str">
        <f t="shared" si="3"/>
        <v>2,437</v>
      </c>
      <c r="D86" s="96">
        <f t="shared" si="4"/>
        <v>0.2433673469387756</v>
      </c>
      <c r="E86" s="97">
        <f t="shared" si="5"/>
        <v>0.2433673469387756</v>
      </c>
      <c r="F86" s="96">
        <f t="shared" si="6"/>
        <v>0.17615830115830122</v>
      </c>
      <c r="G86" s="97">
        <f t="shared" si="7"/>
        <v>0.17615830115830122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38</v>
      </c>
      <c r="Y86" s="125">
        <v>38</v>
      </c>
      <c r="Z86" s="125">
        <v>50</v>
      </c>
    </row>
    <row r="87" spans="1:32" ht="15" customHeight="1" x14ac:dyDescent="0.25">
      <c r="A87" s="98" t="s">
        <v>5</v>
      </c>
      <c r="B87" s="95"/>
      <c r="C87" s="109" t="str">
        <f t="shared" si="3"/>
        <v>2,074</v>
      </c>
      <c r="D87" s="96">
        <f t="shared" si="4"/>
        <v>0.20581395348837206</v>
      </c>
      <c r="E87" s="97">
        <f t="shared" si="5"/>
        <v>0.20581395348837206</v>
      </c>
      <c r="F87" s="96">
        <f t="shared" si="6"/>
        <v>0.26079027355623108</v>
      </c>
      <c r="G87" s="97">
        <f t="shared" si="7"/>
        <v>0.26079027355623108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26</v>
      </c>
      <c r="Y87" s="125">
        <v>24</v>
      </c>
      <c r="Z87" s="125">
        <v>23</v>
      </c>
    </row>
    <row r="88" spans="1:32" ht="15" customHeight="1" x14ac:dyDescent="0.25">
      <c r="A88" s="95" t="s">
        <v>6</v>
      </c>
      <c r="B88" s="95"/>
      <c r="C88" s="109" t="str">
        <f t="shared" si="3"/>
        <v>2,892</v>
      </c>
      <c r="D88" s="96">
        <f t="shared" si="4"/>
        <v>0.25303292894280771</v>
      </c>
      <c r="E88" s="97">
        <f t="shared" si="5"/>
        <v>0.25303292894280771</v>
      </c>
      <c r="F88" s="96">
        <f t="shared" si="6"/>
        <v>0.22231614539306843</v>
      </c>
      <c r="G88" s="97">
        <f t="shared" si="7"/>
        <v>0.22231614539306843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42</v>
      </c>
      <c r="Y88" s="125">
        <v>35</v>
      </c>
      <c r="Z88" s="125">
        <v>42</v>
      </c>
    </row>
    <row r="89" spans="1:32" ht="15" customHeight="1" x14ac:dyDescent="0.25">
      <c r="A89" s="95" t="s">
        <v>104</v>
      </c>
      <c r="B89" s="95"/>
      <c r="C89" s="146" t="str">
        <f t="shared" si="3"/>
        <v>$32,011</v>
      </c>
      <c r="D89" s="96">
        <f t="shared" si="4"/>
        <v>-3.8029510758504692E-2</v>
      </c>
      <c r="E89" s="97">
        <f t="shared" si="5"/>
        <v>-3.8029510758504692E-2</v>
      </c>
      <c r="F89" s="96">
        <f t="shared" si="6"/>
        <v>4.5267394303533992E-2</v>
      </c>
      <c r="G89" s="97">
        <f t="shared" si="7"/>
        <v>4.5267394303533992E-2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136</v>
      </c>
      <c r="Y89" s="125">
        <v>140</v>
      </c>
      <c r="Z89" s="125">
        <v>148</v>
      </c>
    </row>
    <row r="90" spans="1:32" ht="15" customHeight="1" x14ac:dyDescent="0.25">
      <c r="A90" s="95" t="s">
        <v>7</v>
      </c>
      <c r="B90" s="95"/>
      <c r="C90" s="109" t="str">
        <f t="shared" si="3"/>
        <v>$115.9 mil</v>
      </c>
      <c r="D90" s="96">
        <f t="shared" si="4"/>
        <v>4.5168338419288689E-2</v>
      </c>
      <c r="E90" s="97">
        <f t="shared" si="5"/>
        <v>4.5168338419288689E-2</v>
      </c>
      <c r="F90" s="96">
        <f t="shared" si="6"/>
        <v>0.2438303695437396</v>
      </c>
      <c r="G90" s="97">
        <f t="shared" si="7"/>
        <v>0.2438303695437396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248</v>
      </c>
      <c r="Y90" s="125">
        <v>281</v>
      </c>
      <c r="Z90" s="125">
        <v>321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1152</v>
      </c>
      <c r="Y91" s="125">
        <v>1225</v>
      </c>
      <c r="Z91" s="125">
        <v>1572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63</v>
      </c>
      <c r="Y93" s="125">
        <v>68</v>
      </c>
      <c r="Z93" s="125">
        <v>92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149</v>
      </c>
      <c r="Y94" s="125">
        <v>151</v>
      </c>
      <c r="Z94" s="125">
        <v>189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25</v>
      </c>
      <c r="Y95" s="125">
        <v>27</v>
      </c>
      <c r="Z95" s="125">
        <v>30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136</v>
      </c>
      <c r="Y96" s="125">
        <v>169</v>
      </c>
      <c r="Z96" s="125">
        <v>174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177</v>
      </c>
      <c r="Y97" s="125">
        <v>190</v>
      </c>
      <c r="Z97" s="125">
        <v>205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95</v>
      </c>
      <c r="Y98" s="125">
        <v>107</v>
      </c>
      <c r="Z98" s="125">
        <v>126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7</v>
      </c>
      <c r="Y99" s="125">
        <v>10</v>
      </c>
      <c r="Z99" s="125">
        <v>12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149</v>
      </c>
      <c r="Y100" s="125">
        <v>135</v>
      </c>
      <c r="Z100" s="125">
        <v>173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1051</v>
      </c>
      <c r="Y101" s="125">
        <v>1083</v>
      </c>
      <c r="Z101" s="125">
        <v>1315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2259</v>
      </c>
      <c r="Y104" s="125">
        <v>2494</v>
      </c>
      <c r="Z104" s="125">
        <v>3021</v>
      </c>
      <c r="AB104" s="122" t="str">
        <f>TEXT(Z104,"###,###")</f>
        <v>3,021</v>
      </c>
      <c r="AD104" s="143">
        <f>Z104/($Z$4)*100</f>
        <v>66.969629793837285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627</v>
      </c>
      <c r="Y105" s="125">
        <v>713</v>
      </c>
      <c r="Z105" s="125">
        <v>738</v>
      </c>
      <c r="AB105" s="122" t="str">
        <f>TEXT(Z105,"###,###")</f>
        <v>738</v>
      </c>
      <c r="AD105" s="143">
        <f>Z105/($Z$4)*100</f>
        <v>16.360008867213477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2886</v>
      </c>
      <c r="Y106" s="132">
        <v>3207</v>
      </c>
      <c r="Z106" s="132">
        <v>3759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621</v>
      </c>
      <c r="Y108" s="125">
        <v>763</v>
      </c>
      <c r="Z108" s="125">
        <v>992</v>
      </c>
      <c r="AB108" s="122" t="str">
        <f>TEXT(Z108,"###,###")</f>
        <v>992</v>
      </c>
      <c r="AD108" s="143">
        <f>Z108/($Z$4)*100</f>
        <v>21.990689425847929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781</v>
      </c>
      <c r="Y109" s="125">
        <v>826</v>
      </c>
      <c r="Z109" s="125">
        <v>926</v>
      </c>
      <c r="AB109" s="122" t="str">
        <f>TEXT(Z109,"###,###")</f>
        <v>926</v>
      </c>
      <c r="AD109" s="143">
        <f>Z109/($Z$4)*100</f>
        <v>20.527599201950785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686</v>
      </c>
      <c r="Y110" s="125">
        <v>738</v>
      </c>
      <c r="Z110" s="125">
        <v>872</v>
      </c>
      <c r="AB110" s="122" t="str">
        <f>TEXT(Z110,"###,###")</f>
        <v>872</v>
      </c>
      <c r="AD110" s="143">
        <f>Z110/($Z$4)*100</f>
        <v>19.33052538239858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806</v>
      </c>
      <c r="Y111" s="125">
        <v>880</v>
      </c>
      <c r="Z111" s="125">
        <v>968</v>
      </c>
      <c r="AB111" s="122" t="str">
        <f>TEXT(Z111,"###,###")</f>
        <v>968</v>
      </c>
      <c r="AD111" s="143">
        <f>Z111/($Z$4)*100</f>
        <v>21.458656617158059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3395</v>
      </c>
      <c r="Y112" s="125">
        <v>3680</v>
      </c>
      <c r="Z112" s="125">
        <v>4515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39.19</v>
      </c>
      <c r="U118" s="144">
        <v>39.71</v>
      </c>
      <c r="V118" s="144">
        <v>41.27</v>
      </c>
      <c r="W118" s="144">
        <v>43.79</v>
      </c>
      <c r="X118" s="144">
        <v>38.72</v>
      </c>
      <c r="Y118" s="144">
        <v>40.56</v>
      </c>
      <c r="Z118" s="144">
        <v>41.61</v>
      </c>
      <c r="AB118" s="122" t="str">
        <f>TEXT(Z118,"##.0")</f>
        <v>41.6</v>
      </c>
    </row>
    <row r="120" spans="19:32" x14ac:dyDescent="0.25">
      <c r="S120" s="115" t="s">
        <v>106</v>
      </c>
      <c r="T120" s="125">
        <v>1763</v>
      </c>
      <c r="U120" s="125">
        <v>1843</v>
      </c>
      <c r="V120" s="125">
        <v>1796</v>
      </c>
      <c r="W120" s="125">
        <v>1707</v>
      </c>
      <c r="X120" s="125">
        <v>1636</v>
      </c>
      <c r="Y120" s="125">
        <v>1728</v>
      </c>
      <c r="Z120" s="125">
        <v>2042</v>
      </c>
      <c r="AB120" s="122" t="str">
        <f>TEXT(Z120,"###,###")</f>
        <v>2,042</v>
      </c>
    </row>
    <row r="121" spans="19:32" x14ac:dyDescent="0.25">
      <c r="S121" s="115" t="s">
        <v>107</v>
      </c>
      <c r="T121" s="125">
        <v>331</v>
      </c>
      <c r="U121" s="125">
        <v>329</v>
      </c>
      <c r="V121" s="125">
        <v>325</v>
      </c>
      <c r="W121" s="125">
        <v>320</v>
      </c>
      <c r="X121" s="125">
        <v>281</v>
      </c>
      <c r="Y121" s="125">
        <v>261</v>
      </c>
      <c r="Z121" s="125">
        <v>432</v>
      </c>
      <c r="AB121" s="122" t="str">
        <f>TEXT(Z121,"###,###")</f>
        <v>432</v>
      </c>
    </row>
    <row r="122" spans="19:32" x14ac:dyDescent="0.25">
      <c r="S122" s="115" t="s">
        <v>108</v>
      </c>
      <c r="T122" s="125">
        <v>270</v>
      </c>
      <c r="U122" s="125">
        <v>298</v>
      </c>
      <c r="V122" s="125">
        <v>299</v>
      </c>
      <c r="W122" s="125">
        <v>282</v>
      </c>
      <c r="X122" s="125">
        <v>290</v>
      </c>
      <c r="Y122" s="125">
        <v>319</v>
      </c>
      <c r="Z122" s="125">
        <v>414</v>
      </c>
      <c r="AB122" s="122" t="str">
        <f>TEXT(Z122,"###,###")</f>
        <v>414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2033</v>
      </c>
      <c r="U124" s="125">
        <v>2141</v>
      </c>
      <c r="V124" s="125">
        <v>2095</v>
      </c>
      <c r="W124" s="125">
        <v>1989</v>
      </c>
      <c r="X124" s="125">
        <v>1926</v>
      </c>
      <c r="Y124" s="125">
        <v>2047</v>
      </c>
      <c r="Z124" s="125">
        <v>2456</v>
      </c>
      <c r="AB124" s="122" t="str">
        <f>TEXT(Z124,"###,###")</f>
        <v>2,456</v>
      </c>
      <c r="AD124" s="139">
        <f>Z124/$Z$7*100</f>
        <v>84.923928077455045</v>
      </c>
    </row>
    <row r="125" spans="19:32" x14ac:dyDescent="0.25">
      <c r="S125" s="115" t="s">
        <v>110</v>
      </c>
      <c r="T125" s="125">
        <v>601</v>
      </c>
      <c r="U125" s="125">
        <v>627</v>
      </c>
      <c r="V125" s="125">
        <v>624</v>
      </c>
      <c r="W125" s="125">
        <v>602</v>
      </c>
      <c r="X125" s="125">
        <v>571</v>
      </c>
      <c r="Y125" s="125">
        <v>580</v>
      </c>
      <c r="Z125" s="125">
        <v>846</v>
      </c>
      <c r="AB125" s="122" t="str">
        <f>TEXT(Z125,"###,###")</f>
        <v>846</v>
      </c>
      <c r="AD125" s="139">
        <f>Z125/$Z$7*100</f>
        <v>29.253112033195023</v>
      </c>
    </row>
    <row r="127" spans="19:32" x14ac:dyDescent="0.25">
      <c r="S127" s="115" t="s">
        <v>111</v>
      </c>
      <c r="T127" s="125">
        <v>1305</v>
      </c>
      <c r="U127" s="125">
        <v>1351</v>
      </c>
      <c r="V127" s="125">
        <v>1285</v>
      </c>
      <c r="W127" s="125">
        <v>1216</v>
      </c>
      <c r="X127" s="125">
        <v>1152</v>
      </c>
      <c r="Y127" s="125">
        <v>1225</v>
      </c>
      <c r="Z127" s="125">
        <v>1570</v>
      </c>
      <c r="AB127" s="122" t="str">
        <f>TEXT(Z127,"###,###")</f>
        <v>1,570</v>
      </c>
      <c r="AD127" s="139">
        <f>Z127/$Z$7*100</f>
        <v>54.287690179806361</v>
      </c>
    </row>
    <row r="128" spans="19:32" x14ac:dyDescent="0.25">
      <c r="S128" s="115" t="s">
        <v>112</v>
      </c>
      <c r="T128" s="125">
        <v>1065</v>
      </c>
      <c r="U128" s="125">
        <v>1123</v>
      </c>
      <c r="V128" s="125">
        <v>1127</v>
      </c>
      <c r="W128" s="125">
        <v>1085</v>
      </c>
      <c r="X128" s="125">
        <v>1054</v>
      </c>
      <c r="Y128" s="125">
        <v>1083</v>
      </c>
      <c r="Z128" s="125">
        <v>1319</v>
      </c>
      <c r="AB128" s="122" t="str">
        <f>TEXT(Z128,"###,###")</f>
        <v>1,319</v>
      </c>
      <c r="AD128" s="139">
        <f>Z128/$Z$7*100</f>
        <v>45.608575380359611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75" id="{E53ACF0E-D5F8-46E3-B8F8-2E92406CAC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778" id="{FF0C83EC-BF5E-4FA2-8A91-37E812B9275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81" id="{8C9942D8-35CC-4BC8-98B2-B4CF2A0F22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84" id="{C1F996AA-418F-4DC1-96D3-A417BD32B4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BC88A-F41F-45B7-A256-97B7D61475A6}">
  <sheetPr codeName="Sheet9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Gold Coast</v>
      </c>
      <c r="T1" s="113"/>
      <c r="U1" s="113"/>
      <c r="V1" s="113"/>
      <c r="W1" s="113"/>
      <c r="X1" s="113"/>
      <c r="Y1" s="114" t="str">
        <f>Y3</f>
        <v>9.29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145</v>
      </c>
      <c r="Y3" s="118" t="s">
        <v>238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9.29 Gold Coast,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411366</v>
      </c>
      <c r="U4" s="121">
        <v>419148</v>
      </c>
      <c r="V4" s="121">
        <v>424533</v>
      </c>
      <c r="W4" s="121">
        <v>434708</v>
      </c>
      <c r="X4" s="121">
        <v>446624</v>
      </c>
      <c r="Y4" s="121">
        <v>468848</v>
      </c>
      <c r="Z4" s="121">
        <v>489010</v>
      </c>
      <c r="AB4" s="122" t="str">
        <f>TEXT(Z4,"###,###")</f>
        <v>489,010</v>
      </c>
      <c r="AD4" s="123">
        <f>Z4/Y4-1</f>
        <v>4.3003276115073596E-2</v>
      </c>
      <c r="AF4" s="123">
        <f t="shared" ref="AF4:AF9" si="0">Z4/T4-1</f>
        <v>0.18874676079209274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212353</v>
      </c>
      <c r="U5" s="121">
        <v>216901</v>
      </c>
      <c r="V5" s="121">
        <v>218811</v>
      </c>
      <c r="W5" s="121">
        <v>221936</v>
      </c>
      <c r="X5" s="121">
        <v>227899</v>
      </c>
      <c r="Y5" s="121">
        <v>238335</v>
      </c>
      <c r="Z5" s="121">
        <v>248395</v>
      </c>
      <c r="AB5" s="122" t="str">
        <f>TEXT(Z5,"###,###")</f>
        <v>248,395</v>
      </c>
      <c r="AD5" s="123">
        <f t="shared" ref="AD5:AD9" si="1">Z5/Y5-1</f>
        <v>4.2209495038496136E-2</v>
      </c>
      <c r="AF5" s="123">
        <f t="shared" si="0"/>
        <v>0.16972682279035389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199013</v>
      </c>
      <c r="U6" s="121">
        <v>202247</v>
      </c>
      <c r="V6" s="121">
        <v>205722</v>
      </c>
      <c r="W6" s="121">
        <v>212771</v>
      </c>
      <c r="X6" s="121">
        <v>218725</v>
      </c>
      <c r="Y6" s="121">
        <v>230513</v>
      </c>
      <c r="Z6" s="121">
        <v>240609</v>
      </c>
      <c r="AB6" s="122" t="str">
        <f>TEXT(Z6,"###,###")</f>
        <v>240,609</v>
      </c>
      <c r="AD6" s="123">
        <f t="shared" si="1"/>
        <v>4.3797963672330908E-2</v>
      </c>
      <c r="AF6" s="123">
        <f t="shared" si="0"/>
        <v>0.20901147161240718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289921</v>
      </c>
      <c r="U7" s="121">
        <v>294706</v>
      </c>
      <c r="V7" s="121">
        <v>299747</v>
      </c>
      <c r="W7" s="121">
        <v>304597</v>
      </c>
      <c r="X7" s="121">
        <v>312729</v>
      </c>
      <c r="Y7" s="121">
        <v>326420</v>
      </c>
      <c r="Z7" s="121">
        <v>340823</v>
      </c>
      <c r="AB7" s="122" t="str">
        <f>TEXT(Z7,"###,###")</f>
        <v>340,823</v>
      </c>
      <c r="AD7" s="123">
        <f t="shared" si="1"/>
        <v>4.4124134550578953E-2</v>
      </c>
      <c r="AF7" s="123">
        <f t="shared" si="0"/>
        <v>0.17557196615629778</v>
      </c>
    </row>
    <row r="8" spans="1:32" ht="17.25" customHeight="1" x14ac:dyDescent="0.25">
      <c r="A8" s="44" t="s">
        <v>13</v>
      </c>
      <c r="B8" s="45"/>
      <c r="C8" s="46"/>
      <c r="D8" s="47" t="str">
        <f>AB4</f>
        <v>489,010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340,823</v>
      </c>
      <c r="P8" s="48"/>
      <c r="S8" s="120" t="s">
        <v>88</v>
      </c>
      <c r="T8" s="121">
        <v>35827.33</v>
      </c>
      <c r="U8" s="121">
        <v>36705.08</v>
      </c>
      <c r="V8" s="121">
        <v>37597.199999999997</v>
      </c>
      <c r="W8" s="121">
        <v>38568</v>
      </c>
      <c r="X8" s="121">
        <v>39922</v>
      </c>
      <c r="Y8" s="121">
        <v>40318</v>
      </c>
      <c r="Z8" s="121">
        <v>41208</v>
      </c>
      <c r="AB8" s="122" t="str">
        <f>TEXT(Z8,"$###,###")</f>
        <v>$41,208</v>
      </c>
      <c r="AD8" s="123">
        <f t="shared" si="1"/>
        <v>2.2074507664070708E-2</v>
      </c>
      <c r="AF8" s="123">
        <f t="shared" si="0"/>
        <v>0.15018339351550902</v>
      </c>
    </row>
    <row r="9" spans="1:32" x14ac:dyDescent="0.25">
      <c r="A9" s="52" t="s">
        <v>15</v>
      </c>
      <c r="B9" s="53"/>
      <c r="C9" s="54"/>
      <c r="D9" s="55">
        <f>AD104</f>
        <v>78.254636919490395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50.475760145295354</v>
      </c>
      <c r="P9" s="56" t="s">
        <v>89</v>
      </c>
      <c r="S9" s="120" t="s">
        <v>7</v>
      </c>
      <c r="T9" s="121">
        <v>13138308523</v>
      </c>
      <c r="U9" s="121">
        <v>13973044678</v>
      </c>
      <c r="V9" s="121">
        <v>14769464624</v>
      </c>
      <c r="W9" s="121">
        <v>15316933415</v>
      </c>
      <c r="X9" s="121">
        <v>16116949925</v>
      </c>
      <c r="Y9" s="121">
        <v>17007092557</v>
      </c>
      <c r="Z9" s="121">
        <v>18231763384</v>
      </c>
      <c r="AB9" s="122" t="str">
        <f>TEXT(Z9/1000000,"$#,###.0")&amp;" mil"</f>
        <v>$18,231.8 mil</v>
      </c>
      <c r="AD9" s="123">
        <f t="shared" si="1"/>
        <v>7.2009417417789878E-2</v>
      </c>
      <c r="AF9" s="123">
        <f t="shared" si="0"/>
        <v>0.38767965085333222</v>
      </c>
    </row>
    <row r="10" spans="1:32" x14ac:dyDescent="0.25">
      <c r="A10" s="52" t="s">
        <v>18</v>
      </c>
      <c r="B10" s="53"/>
      <c r="C10" s="54"/>
      <c r="D10" s="55">
        <f>AD105</f>
        <v>13.162103024478029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49.522479410133705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92.046898243369725</v>
      </c>
      <c r="P11" s="56" t="s">
        <v>89</v>
      </c>
      <c r="S11" s="120" t="s">
        <v>30</v>
      </c>
      <c r="T11" s="125">
        <v>361602</v>
      </c>
      <c r="U11" s="125">
        <v>370831</v>
      </c>
      <c r="V11" s="125">
        <v>377535</v>
      </c>
      <c r="W11" s="125">
        <v>389169</v>
      </c>
      <c r="X11" s="125">
        <v>399378</v>
      </c>
      <c r="Y11" s="125">
        <v>418948</v>
      </c>
      <c r="Z11" s="125">
        <v>436493</v>
      </c>
    </row>
    <row r="12" spans="1:32" ht="28.5" customHeight="1" x14ac:dyDescent="0.25">
      <c r="A12" s="52" t="s">
        <v>20</v>
      </c>
      <c r="B12" s="54"/>
      <c r="C12" s="54"/>
      <c r="D12" s="55">
        <f>AD108</f>
        <v>19.023946340565633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15.408877921971229</v>
      </c>
      <c r="P12" s="56" t="s">
        <v>89</v>
      </c>
      <c r="S12" s="120" t="s">
        <v>31</v>
      </c>
      <c r="T12" s="125">
        <v>49764</v>
      </c>
      <c r="U12" s="125">
        <v>48317</v>
      </c>
      <c r="V12" s="125">
        <v>46998</v>
      </c>
      <c r="W12" s="125">
        <v>45539</v>
      </c>
      <c r="X12" s="125">
        <v>47246</v>
      </c>
      <c r="Y12" s="125">
        <v>49900</v>
      </c>
      <c r="Z12" s="125">
        <v>52517</v>
      </c>
    </row>
    <row r="13" spans="1:32" ht="15" customHeight="1" x14ac:dyDescent="0.25">
      <c r="A13" s="52" t="s">
        <v>21</v>
      </c>
      <c r="B13" s="54"/>
      <c r="C13" s="54"/>
      <c r="D13" s="55">
        <f>AD109</f>
        <v>14.788450133944092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40.2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21.596695364102985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36.007648105355713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3446</v>
      </c>
      <c r="Z15" s="125">
        <v>3309</v>
      </c>
      <c r="AB15" s="129">
        <f t="shared" ref="AB15:AB34" si="2">IF(Z15="np",0,Z15/$Z$34)</f>
        <v>6.7667327866505799E-3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2562</v>
      </c>
      <c r="Z16" s="125">
        <v>2576</v>
      </c>
      <c r="AB16" s="129">
        <f t="shared" si="2"/>
        <v>5.2677859348479582E-3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21540</v>
      </c>
      <c r="Z17" s="125">
        <v>23312</v>
      </c>
      <c r="AB17" s="129">
        <f t="shared" si="2"/>
        <v>4.7671826752009164E-2</v>
      </c>
    </row>
    <row r="18" spans="1:28" x14ac:dyDescent="0.25">
      <c r="A18" s="82" t="str">
        <f>$S$1&amp;" ("&amp;$T$2&amp;" to "&amp;$Z$2&amp;")"</f>
        <v>Gold Coast (2011-12 to 2017-18)</v>
      </c>
      <c r="B18" s="82"/>
      <c r="C18" s="82"/>
      <c r="D18" s="82"/>
      <c r="E18" s="82"/>
      <c r="F18" s="82"/>
      <c r="G18" s="82" t="str">
        <f>$S$1&amp;" ("&amp;$T$2&amp;" to "&amp;$Z$2&amp;")"</f>
        <v>Gold Coast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2173</v>
      </c>
      <c r="Z18" s="125">
        <v>2417</v>
      </c>
      <c r="AB18" s="129">
        <f t="shared" si="2"/>
        <v>4.9426392098321096E-3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42127</v>
      </c>
      <c r="Z19" s="125">
        <v>46242</v>
      </c>
      <c r="AB19" s="129">
        <f t="shared" si="2"/>
        <v>9.4562483384797863E-2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15336</v>
      </c>
      <c r="Z20" s="125">
        <v>15701</v>
      </c>
      <c r="AB20" s="129">
        <f t="shared" si="2"/>
        <v>3.2107727858326003E-2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47248</v>
      </c>
      <c r="Z21" s="125">
        <v>49249</v>
      </c>
      <c r="AB21" s="129">
        <f t="shared" si="2"/>
        <v>0.10071164188871393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46142</v>
      </c>
      <c r="Z22" s="125">
        <v>47408</v>
      </c>
      <c r="AB22" s="129">
        <f t="shared" si="2"/>
        <v>9.6946892701580745E-2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12384</v>
      </c>
      <c r="Z23" s="125">
        <v>14921</v>
      </c>
      <c r="AB23" s="129">
        <f t="shared" si="2"/>
        <v>3.051266845258788E-2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8264</v>
      </c>
      <c r="Z24" s="125">
        <v>8745</v>
      </c>
      <c r="AB24" s="129">
        <f t="shared" si="2"/>
        <v>1.7883069875871658E-2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15725</v>
      </c>
      <c r="Z25" s="125">
        <v>15949</v>
      </c>
      <c r="AB25" s="129">
        <f t="shared" si="2"/>
        <v>3.2614874951432483E-2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13935</v>
      </c>
      <c r="Z26" s="125">
        <v>14639</v>
      </c>
      <c r="AB26" s="129">
        <f t="shared" si="2"/>
        <v>2.9935993128974867E-2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29663</v>
      </c>
      <c r="Z27" s="125">
        <v>32948</v>
      </c>
      <c r="AB27" s="129">
        <f t="shared" si="2"/>
        <v>6.7376945256743218E-2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39065</v>
      </c>
      <c r="Z28" s="125">
        <v>49285</v>
      </c>
      <c r="AB28" s="129">
        <f t="shared" si="2"/>
        <v>0.10078526001513262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17372</v>
      </c>
      <c r="Z29" s="125">
        <v>18112</v>
      </c>
      <c r="AB29" s="129">
        <f t="shared" si="2"/>
        <v>3.7038097380421665E-2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31323</v>
      </c>
      <c r="Z30" s="125">
        <v>33021</v>
      </c>
      <c r="AB30" s="129">
        <f t="shared" si="2"/>
        <v>6.7526226457536656E-2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46912</v>
      </c>
      <c r="Z31" s="125">
        <v>51137</v>
      </c>
      <c r="AB31" s="129">
        <f t="shared" si="2"/>
        <v>0.10457250362978263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14487</v>
      </c>
      <c r="Z32" s="125">
        <v>16077</v>
      </c>
      <c r="AB32" s="129">
        <f t="shared" si="2"/>
        <v>3.2876628289810021E-2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15839</v>
      </c>
      <c r="Z33" s="125">
        <v>18338</v>
      </c>
      <c r="AB33" s="129">
        <f t="shared" si="2"/>
        <v>3.7500255618494509E-2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468848</v>
      </c>
      <c r="Z34" s="132">
        <v>489010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261</v>
      </c>
      <c r="Y44" s="125">
        <v>291</v>
      </c>
      <c r="Z44" s="125">
        <v>299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4905</v>
      </c>
      <c r="Y45" s="125">
        <v>5002</v>
      </c>
      <c r="Z45" s="125">
        <v>5004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13509</v>
      </c>
      <c r="Y46" s="125">
        <v>14359</v>
      </c>
      <c r="Z46" s="125">
        <v>15231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22460</v>
      </c>
      <c r="Y47" s="125">
        <v>23789</v>
      </c>
      <c r="Z47" s="125">
        <v>24666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30092</v>
      </c>
      <c r="Y48" s="125">
        <v>31380</v>
      </c>
      <c r="Z48" s="125">
        <v>33182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Gold Coast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28030</v>
      </c>
      <c r="Y49" s="125">
        <v>29271</v>
      </c>
      <c r="Z49" s="125">
        <v>30153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24673</v>
      </c>
      <c r="Y50" s="125">
        <v>26006</v>
      </c>
      <c r="Z50" s="125">
        <v>27109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24212</v>
      </c>
      <c r="Y51" s="125">
        <v>24703</v>
      </c>
      <c r="Z51" s="125">
        <v>24842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22220</v>
      </c>
      <c r="Y52" s="125">
        <v>23289</v>
      </c>
      <c r="Z52" s="125">
        <v>24577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19087</v>
      </c>
      <c r="Y53" s="125">
        <v>19680</v>
      </c>
      <c r="Z53" s="125">
        <v>19994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15763</v>
      </c>
      <c r="Y54" s="125">
        <v>16758</v>
      </c>
      <c r="Z54" s="125">
        <v>17771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11471</v>
      </c>
      <c r="Y55" s="125">
        <v>11986</v>
      </c>
      <c r="Z55" s="125">
        <v>12716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6778</v>
      </c>
      <c r="Y56" s="125">
        <v>6951</v>
      </c>
      <c r="Z56" s="125">
        <v>7228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2652</v>
      </c>
      <c r="Y57" s="125">
        <v>3053</v>
      </c>
      <c r="Z57" s="125">
        <v>3287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1047</v>
      </c>
      <c r="Y58" s="125">
        <v>1064</v>
      </c>
      <c r="Z58" s="125">
        <v>1219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450</v>
      </c>
      <c r="Y59" s="125">
        <v>472</v>
      </c>
      <c r="Z59" s="125">
        <v>528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293</v>
      </c>
      <c r="Y60" s="125">
        <v>274</v>
      </c>
      <c r="Z60" s="125">
        <v>305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227899</v>
      </c>
      <c r="Y61" s="125">
        <v>238335</v>
      </c>
      <c r="Z61" s="125">
        <v>248395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410</v>
      </c>
      <c r="Y63" s="125">
        <v>368</v>
      </c>
      <c r="Z63" s="125">
        <v>396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Gold Coast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6405</v>
      </c>
      <c r="Y64" s="125">
        <v>6525</v>
      </c>
      <c r="Z64" s="125">
        <v>6458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15624</v>
      </c>
      <c r="Y65" s="125">
        <v>16416</v>
      </c>
      <c r="Z65" s="125">
        <v>16848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23441</v>
      </c>
      <c r="Y66" s="125">
        <v>25162</v>
      </c>
      <c r="Z66" s="125">
        <v>26347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28133</v>
      </c>
      <c r="Y67" s="125">
        <v>29914</v>
      </c>
      <c r="Z67" s="125">
        <v>32244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24334</v>
      </c>
      <c r="Y68" s="125">
        <v>25925</v>
      </c>
      <c r="Z68" s="125">
        <v>26907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21245</v>
      </c>
      <c r="Y69" s="125">
        <v>22636</v>
      </c>
      <c r="Z69" s="125">
        <v>24091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22078</v>
      </c>
      <c r="Y70" s="125">
        <v>22380</v>
      </c>
      <c r="Z70" s="125">
        <v>22832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21593</v>
      </c>
      <c r="Y71" s="125">
        <v>23303</v>
      </c>
      <c r="Z71" s="125">
        <v>23974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19624</v>
      </c>
      <c r="Y72" s="125">
        <v>19881</v>
      </c>
      <c r="Z72" s="125">
        <v>20397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16358</v>
      </c>
      <c r="Y73" s="125">
        <v>17257</v>
      </c>
      <c r="Z73" s="125">
        <v>17838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10835</v>
      </c>
      <c r="Y74" s="125">
        <v>11569</v>
      </c>
      <c r="Z74" s="125">
        <v>12154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5457</v>
      </c>
      <c r="Y75" s="125">
        <v>5678</v>
      </c>
      <c r="Z75" s="125">
        <v>6064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1761</v>
      </c>
      <c r="Y76" s="125">
        <v>2050</v>
      </c>
      <c r="Z76" s="125">
        <v>2334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681</v>
      </c>
      <c r="Y77" s="125">
        <v>700</v>
      </c>
      <c r="Z77" s="125">
        <v>777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373</v>
      </c>
      <c r="Y78" s="125">
        <v>383</v>
      </c>
      <c r="Z78" s="125">
        <v>417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363</v>
      </c>
      <c r="Y79" s="125">
        <v>366</v>
      </c>
      <c r="Z79" s="125">
        <v>406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218725</v>
      </c>
      <c r="Y80" s="125">
        <v>230513</v>
      </c>
      <c r="Z80" s="125">
        <v>240609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Gold Coast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20783</v>
      </c>
      <c r="Y83" s="125">
        <v>22120</v>
      </c>
      <c r="Z83" s="125">
        <v>23285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18513</v>
      </c>
      <c r="Y84" s="125">
        <v>19503</v>
      </c>
      <c r="Z84" s="125">
        <v>20549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489,010</v>
      </c>
      <c r="D85" s="96">
        <f t="shared" ref="D85:D90" si="4">AD4</f>
        <v>4.3003276115073596E-2</v>
      </c>
      <c r="E85" s="97">
        <f t="shared" ref="E85:E90" si="5">AD4</f>
        <v>4.3003276115073596E-2</v>
      </c>
      <c r="F85" s="96">
        <f t="shared" ref="F85:F90" si="6">AF4</f>
        <v>0.18874676079209274</v>
      </c>
      <c r="G85" s="97">
        <f t="shared" ref="G85:G90" si="7">AF4</f>
        <v>0.18874676079209274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28528</v>
      </c>
      <c r="Y85" s="125">
        <v>30178</v>
      </c>
      <c r="Z85" s="125">
        <v>31844</v>
      </c>
    </row>
    <row r="86" spans="1:32" ht="15" customHeight="1" x14ac:dyDescent="0.25">
      <c r="A86" s="98" t="s">
        <v>4</v>
      </c>
      <c r="B86" s="95"/>
      <c r="C86" s="109" t="str">
        <f t="shared" si="3"/>
        <v>248,395</v>
      </c>
      <c r="D86" s="96">
        <f t="shared" si="4"/>
        <v>4.2209495038496136E-2</v>
      </c>
      <c r="E86" s="97">
        <f t="shared" si="5"/>
        <v>4.2209495038496136E-2</v>
      </c>
      <c r="F86" s="96">
        <f t="shared" si="6"/>
        <v>0.16972682279035389</v>
      </c>
      <c r="G86" s="97">
        <f t="shared" si="7"/>
        <v>0.16972682279035389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10102</v>
      </c>
      <c r="Y86" s="125">
        <v>10759</v>
      </c>
      <c r="Z86" s="125">
        <v>11625</v>
      </c>
    </row>
    <row r="87" spans="1:32" ht="15" customHeight="1" x14ac:dyDescent="0.25">
      <c r="A87" s="98" t="s">
        <v>5</v>
      </c>
      <c r="B87" s="95"/>
      <c r="C87" s="109" t="str">
        <f t="shared" si="3"/>
        <v>240,609</v>
      </c>
      <c r="D87" s="96">
        <f t="shared" si="4"/>
        <v>4.3797963672330908E-2</v>
      </c>
      <c r="E87" s="97">
        <f t="shared" si="5"/>
        <v>4.3797963672330908E-2</v>
      </c>
      <c r="F87" s="96">
        <f t="shared" si="6"/>
        <v>0.20901147161240718</v>
      </c>
      <c r="G87" s="97">
        <f t="shared" si="7"/>
        <v>0.20901147161240718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6249</v>
      </c>
      <c r="Y87" s="125">
        <v>6826</v>
      </c>
      <c r="Z87" s="125">
        <v>7124</v>
      </c>
    </row>
    <row r="88" spans="1:32" ht="15" customHeight="1" x14ac:dyDescent="0.25">
      <c r="A88" s="95" t="s">
        <v>6</v>
      </c>
      <c r="B88" s="95"/>
      <c r="C88" s="109" t="str">
        <f t="shared" si="3"/>
        <v>340,823</v>
      </c>
      <c r="D88" s="96">
        <f t="shared" si="4"/>
        <v>4.4124134550578953E-2</v>
      </c>
      <c r="E88" s="97">
        <f t="shared" si="5"/>
        <v>4.4124134550578953E-2</v>
      </c>
      <c r="F88" s="96">
        <f t="shared" si="6"/>
        <v>0.17557196615629778</v>
      </c>
      <c r="G88" s="97">
        <f t="shared" si="7"/>
        <v>0.17557196615629778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9824</v>
      </c>
      <c r="Y88" s="125">
        <v>10341</v>
      </c>
      <c r="Z88" s="125">
        <v>10846</v>
      </c>
    </row>
    <row r="89" spans="1:32" ht="15" customHeight="1" x14ac:dyDescent="0.25">
      <c r="A89" s="95" t="s">
        <v>104</v>
      </c>
      <c r="B89" s="95"/>
      <c r="C89" s="146" t="str">
        <f t="shared" si="3"/>
        <v>$41,208</v>
      </c>
      <c r="D89" s="96">
        <f t="shared" si="4"/>
        <v>2.2074507664070708E-2</v>
      </c>
      <c r="E89" s="97">
        <f t="shared" si="5"/>
        <v>2.2074507664070708E-2</v>
      </c>
      <c r="F89" s="96">
        <f t="shared" si="6"/>
        <v>0.15018339351550902</v>
      </c>
      <c r="G89" s="97">
        <f t="shared" si="7"/>
        <v>0.15018339351550902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10780</v>
      </c>
      <c r="Y89" s="125">
        <v>11205</v>
      </c>
      <c r="Z89" s="125">
        <v>11963</v>
      </c>
    </row>
    <row r="90" spans="1:32" ht="15" customHeight="1" x14ac:dyDescent="0.25">
      <c r="A90" s="95" t="s">
        <v>7</v>
      </c>
      <c r="B90" s="95"/>
      <c r="C90" s="109" t="str">
        <f t="shared" si="3"/>
        <v>$18,231.8 mil</v>
      </c>
      <c r="D90" s="96">
        <f t="shared" si="4"/>
        <v>7.2009417417789878E-2</v>
      </c>
      <c r="E90" s="97">
        <f t="shared" si="5"/>
        <v>7.2009417417789878E-2</v>
      </c>
      <c r="F90" s="96">
        <f t="shared" si="6"/>
        <v>0.38767965085333222</v>
      </c>
      <c r="G90" s="97">
        <f t="shared" si="7"/>
        <v>0.38767965085333222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16665</v>
      </c>
      <c r="Y90" s="125">
        <v>17441</v>
      </c>
      <c r="Z90" s="125">
        <v>18802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158989</v>
      </c>
      <c r="Y91" s="125">
        <v>165307</v>
      </c>
      <c r="Z91" s="125">
        <v>172033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15577</v>
      </c>
      <c r="Y93" s="125">
        <v>17117</v>
      </c>
      <c r="Z93" s="125">
        <v>18242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26693</v>
      </c>
      <c r="Y94" s="125">
        <v>28801</v>
      </c>
      <c r="Z94" s="125">
        <v>30772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4709</v>
      </c>
      <c r="Y95" s="125">
        <v>4870</v>
      </c>
      <c r="Z95" s="125">
        <v>5262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22365</v>
      </c>
      <c r="Y96" s="125">
        <v>24349</v>
      </c>
      <c r="Z96" s="125">
        <v>26299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26624</v>
      </c>
      <c r="Y97" s="125">
        <v>28967</v>
      </c>
      <c r="Z97" s="125">
        <v>29755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17754</v>
      </c>
      <c r="Y98" s="125">
        <v>18560</v>
      </c>
      <c r="Z98" s="125">
        <v>19656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1352</v>
      </c>
      <c r="Y99" s="125">
        <v>1487</v>
      </c>
      <c r="Z99" s="125">
        <v>1675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7461</v>
      </c>
      <c r="Y100" s="125">
        <v>7933</v>
      </c>
      <c r="Z100" s="125">
        <v>8942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153740</v>
      </c>
      <c r="Y101" s="125">
        <v>161113</v>
      </c>
      <c r="Z101" s="125">
        <v>168784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337577</v>
      </c>
      <c r="Y104" s="125">
        <v>365706</v>
      </c>
      <c r="Z104" s="125">
        <v>382673</v>
      </c>
      <c r="AB104" s="122" t="str">
        <f>TEXT(Z104,"###,###")</f>
        <v>382,673</v>
      </c>
      <c r="AD104" s="143">
        <f>Z104/($Z$4)*100</f>
        <v>78.254636919490395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62426</v>
      </c>
      <c r="Y105" s="125">
        <v>63050</v>
      </c>
      <c r="Z105" s="125">
        <v>64364</v>
      </c>
      <c r="AB105" s="122" t="str">
        <f>TEXT(Z105,"###,###")</f>
        <v>64,364</v>
      </c>
      <c r="AD105" s="143">
        <f>Z105/($Z$4)*100</f>
        <v>13.162103024478029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400003</v>
      </c>
      <c r="Y106" s="132">
        <v>428756</v>
      </c>
      <c r="Z106" s="132">
        <v>447037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67443</v>
      </c>
      <c r="Y108" s="125">
        <v>76116</v>
      </c>
      <c r="Z108" s="125">
        <v>93029</v>
      </c>
      <c r="AB108" s="122" t="str">
        <f>TEXT(Z108,"###,###")</f>
        <v>93,029</v>
      </c>
      <c r="AD108" s="143">
        <f>Z108/($Z$4)*100</f>
        <v>19.023946340565633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67489</v>
      </c>
      <c r="Y109" s="125">
        <v>71772</v>
      </c>
      <c r="Z109" s="125">
        <v>72317</v>
      </c>
      <c r="AB109" s="122" t="str">
        <f>TEXT(Z109,"###,###")</f>
        <v>72,317</v>
      </c>
      <c r="AD109" s="143">
        <f>Z109/($Z$4)*100</f>
        <v>14.788450133944092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96405</v>
      </c>
      <c r="Y110" s="125">
        <v>105455</v>
      </c>
      <c r="Z110" s="125">
        <v>105610</v>
      </c>
      <c r="AB110" s="122" t="str">
        <f>TEXT(Z110,"###,###")</f>
        <v>105,610</v>
      </c>
      <c r="AD110" s="143">
        <f>Z110/($Z$4)*100</f>
        <v>21.596695364102985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168666</v>
      </c>
      <c r="Y111" s="125">
        <v>175413</v>
      </c>
      <c r="Z111" s="125">
        <v>176081</v>
      </c>
      <c r="AB111" s="122" t="str">
        <f>TEXT(Z111,"###,###")</f>
        <v>176,081</v>
      </c>
      <c r="AD111" s="143">
        <f>Z111/($Z$4)*100</f>
        <v>36.007648105355713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446624</v>
      </c>
      <c r="Y112" s="125">
        <v>468848</v>
      </c>
      <c r="Z112" s="125">
        <v>489010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41.75</v>
      </c>
      <c r="U118" s="144">
        <v>42.82</v>
      </c>
      <c r="V118" s="144">
        <v>39.01</v>
      </c>
      <c r="W118" s="144">
        <v>43.07</v>
      </c>
      <c r="X118" s="144">
        <v>40.07</v>
      </c>
      <c r="Y118" s="144">
        <v>40.119999999999997</v>
      </c>
      <c r="Z118" s="144">
        <v>40.19</v>
      </c>
      <c r="AB118" s="122" t="str">
        <f>TEXT(Z118,"##.0")</f>
        <v>40.2</v>
      </c>
    </row>
    <row r="120" spans="19:32" x14ac:dyDescent="0.25">
      <c r="S120" s="115" t="s">
        <v>106</v>
      </c>
      <c r="T120" s="125">
        <v>240157</v>
      </c>
      <c r="U120" s="125">
        <v>246410</v>
      </c>
      <c r="V120" s="125">
        <v>252749</v>
      </c>
      <c r="W120" s="125">
        <v>259058</v>
      </c>
      <c r="X120" s="125">
        <v>265483</v>
      </c>
      <c r="Y120" s="125">
        <v>276520</v>
      </c>
      <c r="Z120" s="125">
        <v>288306</v>
      </c>
      <c r="AB120" s="122" t="str">
        <f>TEXT(Z120,"###,###")</f>
        <v>288,306</v>
      </c>
    </row>
    <row r="121" spans="19:32" x14ac:dyDescent="0.25">
      <c r="S121" s="115" t="s">
        <v>107</v>
      </c>
      <c r="T121" s="125">
        <v>27765</v>
      </c>
      <c r="U121" s="125">
        <v>26784</v>
      </c>
      <c r="V121" s="125">
        <v>25826</v>
      </c>
      <c r="W121" s="125">
        <v>24676</v>
      </c>
      <c r="X121" s="125">
        <v>25139</v>
      </c>
      <c r="Y121" s="125">
        <v>26062</v>
      </c>
      <c r="Z121" s="125">
        <v>27106</v>
      </c>
      <c r="AB121" s="122" t="str">
        <f>TEXT(Z121,"###,###")</f>
        <v>27,106</v>
      </c>
    </row>
    <row r="122" spans="19:32" x14ac:dyDescent="0.25">
      <c r="S122" s="115" t="s">
        <v>108</v>
      </c>
      <c r="T122" s="125">
        <v>21999</v>
      </c>
      <c r="U122" s="125">
        <v>21512</v>
      </c>
      <c r="V122" s="125">
        <v>21172</v>
      </c>
      <c r="W122" s="125">
        <v>20863</v>
      </c>
      <c r="X122" s="125">
        <v>22107</v>
      </c>
      <c r="Y122" s="125">
        <v>23838</v>
      </c>
      <c r="Z122" s="125">
        <v>25411</v>
      </c>
      <c r="AB122" s="122" t="str">
        <f>TEXT(Z122,"###,###")</f>
        <v>25,411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262156</v>
      </c>
      <c r="U124" s="125">
        <v>267922</v>
      </c>
      <c r="V124" s="125">
        <v>273921</v>
      </c>
      <c r="W124" s="125">
        <v>279921</v>
      </c>
      <c r="X124" s="125">
        <v>287590</v>
      </c>
      <c r="Y124" s="125">
        <v>300358</v>
      </c>
      <c r="Z124" s="125">
        <v>313717</v>
      </c>
      <c r="AB124" s="122" t="str">
        <f>TEXT(Z124,"###,###")</f>
        <v>313,717</v>
      </c>
      <c r="AD124" s="139">
        <f>Z124/$Z$7*100</f>
        <v>92.046898243369725</v>
      </c>
    </row>
    <row r="125" spans="19:32" x14ac:dyDescent="0.25">
      <c r="S125" s="115" t="s">
        <v>110</v>
      </c>
      <c r="T125" s="125">
        <v>49764</v>
      </c>
      <c r="U125" s="125">
        <v>48296</v>
      </c>
      <c r="V125" s="125">
        <v>46998</v>
      </c>
      <c r="W125" s="125">
        <v>45539</v>
      </c>
      <c r="X125" s="125">
        <v>47246</v>
      </c>
      <c r="Y125" s="125">
        <v>49900</v>
      </c>
      <c r="Z125" s="125">
        <v>52517</v>
      </c>
      <c r="AB125" s="122" t="str">
        <f>TEXT(Z125,"###,###")</f>
        <v>52,517</v>
      </c>
      <c r="AD125" s="139">
        <f>Z125/$Z$7*100</f>
        <v>15.408877921971229</v>
      </c>
    </row>
    <row r="127" spans="19:32" x14ac:dyDescent="0.25">
      <c r="S127" s="115" t="s">
        <v>111</v>
      </c>
      <c r="T127" s="125">
        <v>149868</v>
      </c>
      <c r="U127" s="125">
        <v>152386</v>
      </c>
      <c r="V127" s="125">
        <v>154358</v>
      </c>
      <c r="W127" s="125">
        <v>155669</v>
      </c>
      <c r="X127" s="125">
        <v>158989</v>
      </c>
      <c r="Y127" s="125">
        <v>165307</v>
      </c>
      <c r="Z127" s="125">
        <v>172033</v>
      </c>
      <c r="AB127" s="122" t="str">
        <f>TEXT(Z127,"###,###")</f>
        <v>172,033</v>
      </c>
      <c r="AD127" s="139">
        <f>Z127/$Z$7*100</f>
        <v>50.475760145295354</v>
      </c>
    </row>
    <row r="128" spans="19:32" x14ac:dyDescent="0.25">
      <c r="S128" s="115" t="s">
        <v>112</v>
      </c>
      <c r="T128" s="125">
        <v>140053</v>
      </c>
      <c r="U128" s="125">
        <v>142320</v>
      </c>
      <c r="V128" s="125">
        <v>145389</v>
      </c>
      <c r="W128" s="125">
        <v>148927</v>
      </c>
      <c r="X128" s="125">
        <v>153740</v>
      </c>
      <c r="Y128" s="125">
        <v>161113</v>
      </c>
      <c r="Z128" s="125">
        <v>168784</v>
      </c>
      <c r="AB128" s="122" t="str">
        <f>TEXT(Z128,"###,###")</f>
        <v>168,784</v>
      </c>
      <c r="AD128" s="139">
        <f>Z128/$Z$7*100</f>
        <v>49.522479410133705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05" id="{47325BFA-40D8-4BB2-9BB2-B59067661D8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08" id="{1DB79ECC-4EA1-467C-9CEF-841BA15A81A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11" id="{E9849346-5757-4E2D-AC77-FD10B7A595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14" id="{CD976E7A-04AB-4C61-A4B1-7F6B4B8643A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EF9F9-445E-49A7-9D13-C279676EE6AE}">
  <sheetPr codeName="Sheet9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Goondiwindi</v>
      </c>
      <c r="T1" s="113"/>
      <c r="U1" s="113"/>
      <c r="V1" s="113"/>
      <c r="W1" s="113"/>
      <c r="X1" s="113"/>
      <c r="Y1" s="114" t="str">
        <f>Y3</f>
        <v>9.30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146</v>
      </c>
      <c r="Y3" s="118" t="s">
        <v>147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9.30 Goondiwindi,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8473</v>
      </c>
      <c r="U4" s="121">
        <v>8457</v>
      </c>
      <c r="V4" s="121">
        <v>8465</v>
      </c>
      <c r="W4" s="121">
        <v>8003</v>
      </c>
      <c r="X4" s="121">
        <v>8251</v>
      </c>
      <c r="Y4" s="121">
        <v>8932</v>
      </c>
      <c r="Z4" s="121">
        <v>9796</v>
      </c>
      <c r="AB4" s="122" t="str">
        <f>TEXT(Z4,"###,###")</f>
        <v>9,796</v>
      </c>
      <c r="AD4" s="123">
        <f>Z4/Y4-1</f>
        <v>9.6730855351544909E-2</v>
      </c>
      <c r="AF4" s="123">
        <f t="shared" ref="AF4:AF9" si="0">Z4/T4-1</f>
        <v>0.15614304260592471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4513</v>
      </c>
      <c r="U5" s="121">
        <v>4589</v>
      </c>
      <c r="V5" s="121">
        <v>4531</v>
      </c>
      <c r="W5" s="121">
        <v>4216</v>
      </c>
      <c r="X5" s="121">
        <v>4405</v>
      </c>
      <c r="Y5" s="121">
        <v>4698</v>
      </c>
      <c r="Z5" s="121">
        <v>5137</v>
      </c>
      <c r="AB5" s="122" t="str">
        <f>TEXT(Z5,"###,###")</f>
        <v>5,137</v>
      </c>
      <c r="AD5" s="123">
        <f t="shared" ref="AD5:AD9" si="1">Z5/Y5-1</f>
        <v>9.3444018731374978E-2</v>
      </c>
      <c r="AF5" s="123">
        <f t="shared" si="0"/>
        <v>0.13826722800797686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3957</v>
      </c>
      <c r="U6" s="121">
        <v>3865</v>
      </c>
      <c r="V6" s="121">
        <v>3933</v>
      </c>
      <c r="W6" s="121">
        <v>3782</v>
      </c>
      <c r="X6" s="121">
        <v>3847</v>
      </c>
      <c r="Y6" s="121">
        <v>4234</v>
      </c>
      <c r="Z6" s="121">
        <v>4657</v>
      </c>
      <c r="AB6" s="122" t="str">
        <f>TEXT(Z6,"###,###")</f>
        <v>4,657</v>
      </c>
      <c r="AD6" s="123">
        <f t="shared" si="1"/>
        <v>9.9905526688710333E-2</v>
      </c>
      <c r="AF6" s="123">
        <f t="shared" si="0"/>
        <v>0.17690169320192073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5599</v>
      </c>
      <c r="U7" s="121">
        <v>5664</v>
      </c>
      <c r="V7" s="121">
        <v>5624</v>
      </c>
      <c r="W7" s="121">
        <v>5470</v>
      </c>
      <c r="X7" s="121">
        <v>5619</v>
      </c>
      <c r="Y7" s="121">
        <v>5901</v>
      </c>
      <c r="Z7" s="121">
        <v>6563</v>
      </c>
      <c r="AB7" s="122" t="str">
        <f>TEXT(Z7,"###,###")</f>
        <v>6,563</v>
      </c>
      <c r="AD7" s="123">
        <f t="shared" si="1"/>
        <v>0.11218437552957128</v>
      </c>
      <c r="AF7" s="123">
        <f t="shared" si="0"/>
        <v>0.17217360242900526</v>
      </c>
    </row>
    <row r="8" spans="1:32" ht="17.25" customHeight="1" x14ac:dyDescent="0.25">
      <c r="A8" s="44" t="s">
        <v>13</v>
      </c>
      <c r="B8" s="45"/>
      <c r="C8" s="46"/>
      <c r="D8" s="47" t="str">
        <f>AB4</f>
        <v>9,796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6,563</v>
      </c>
      <c r="P8" s="48"/>
      <c r="S8" s="120" t="s">
        <v>88</v>
      </c>
      <c r="T8" s="121">
        <v>33010.870000000003</v>
      </c>
      <c r="U8" s="121">
        <v>34404.43</v>
      </c>
      <c r="V8" s="121">
        <v>33577.72</v>
      </c>
      <c r="W8" s="121">
        <v>34956</v>
      </c>
      <c r="X8" s="121">
        <v>38920.44</v>
      </c>
      <c r="Y8" s="121">
        <v>37757</v>
      </c>
      <c r="Z8" s="121">
        <v>38627.07</v>
      </c>
      <c r="AB8" s="122" t="str">
        <f>TEXT(Z8,"$###,###")</f>
        <v>$38,627</v>
      </c>
      <c r="AD8" s="123">
        <f t="shared" si="1"/>
        <v>2.3043938872262082E-2</v>
      </c>
      <c r="AF8" s="123">
        <f t="shared" si="0"/>
        <v>0.17013183839141455</v>
      </c>
    </row>
    <row r="9" spans="1:32" x14ac:dyDescent="0.25">
      <c r="A9" s="52" t="s">
        <v>15</v>
      </c>
      <c r="B9" s="53"/>
      <c r="C9" s="54"/>
      <c r="D9" s="55">
        <f>AD104</f>
        <v>68.272764393630041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53.557824165777845</v>
      </c>
      <c r="P9" s="56" t="s">
        <v>89</v>
      </c>
      <c r="S9" s="120" t="s">
        <v>7</v>
      </c>
      <c r="T9" s="121">
        <v>218772710</v>
      </c>
      <c r="U9" s="121">
        <v>224244604</v>
      </c>
      <c r="V9" s="121">
        <v>220239227</v>
      </c>
      <c r="W9" s="121">
        <v>225729566</v>
      </c>
      <c r="X9" s="121">
        <v>302078141</v>
      </c>
      <c r="Y9" s="121">
        <v>284885563</v>
      </c>
      <c r="Z9" s="121">
        <v>283807227</v>
      </c>
      <c r="AB9" s="122" t="str">
        <f>TEXT(Z9/1000000,"$#,###.0")&amp;" mil"</f>
        <v>$283.8 mil</v>
      </c>
      <c r="AD9" s="123">
        <f t="shared" si="1"/>
        <v>-3.7851549536049856E-3</v>
      </c>
      <c r="AF9" s="123">
        <f t="shared" si="0"/>
        <v>0.29726978744286714</v>
      </c>
    </row>
    <row r="10" spans="1:32" x14ac:dyDescent="0.25">
      <c r="A10" s="52" t="s">
        <v>18</v>
      </c>
      <c r="B10" s="53"/>
      <c r="C10" s="54"/>
      <c r="D10" s="55">
        <f>AD105</f>
        <v>13.219681502654145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46.457412768550967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85.20493676672254</v>
      </c>
      <c r="P11" s="56" t="s">
        <v>89</v>
      </c>
      <c r="S11" s="120" t="s">
        <v>30</v>
      </c>
      <c r="T11" s="125">
        <v>7067</v>
      </c>
      <c r="U11" s="125">
        <v>6988</v>
      </c>
      <c r="V11" s="125">
        <v>7001</v>
      </c>
      <c r="W11" s="125">
        <v>6567</v>
      </c>
      <c r="X11" s="125">
        <v>6884</v>
      </c>
      <c r="Y11" s="125">
        <v>7470</v>
      </c>
      <c r="Z11" s="125">
        <v>8006</v>
      </c>
    </row>
    <row r="12" spans="1:32" ht="28.5" customHeight="1" x14ac:dyDescent="0.25">
      <c r="A12" s="52" t="s">
        <v>20</v>
      </c>
      <c r="B12" s="54"/>
      <c r="C12" s="54"/>
      <c r="D12" s="55">
        <f>AD108</f>
        <v>19.242547978766844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27.380770988877039</v>
      </c>
      <c r="P12" s="56" t="s">
        <v>89</v>
      </c>
      <c r="S12" s="120" t="s">
        <v>31</v>
      </c>
      <c r="T12" s="125">
        <v>1404</v>
      </c>
      <c r="U12" s="125">
        <v>1462</v>
      </c>
      <c r="V12" s="125">
        <v>1460</v>
      </c>
      <c r="W12" s="125">
        <v>1428</v>
      </c>
      <c r="X12" s="125">
        <v>1364</v>
      </c>
      <c r="Y12" s="125">
        <v>1462</v>
      </c>
      <c r="Z12" s="125">
        <v>1793</v>
      </c>
    </row>
    <row r="13" spans="1:32" ht="15" customHeight="1" x14ac:dyDescent="0.25">
      <c r="A13" s="52" t="s">
        <v>21</v>
      </c>
      <c r="B13" s="54"/>
      <c r="C13" s="54"/>
      <c r="D13" s="55">
        <f>AD109</f>
        <v>20.059207839934668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41.6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23.693344222131483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18.619844834626377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1767</v>
      </c>
      <c r="Z15" s="125">
        <v>1691</v>
      </c>
      <c r="AB15" s="129">
        <f t="shared" ref="AB15:AB34" si="2">IF(Z15="np",0,Z15/$Z$34)</f>
        <v>0.17265672860935266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50</v>
      </c>
      <c r="Z16" s="125">
        <v>75</v>
      </c>
      <c r="AB16" s="129">
        <f t="shared" si="2"/>
        <v>7.6577496426383498E-3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308</v>
      </c>
      <c r="Z17" s="125">
        <v>362</v>
      </c>
      <c r="AB17" s="129">
        <f t="shared" si="2"/>
        <v>3.6961404941801106E-2</v>
      </c>
    </row>
    <row r="18" spans="1:28" x14ac:dyDescent="0.25">
      <c r="A18" s="82" t="str">
        <f>$S$1&amp;" ("&amp;$T$2&amp;" to "&amp;$Z$2&amp;")"</f>
        <v>Goondiwindi (2011-12 to 2017-18)</v>
      </c>
      <c r="B18" s="82"/>
      <c r="C18" s="82"/>
      <c r="D18" s="82"/>
      <c r="E18" s="82"/>
      <c r="F18" s="82"/>
      <c r="G18" s="82" t="str">
        <f>$S$1&amp;" ("&amp;$T$2&amp;" to "&amp;$Z$2&amp;")"</f>
        <v>Goondiwindi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60</v>
      </c>
      <c r="Z18" s="125">
        <v>67</v>
      </c>
      <c r="AB18" s="129">
        <f t="shared" si="2"/>
        <v>6.840923014090259E-3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474</v>
      </c>
      <c r="Z19" s="125">
        <v>578</v>
      </c>
      <c r="AB19" s="129">
        <f t="shared" si="2"/>
        <v>5.9015723912599551E-2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392</v>
      </c>
      <c r="Z20" s="125">
        <v>520</v>
      </c>
      <c r="AB20" s="129">
        <f t="shared" si="2"/>
        <v>5.3093730855625895E-2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734</v>
      </c>
      <c r="Z21" s="125">
        <v>880</v>
      </c>
      <c r="AB21" s="129">
        <f t="shared" si="2"/>
        <v>8.985092914028997E-2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585</v>
      </c>
      <c r="Z22" s="125">
        <v>565</v>
      </c>
      <c r="AB22" s="129">
        <f t="shared" si="2"/>
        <v>5.7688380641208903E-2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252</v>
      </c>
      <c r="Z23" s="125">
        <v>321</v>
      </c>
      <c r="AB23" s="129">
        <f t="shared" si="2"/>
        <v>3.2775168470492139E-2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25</v>
      </c>
      <c r="Z24" s="125">
        <v>24</v>
      </c>
      <c r="AB24" s="129">
        <f t="shared" si="2"/>
        <v>2.4504798856442721E-3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245</v>
      </c>
      <c r="Z25" s="125">
        <v>259</v>
      </c>
      <c r="AB25" s="129">
        <f t="shared" si="2"/>
        <v>2.6444762099244436E-2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102</v>
      </c>
      <c r="Z26" s="125">
        <v>133</v>
      </c>
      <c r="AB26" s="129">
        <f t="shared" si="2"/>
        <v>1.3579742699612008E-2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288</v>
      </c>
      <c r="Z27" s="125">
        <v>320</v>
      </c>
      <c r="AB27" s="129">
        <f t="shared" si="2"/>
        <v>3.2673065141923627E-2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471</v>
      </c>
      <c r="Z28" s="125">
        <v>572</v>
      </c>
      <c r="AB28" s="129">
        <f t="shared" si="2"/>
        <v>5.8403103941188486E-2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363</v>
      </c>
      <c r="Z29" s="125">
        <v>398</v>
      </c>
      <c r="AB29" s="129">
        <f t="shared" si="2"/>
        <v>4.0637124770267513E-2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552</v>
      </c>
      <c r="Z30" s="125">
        <v>610</v>
      </c>
      <c r="AB30" s="129">
        <f t="shared" si="2"/>
        <v>6.228303042679191E-2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615</v>
      </c>
      <c r="Z31" s="125">
        <v>579</v>
      </c>
      <c r="AB31" s="129">
        <f t="shared" si="2"/>
        <v>5.9117827241168062E-2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41</v>
      </c>
      <c r="Z32" s="125">
        <v>26</v>
      </c>
      <c r="AB32" s="129">
        <f t="shared" si="2"/>
        <v>2.6546865427812946E-3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318</v>
      </c>
      <c r="Z33" s="125">
        <v>389</v>
      </c>
      <c r="AB33" s="129">
        <f t="shared" si="2"/>
        <v>3.9718194813150906E-2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8932</v>
      </c>
      <c r="Z34" s="132">
        <v>9794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20</v>
      </c>
      <c r="Y44" s="125">
        <v>29</v>
      </c>
      <c r="Z44" s="125">
        <v>36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139</v>
      </c>
      <c r="Y45" s="125">
        <v>187</v>
      </c>
      <c r="Z45" s="125">
        <v>203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294</v>
      </c>
      <c r="Y46" s="125">
        <v>362</v>
      </c>
      <c r="Z46" s="125">
        <v>395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422</v>
      </c>
      <c r="Y47" s="125">
        <v>492</v>
      </c>
      <c r="Z47" s="125">
        <v>548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515</v>
      </c>
      <c r="Y48" s="125">
        <v>557</v>
      </c>
      <c r="Z48" s="125">
        <v>596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Goondiwindi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479</v>
      </c>
      <c r="Y49" s="125">
        <v>466</v>
      </c>
      <c r="Z49" s="125">
        <v>423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385</v>
      </c>
      <c r="Y50" s="125">
        <v>369</v>
      </c>
      <c r="Z50" s="125">
        <v>447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387</v>
      </c>
      <c r="Y51" s="125">
        <v>403</v>
      </c>
      <c r="Z51" s="125">
        <v>405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378</v>
      </c>
      <c r="Y52" s="125">
        <v>379</v>
      </c>
      <c r="Z52" s="125">
        <v>425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357</v>
      </c>
      <c r="Y53" s="125">
        <v>360</v>
      </c>
      <c r="Z53" s="125">
        <v>395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423</v>
      </c>
      <c r="Y54" s="125">
        <v>430</v>
      </c>
      <c r="Z54" s="125">
        <v>462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295</v>
      </c>
      <c r="Y55" s="125">
        <v>312</v>
      </c>
      <c r="Z55" s="125">
        <v>338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170</v>
      </c>
      <c r="Y56" s="125">
        <v>191</v>
      </c>
      <c r="Z56" s="125">
        <v>226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54</v>
      </c>
      <c r="Y57" s="125">
        <v>78</v>
      </c>
      <c r="Z57" s="125">
        <v>101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46</v>
      </c>
      <c r="Y58" s="125">
        <v>51</v>
      </c>
      <c r="Z58" s="125">
        <v>57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24</v>
      </c>
      <c r="Y59" s="125">
        <v>19</v>
      </c>
      <c r="Z59" s="125">
        <v>31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15</v>
      </c>
      <c r="Y60" s="125">
        <v>13</v>
      </c>
      <c r="Z60" s="125">
        <v>23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4403</v>
      </c>
      <c r="Y61" s="125">
        <v>4698</v>
      </c>
      <c r="Z61" s="125">
        <v>5142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20</v>
      </c>
      <c r="Y63" s="125">
        <v>27</v>
      </c>
      <c r="Z63" s="125">
        <v>35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Goondiwindi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128</v>
      </c>
      <c r="Y64" s="125">
        <v>161</v>
      </c>
      <c r="Z64" s="125">
        <v>194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298</v>
      </c>
      <c r="Y65" s="125">
        <v>344</v>
      </c>
      <c r="Z65" s="125">
        <v>388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345</v>
      </c>
      <c r="Y66" s="125">
        <v>400</v>
      </c>
      <c r="Z66" s="125">
        <v>410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441</v>
      </c>
      <c r="Y67" s="125">
        <v>480</v>
      </c>
      <c r="Z67" s="125">
        <v>489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426</v>
      </c>
      <c r="Y68" s="125">
        <v>434</v>
      </c>
      <c r="Z68" s="125">
        <v>473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378</v>
      </c>
      <c r="Y69" s="125">
        <v>429</v>
      </c>
      <c r="Z69" s="125">
        <v>468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364</v>
      </c>
      <c r="Y70" s="125">
        <v>389</v>
      </c>
      <c r="Z70" s="125">
        <v>388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358</v>
      </c>
      <c r="Y71" s="125">
        <v>410</v>
      </c>
      <c r="Z71" s="125">
        <v>490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357</v>
      </c>
      <c r="Y72" s="125">
        <v>351</v>
      </c>
      <c r="Z72" s="125">
        <v>378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344</v>
      </c>
      <c r="Y73" s="125">
        <v>376</v>
      </c>
      <c r="Z73" s="125">
        <v>374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189</v>
      </c>
      <c r="Y74" s="125">
        <v>205</v>
      </c>
      <c r="Z74" s="125">
        <v>272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122</v>
      </c>
      <c r="Y75" s="125">
        <v>104</v>
      </c>
      <c r="Z75" s="125">
        <v>132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37</v>
      </c>
      <c r="Y76" s="125">
        <v>59</v>
      </c>
      <c r="Z76" s="125">
        <v>87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32</v>
      </c>
      <c r="Y77" s="125">
        <v>39</v>
      </c>
      <c r="Z77" s="125">
        <v>45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9</v>
      </c>
      <c r="Y78" s="125">
        <v>15</v>
      </c>
      <c r="Z78" s="125">
        <v>15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14</v>
      </c>
      <c r="Y79" s="125">
        <v>11</v>
      </c>
      <c r="Z79" s="125">
        <v>14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3843</v>
      </c>
      <c r="Y80" s="125">
        <v>4234</v>
      </c>
      <c r="Z80" s="125">
        <v>4654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Goondiwindi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350</v>
      </c>
      <c r="Y83" s="125">
        <v>380</v>
      </c>
      <c r="Z83" s="125">
        <v>421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177</v>
      </c>
      <c r="Y84" s="125">
        <v>131</v>
      </c>
      <c r="Z84" s="125">
        <v>137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9,796</v>
      </c>
      <c r="D85" s="96">
        <f t="shared" ref="D85:D90" si="4">AD4</f>
        <v>9.6730855351544909E-2</v>
      </c>
      <c r="E85" s="97">
        <f t="shared" ref="E85:E90" si="5">AD4</f>
        <v>9.6730855351544909E-2</v>
      </c>
      <c r="F85" s="96">
        <f t="shared" ref="F85:F90" si="6">AF4</f>
        <v>0.15614304260592471</v>
      </c>
      <c r="G85" s="97">
        <f t="shared" ref="G85:G90" si="7">AF4</f>
        <v>0.15614304260592471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518</v>
      </c>
      <c r="Y85" s="125">
        <v>540</v>
      </c>
      <c r="Z85" s="125">
        <v>596</v>
      </c>
    </row>
    <row r="86" spans="1:32" ht="15" customHeight="1" x14ac:dyDescent="0.25">
      <c r="A86" s="98" t="s">
        <v>4</v>
      </c>
      <c r="B86" s="95"/>
      <c r="C86" s="109" t="str">
        <f t="shared" si="3"/>
        <v>5,137</v>
      </c>
      <c r="D86" s="96">
        <f t="shared" si="4"/>
        <v>9.3444018731374978E-2</v>
      </c>
      <c r="E86" s="97">
        <f t="shared" si="5"/>
        <v>9.3444018731374978E-2</v>
      </c>
      <c r="F86" s="96">
        <f t="shared" si="6"/>
        <v>0.13826722800797686</v>
      </c>
      <c r="G86" s="97">
        <f t="shared" si="7"/>
        <v>0.13826722800797686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66</v>
      </c>
      <c r="Y86" s="125">
        <v>74</v>
      </c>
      <c r="Z86" s="125">
        <v>90</v>
      </c>
    </row>
    <row r="87" spans="1:32" ht="15" customHeight="1" x14ac:dyDescent="0.25">
      <c r="A87" s="98" t="s">
        <v>5</v>
      </c>
      <c r="B87" s="95"/>
      <c r="C87" s="109" t="str">
        <f t="shared" si="3"/>
        <v>4,657</v>
      </c>
      <c r="D87" s="96">
        <f t="shared" si="4"/>
        <v>9.9905526688710333E-2</v>
      </c>
      <c r="E87" s="97">
        <f t="shared" si="5"/>
        <v>9.9905526688710333E-2</v>
      </c>
      <c r="F87" s="96">
        <f t="shared" si="6"/>
        <v>0.17690169320192073</v>
      </c>
      <c r="G87" s="97">
        <f t="shared" si="7"/>
        <v>0.17690169320192073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84</v>
      </c>
      <c r="Y87" s="125">
        <v>74</v>
      </c>
      <c r="Z87" s="125">
        <v>68</v>
      </c>
    </row>
    <row r="88" spans="1:32" ht="15" customHeight="1" x14ac:dyDescent="0.25">
      <c r="A88" s="95" t="s">
        <v>6</v>
      </c>
      <c r="B88" s="95"/>
      <c r="C88" s="109" t="str">
        <f t="shared" si="3"/>
        <v>6,563</v>
      </c>
      <c r="D88" s="96">
        <f t="shared" si="4"/>
        <v>0.11218437552957128</v>
      </c>
      <c r="E88" s="97">
        <f t="shared" si="5"/>
        <v>0.11218437552957128</v>
      </c>
      <c r="F88" s="96">
        <f t="shared" si="6"/>
        <v>0.17217360242900526</v>
      </c>
      <c r="G88" s="97">
        <f t="shared" si="7"/>
        <v>0.17217360242900526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127</v>
      </c>
      <c r="Y88" s="125">
        <v>127</v>
      </c>
      <c r="Z88" s="125">
        <v>143</v>
      </c>
    </row>
    <row r="89" spans="1:32" ht="15" customHeight="1" x14ac:dyDescent="0.25">
      <c r="A89" s="95" t="s">
        <v>104</v>
      </c>
      <c r="B89" s="95"/>
      <c r="C89" s="146" t="str">
        <f t="shared" si="3"/>
        <v>$38,627</v>
      </c>
      <c r="D89" s="96">
        <f t="shared" si="4"/>
        <v>2.3043938872262082E-2</v>
      </c>
      <c r="E89" s="97">
        <f t="shared" si="5"/>
        <v>2.3043938872262082E-2</v>
      </c>
      <c r="F89" s="96">
        <f t="shared" si="6"/>
        <v>0.17013183839141455</v>
      </c>
      <c r="G89" s="97">
        <f t="shared" si="7"/>
        <v>0.17013183839141455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375</v>
      </c>
      <c r="Y89" s="125">
        <v>393</v>
      </c>
      <c r="Z89" s="125">
        <v>424</v>
      </c>
    </row>
    <row r="90" spans="1:32" ht="15" customHeight="1" x14ac:dyDescent="0.25">
      <c r="A90" s="95" t="s">
        <v>7</v>
      </c>
      <c r="B90" s="95"/>
      <c r="C90" s="109" t="str">
        <f t="shared" si="3"/>
        <v>$283.8 mil</v>
      </c>
      <c r="D90" s="96">
        <f t="shared" si="4"/>
        <v>-3.7851549536049856E-3</v>
      </c>
      <c r="E90" s="97">
        <f t="shared" si="5"/>
        <v>-3.7851549536049856E-3</v>
      </c>
      <c r="F90" s="96">
        <f t="shared" si="6"/>
        <v>0.29726978744286714</v>
      </c>
      <c r="G90" s="97">
        <f t="shared" si="7"/>
        <v>0.29726978744286714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549</v>
      </c>
      <c r="Y90" s="125">
        <v>570</v>
      </c>
      <c r="Z90" s="125">
        <v>640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3041</v>
      </c>
      <c r="Y91" s="125">
        <v>3142</v>
      </c>
      <c r="Z91" s="125">
        <v>3516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153</v>
      </c>
      <c r="Y93" s="125">
        <v>170</v>
      </c>
      <c r="Z93" s="125">
        <v>220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391</v>
      </c>
      <c r="Y94" s="125">
        <v>410</v>
      </c>
      <c r="Z94" s="125">
        <v>457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80</v>
      </c>
      <c r="Y95" s="125">
        <v>91</v>
      </c>
      <c r="Z95" s="125">
        <v>98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334</v>
      </c>
      <c r="Y96" s="125">
        <v>347</v>
      </c>
      <c r="Z96" s="125">
        <v>417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461</v>
      </c>
      <c r="Y97" s="125">
        <v>489</v>
      </c>
      <c r="Z97" s="125">
        <v>517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228</v>
      </c>
      <c r="Y98" s="125">
        <v>242</v>
      </c>
      <c r="Z98" s="125">
        <v>256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30</v>
      </c>
      <c r="Y99" s="125">
        <v>43</v>
      </c>
      <c r="Z99" s="125">
        <v>41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302</v>
      </c>
      <c r="Y100" s="125">
        <v>321</v>
      </c>
      <c r="Z100" s="125">
        <v>370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2578</v>
      </c>
      <c r="Y101" s="125">
        <v>2759</v>
      </c>
      <c r="Z101" s="125">
        <v>3048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5753</v>
      </c>
      <c r="Y104" s="125">
        <v>6469</v>
      </c>
      <c r="Z104" s="125">
        <v>6688</v>
      </c>
      <c r="AB104" s="122" t="str">
        <f>TEXT(Z104,"###,###")</f>
        <v>6,688</v>
      </c>
      <c r="AD104" s="143">
        <f>Z104/($Z$4)*100</f>
        <v>68.272764393630041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1177</v>
      </c>
      <c r="Y105" s="125">
        <v>1203</v>
      </c>
      <c r="Z105" s="125">
        <v>1295</v>
      </c>
      <c r="AB105" s="122" t="str">
        <f>TEXT(Z105,"###,###")</f>
        <v>1,295</v>
      </c>
      <c r="AD105" s="143">
        <f>Z105/($Z$4)*100</f>
        <v>13.219681502654145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6930</v>
      </c>
      <c r="Y106" s="132">
        <v>7672</v>
      </c>
      <c r="Z106" s="132">
        <v>7983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1567</v>
      </c>
      <c r="Y108" s="125">
        <v>1767</v>
      </c>
      <c r="Z108" s="125">
        <v>1885</v>
      </c>
      <c r="AB108" s="122" t="str">
        <f>TEXT(Z108,"###,###")</f>
        <v>1,885</v>
      </c>
      <c r="AD108" s="143">
        <f>Z108/($Z$4)*100</f>
        <v>19.242547978766844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1575</v>
      </c>
      <c r="Y109" s="125">
        <v>1869</v>
      </c>
      <c r="Z109" s="125">
        <v>1965</v>
      </c>
      <c r="AB109" s="122" t="str">
        <f>TEXT(Z109,"###,###")</f>
        <v>1,965</v>
      </c>
      <c r="AD109" s="143">
        <f>Z109/($Z$4)*100</f>
        <v>20.059207839934668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1920</v>
      </c>
      <c r="Y110" s="125">
        <v>2201</v>
      </c>
      <c r="Z110" s="125">
        <v>2321</v>
      </c>
      <c r="AB110" s="122" t="str">
        <f>TEXT(Z110,"###,###")</f>
        <v>2,321</v>
      </c>
      <c r="AD110" s="143">
        <f>Z110/($Z$4)*100</f>
        <v>23.693344222131483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1870</v>
      </c>
      <c r="Y111" s="125">
        <v>1835</v>
      </c>
      <c r="Z111" s="125">
        <v>1824</v>
      </c>
      <c r="AB111" s="122" t="str">
        <f>TEXT(Z111,"###,###")</f>
        <v>1,824</v>
      </c>
      <c r="AD111" s="143">
        <f>Z111/($Z$4)*100</f>
        <v>18.619844834626377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8253</v>
      </c>
      <c r="Y112" s="125">
        <v>8932</v>
      </c>
      <c r="Z112" s="125">
        <v>9797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43.52</v>
      </c>
      <c r="U118" s="144">
        <v>38.5</v>
      </c>
      <c r="V118" s="144">
        <v>41.82</v>
      </c>
      <c r="W118" s="144">
        <v>43.35</v>
      </c>
      <c r="X118" s="144">
        <v>40.24</v>
      </c>
      <c r="Y118" s="144">
        <v>40.950000000000003</v>
      </c>
      <c r="Z118" s="144">
        <v>41.59</v>
      </c>
      <c r="AB118" s="122" t="str">
        <f>TEXT(Z118,"##.0")</f>
        <v>41.6</v>
      </c>
    </row>
    <row r="120" spans="19:32" x14ac:dyDescent="0.25">
      <c r="S120" s="115" t="s">
        <v>106</v>
      </c>
      <c r="T120" s="125">
        <v>4190</v>
      </c>
      <c r="U120" s="125">
        <v>4205</v>
      </c>
      <c r="V120" s="125">
        <v>4165</v>
      </c>
      <c r="W120" s="125">
        <v>4038</v>
      </c>
      <c r="X120" s="125">
        <v>4256</v>
      </c>
      <c r="Y120" s="125">
        <v>4439</v>
      </c>
      <c r="Z120" s="125">
        <v>4775</v>
      </c>
      <c r="AB120" s="122" t="str">
        <f>TEXT(Z120,"###,###")</f>
        <v>4,775</v>
      </c>
    </row>
    <row r="121" spans="19:32" x14ac:dyDescent="0.25">
      <c r="S121" s="115" t="s">
        <v>107</v>
      </c>
      <c r="T121" s="125">
        <v>775</v>
      </c>
      <c r="U121" s="125">
        <v>800</v>
      </c>
      <c r="V121" s="125">
        <v>789</v>
      </c>
      <c r="W121" s="125">
        <v>792</v>
      </c>
      <c r="X121" s="125">
        <v>708</v>
      </c>
      <c r="Y121" s="125">
        <v>754</v>
      </c>
      <c r="Z121" s="125">
        <v>980</v>
      </c>
      <c r="AB121" s="122" t="str">
        <f>TEXT(Z121,"###,###")</f>
        <v>980</v>
      </c>
    </row>
    <row r="122" spans="19:32" x14ac:dyDescent="0.25">
      <c r="S122" s="115" t="s">
        <v>108</v>
      </c>
      <c r="T122" s="125">
        <v>623</v>
      </c>
      <c r="U122" s="125">
        <v>660</v>
      </c>
      <c r="V122" s="125">
        <v>671</v>
      </c>
      <c r="W122" s="125">
        <v>642</v>
      </c>
      <c r="X122" s="125">
        <v>660</v>
      </c>
      <c r="Y122" s="125">
        <v>708</v>
      </c>
      <c r="Z122" s="125">
        <v>817</v>
      </c>
      <c r="AB122" s="122" t="str">
        <f>TEXT(Z122,"###,###")</f>
        <v>817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4813</v>
      </c>
      <c r="U124" s="125">
        <v>4865</v>
      </c>
      <c r="V124" s="125">
        <v>4836</v>
      </c>
      <c r="W124" s="125">
        <v>4680</v>
      </c>
      <c r="X124" s="125">
        <v>4916</v>
      </c>
      <c r="Y124" s="125">
        <v>5147</v>
      </c>
      <c r="Z124" s="125">
        <v>5592</v>
      </c>
      <c r="AB124" s="122" t="str">
        <f>TEXT(Z124,"###,###")</f>
        <v>5,592</v>
      </c>
      <c r="AD124" s="139">
        <f>Z124/$Z$7*100</f>
        <v>85.20493676672254</v>
      </c>
    </row>
    <row r="125" spans="19:32" x14ac:dyDescent="0.25">
      <c r="S125" s="115" t="s">
        <v>110</v>
      </c>
      <c r="T125" s="125">
        <v>1398</v>
      </c>
      <c r="U125" s="125">
        <v>1460</v>
      </c>
      <c r="V125" s="125">
        <v>1460</v>
      </c>
      <c r="W125" s="125">
        <v>1434</v>
      </c>
      <c r="X125" s="125">
        <v>1368</v>
      </c>
      <c r="Y125" s="125">
        <v>1462</v>
      </c>
      <c r="Z125" s="125">
        <v>1797</v>
      </c>
      <c r="AB125" s="122" t="str">
        <f>TEXT(Z125,"###,###")</f>
        <v>1,797</v>
      </c>
      <c r="AD125" s="139">
        <f>Z125/$Z$7*100</f>
        <v>27.380770988877039</v>
      </c>
    </row>
    <row r="127" spans="19:32" x14ac:dyDescent="0.25">
      <c r="S127" s="115" t="s">
        <v>111</v>
      </c>
      <c r="T127" s="125">
        <v>3034</v>
      </c>
      <c r="U127" s="125">
        <v>3088</v>
      </c>
      <c r="V127" s="125">
        <v>3046</v>
      </c>
      <c r="W127" s="125">
        <v>2933</v>
      </c>
      <c r="X127" s="125">
        <v>3044</v>
      </c>
      <c r="Y127" s="125">
        <v>3142</v>
      </c>
      <c r="Z127" s="125">
        <v>3515</v>
      </c>
      <c r="AB127" s="122" t="str">
        <f>TEXT(Z127,"###,###")</f>
        <v>3,515</v>
      </c>
      <c r="AD127" s="139">
        <f>Z127/$Z$7*100</f>
        <v>53.557824165777845</v>
      </c>
    </row>
    <row r="128" spans="19:32" x14ac:dyDescent="0.25">
      <c r="S128" s="115" t="s">
        <v>112</v>
      </c>
      <c r="T128" s="125">
        <v>2558</v>
      </c>
      <c r="U128" s="125">
        <v>2578</v>
      </c>
      <c r="V128" s="125">
        <v>2584</v>
      </c>
      <c r="W128" s="125">
        <v>2539</v>
      </c>
      <c r="X128" s="125">
        <v>2575</v>
      </c>
      <c r="Y128" s="125">
        <v>2759</v>
      </c>
      <c r="Z128" s="125">
        <v>3049</v>
      </c>
      <c r="AB128" s="122" t="str">
        <f>TEXT(Z128,"###,###")</f>
        <v>3,049</v>
      </c>
      <c r="AD128" s="139">
        <f>Z128/$Z$7*100</f>
        <v>46.457412768550967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95" id="{BF76CFDD-7A99-4902-A340-E4A04244F24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98" id="{F5A16CEF-78A2-4506-94FD-63C69F40516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01" id="{A97DA141-75F0-408D-AA93-0D0BFA45DFC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04" id="{9982D404-F438-4E27-87F5-60DED4902C3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03EA2-A632-4EEC-81A7-34E635CBC8D5}">
  <sheetPr codeName="Sheet9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Gympie</v>
      </c>
      <c r="T1" s="113"/>
      <c r="U1" s="113"/>
      <c r="V1" s="113"/>
      <c r="W1" s="113"/>
      <c r="X1" s="113"/>
      <c r="Y1" s="114" t="str">
        <f>Y3</f>
        <v>9.31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148</v>
      </c>
      <c r="Y3" s="118" t="s">
        <v>239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9.31 Gympie,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30920</v>
      </c>
      <c r="U4" s="121">
        <v>30879</v>
      </c>
      <c r="V4" s="121">
        <v>30827</v>
      </c>
      <c r="W4" s="121">
        <v>30595</v>
      </c>
      <c r="X4" s="121">
        <v>30462</v>
      </c>
      <c r="Y4" s="121">
        <v>32047</v>
      </c>
      <c r="Z4" s="121">
        <v>33236</v>
      </c>
      <c r="AB4" s="122" t="str">
        <f>TEXT(Z4,"###,###")</f>
        <v>33,236</v>
      </c>
      <c r="AD4" s="123">
        <f>Z4/Y4-1</f>
        <v>3.7101756794707841E-2</v>
      </c>
      <c r="AF4" s="123">
        <f t="shared" ref="AF4:AF9" si="0">Z4/T4-1</f>
        <v>7.4902975420439777E-2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16722</v>
      </c>
      <c r="U5" s="121">
        <v>16688</v>
      </c>
      <c r="V5" s="121">
        <v>16523</v>
      </c>
      <c r="W5" s="121">
        <v>16338</v>
      </c>
      <c r="X5" s="121">
        <v>16147</v>
      </c>
      <c r="Y5" s="121">
        <v>16972</v>
      </c>
      <c r="Z5" s="121">
        <v>17524</v>
      </c>
      <c r="AB5" s="122" t="str">
        <f>TEXT(Z5,"###,###")</f>
        <v>17,524</v>
      </c>
      <c r="AD5" s="123">
        <f t="shared" ref="AD5:AD9" si="1">Z5/Y5-1</f>
        <v>3.2524157435776635E-2</v>
      </c>
      <c r="AF5" s="123">
        <f t="shared" si="0"/>
        <v>4.7960770242793993E-2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14198</v>
      </c>
      <c r="U6" s="121">
        <v>14190</v>
      </c>
      <c r="V6" s="121">
        <v>14304</v>
      </c>
      <c r="W6" s="121">
        <v>14257</v>
      </c>
      <c r="X6" s="121">
        <v>14315</v>
      </c>
      <c r="Y6" s="121">
        <v>15075</v>
      </c>
      <c r="Z6" s="121">
        <v>15711</v>
      </c>
      <c r="AB6" s="122" t="str">
        <f>TEXT(Z6,"###,###")</f>
        <v>15,711</v>
      </c>
      <c r="AD6" s="123">
        <f t="shared" si="1"/>
        <v>4.2189054726368136E-2</v>
      </c>
      <c r="AF6" s="123">
        <f t="shared" si="0"/>
        <v>0.10656430483166646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22228</v>
      </c>
      <c r="U7" s="121">
        <v>22134</v>
      </c>
      <c r="V7" s="121">
        <v>22189</v>
      </c>
      <c r="W7" s="121">
        <v>21998</v>
      </c>
      <c r="X7" s="121">
        <v>22020</v>
      </c>
      <c r="Y7" s="121">
        <v>22976</v>
      </c>
      <c r="Z7" s="121">
        <v>23855</v>
      </c>
      <c r="AB7" s="122" t="str">
        <f>TEXT(Z7,"###,###")</f>
        <v>23,855</v>
      </c>
      <c r="AD7" s="123">
        <f t="shared" si="1"/>
        <v>3.8257311977715869E-2</v>
      </c>
      <c r="AF7" s="123">
        <f t="shared" si="0"/>
        <v>7.3195969048047482E-2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33,236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23,855</v>
      </c>
      <c r="P8" s="48"/>
      <c r="S8" s="120" t="s">
        <v>88</v>
      </c>
      <c r="T8" s="121">
        <v>33003.1</v>
      </c>
      <c r="U8" s="121">
        <v>33733.71</v>
      </c>
      <c r="V8" s="121">
        <v>34370</v>
      </c>
      <c r="W8" s="121">
        <v>35413.230000000003</v>
      </c>
      <c r="X8" s="121">
        <v>35574</v>
      </c>
      <c r="Y8" s="121">
        <v>36364.26</v>
      </c>
      <c r="Z8" s="121">
        <v>37327.769999999997</v>
      </c>
      <c r="AB8" s="122" t="str">
        <f>TEXT(Z8,"$###,###")</f>
        <v>$37,328</v>
      </c>
      <c r="AD8" s="123">
        <f t="shared" si="1"/>
        <v>2.649607059238912E-2</v>
      </c>
      <c r="AF8" s="123">
        <f t="shared" si="0"/>
        <v>0.13103829640245901</v>
      </c>
    </row>
    <row r="9" spans="1:32" x14ac:dyDescent="0.25">
      <c r="A9" s="52" t="s">
        <v>15</v>
      </c>
      <c r="B9" s="53"/>
      <c r="C9" s="54"/>
      <c r="D9" s="55">
        <f>AD104</f>
        <v>70.811770369478879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52.462796059526305</v>
      </c>
      <c r="P9" s="56" t="s">
        <v>89</v>
      </c>
      <c r="S9" s="120" t="s">
        <v>7</v>
      </c>
      <c r="T9" s="121">
        <v>834980886</v>
      </c>
      <c r="U9" s="121">
        <v>859613858</v>
      </c>
      <c r="V9" s="121">
        <v>896259365</v>
      </c>
      <c r="W9" s="121">
        <v>909647621</v>
      </c>
      <c r="X9" s="121">
        <v>921075965</v>
      </c>
      <c r="Y9" s="121">
        <v>979433977</v>
      </c>
      <c r="Z9" s="121">
        <v>1045606404</v>
      </c>
      <c r="AB9" s="122" t="str">
        <f>TEXT(Z9/1000000,"$#,###.0")&amp;" mil"</f>
        <v>$1,045.6 mil</v>
      </c>
      <c r="AD9" s="123">
        <f t="shared" si="1"/>
        <v>6.7561906727685361E-2</v>
      </c>
      <c r="AF9" s="123">
        <f t="shared" si="0"/>
        <v>0.25225190364417505</v>
      </c>
    </row>
    <row r="10" spans="1:32" x14ac:dyDescent="0.25">
      <c r="A10" s="52" t="s">
        <v>18</v>
      </c>
      <c r="B10" s="53"/>
      <c r="C10" s="54"/>
      <c r="D10" s="55">
        <f>AD105</f>
        <v>15.754001684919967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47.533011947180889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86.740725214839657</v>
      </c>
      <c r="P11" s="56" t="s">
        <v>89</v>
      </c>
      <c r="S11" s="120" t="s">
        <v>30</v>
      </c>
      <c r="T11" s="125">
        <v>25404</v>
      </c>
      <c r="U11" s="125">
        <v>25444</v>
      </c>
      <c r="V11" s="125">
        <v>25470</v>
      </c>
      <c r="W11" s="125">
        <v>25474</v>
      </c>
      <c r="X11" s="125">
        <v>25392</v>
      </c>
      <c r="Y11" s="125">
        <v>26808</v>
      </c>
      <c r="Z11" s="125">
        <v>27717</v>
      </c>
    </row>
    <row r="12" spans="1:32" ht="28.5" customHeight="1" x14ac:dyDescent="0.25">
      <c r="A12" s="52" t="s">
        <v>20</v>
      </c>
      <c r="B12" s="54"/>
      <c r="C12" s="54"/>
      <c r="D12" s="55">
        <f>AD108</f>
        <v>19.873029245396559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23.135610983022428</v>
      </c>
      <c r="P12" s="56" t="s">
        <v>89</v>
      </c>
      <c r="S12" s="120" t="s">
        <v>31</v>
      </c>
      <c r="T12" s="125">
        <v>5515</v>
      </c>
      <c r="U12" s="125">
        <v>5438</v>
      </c>
      <c r="V12" s="125">
        <v>5358</v>
      </c>
      <c r="W12" s="125">
        <v>5124</v>
      </c>
      <c r="X12" s="125">
        <v>5072</v>
      </c>
      <c r="Y12" s="125">
        <v>5239</v>
      </c>
      <c r="Z12" s="125">
        <v>5517</v>
      </c>
    </row>
    <row r="13" spans="1:32" ht="15" customHeight="1" x14ac:dyDescent="0.25">
      <c r="A13" s="52" t="s">
        <v>21</v>
      </c>
      <c r="B13" s="54"/>
      <c r="C13" s="54"/>
      <c r="D13" s="55">
        <f>AD109</f>
        <v>16.948489589601635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17.727765074016126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32.004453002768088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1981</v>
      </c>
      <c r="Z15" s="125">
        <v>1896</v>
      </c>
      <c r="AB15" s="129">
        <f t="shared" ref="AB15:AB34" si="2">IF(Z15="np",0,Z15/$Z$34)</f>
        <v>5.7046576001925621E-2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476</v>
      </c>
      <c r="Z16" s="125">
        <v>529</v>
      </c>
      <c r="AB16" s="129">
        <f t="shared" si="2"/>
        <v>1.5916476110241905E-2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2427</v>
      </c>
      <c r="Z17" s="125">
        <v>2680</v>
      </c>
      <c r="AB17" s="129">
        <f t="shared" si="2"/>
        <v>8.0635455530148031E-2</v>
      </c>
    </row>
    <row r="18" spans="1:28" x14ac:dyDescent="0.25">
      <c r="A18" s="82" t="str">
        <f>$S$1&amp;" ("&amp;$T$2&amp;" to "&amp;$Z$2&amp;")"</f>
        <v>Gympie (2011-12 to 2017-18)</v>
      </c>
      <c r="B18" s="82"/>
      <c r="C18" s="82"/>
      <c r="D18" s="82"/>
      <c r="E18" s="82"/>
      <c r="F18" s="82"/>
      <c r="G18" s="82" t="str">
        <f>$S$1&amp;" ("&amp;$T$2&amp;" to "&amp;$Z$2&amp;")"</f>
        <v>Gympie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161</v>
      </c>
      <c r="Z18" s="125">
        <v>183</v>
      </c>
      <c r="AB18" s="129">
        <f t="shared" si="2"/>
        <v>5.5060777470213023E-3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2375</v>
      </c>
      <c r="Z19" s="125">
        <v>2822</v>
      </c>
      <c r="AB19" s="129">
        <f t="shared" si="2"/>
        <v>8.4907931158984234E-2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1087</v>
      </c>
      <c r="Z20" s="125">
        <v>1178</v>
      </c>
      <c r="AB20" s="129">
        <f t="shared" si="2"/>
        <v>3.5443495005415812E-2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3160</v>
      </c>
      <c r="Z21" s="125">
        <v>3457</v>
      </c>
      <c r="AB21" s="129">
        <f t="shared" si="2"/>
        <v>0.10401372006258275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2110</v>
      </c>
      <c r="Z22" s="125">
        <v>2112</v>
      </c>
      <c r="AB22" s="129">
        <f t="shared" si="2"/>
        <v>6.3545553014803219E-2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1111</v>
      </c>
      <c r="Z23" s="125">
        <v>1249</v>
      </c>
      <c r="AB23" s="129">
        <f t="shared" si="2"/>
        <v>3.7579732819833914E-2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115</v>
      </c>
      <c r="Z24" s="125">
        <v>113</v>
      </c>
      <c r="AB24" s="129">
        <f t="shared" si="2"/>
        <v>3.3999277891443012E-3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836</v>
      </c>
      <c r="Z25" s="125">
        <v>959</v>
      </c>
      <c r="AB25" s="129">
        <f t="shared" si="2"/>
        <v>2.8854254422914911E-2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696</v>
      </c>
      <c r="Z26" s="125">
        <v>774</v>
      </c>
      <c r="AB26" s="129">
        <f t="shared" si="2"/>
        <v>2.328800096281141E-2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1191</v>
      </c>
      <c r="Z27" s="125">
        <v>1204</v>
      </c>
      <c r="AB27" s="129">
        <f t="shared" si="2"/>
        <v>3.6225779275484413E-2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1871</v>
      </c>
      <c r="Z28" s="125">
        <v>2302</v>
      </c>
      <c r="AB28" s="129">
        <f t="shared" si="2"/>
        <v>6.9262245757612223E-2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1468</v>
      </c>
      <c r="Z29" s="125">
        <v>1493</v>
      </c>
      <c r="AB29" s="129">
        <f t="shared" si="2"/>
        <v>4.4921169815862319E-2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2214</v>
      </c>
      <c r="Z30" s="125">
        <v>2321</v>
      </c>
      <c r="AB30" s="129">
        <f t="shared" si="2"/>
        <v>6.9833915031893123E-2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2945</v>
      </c>
      <c r="Z31" s="125">
        <v>3308</v>
      </c>
      <c r="AB31" s="129">
        <f t="shared" si="2"/>
        <v>9.9530629437958845E-2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340</v>
      </c>
      <c r="Z32" s="125">
        <v>370</v>
      </c>
      <c r="AB32" s="129">
        <f t="shared" si="2"/>
        <v>1.1132506920207005E-2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1155</v>
      </c>
      <c r="Z33" s="125">
        <v>1260</v>
      </c>
      <c r="AB33" s="129">
        <f t="shared" si="2"/>
        <v>3.7910699241786014E-2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32047</v>
      </c>
      <c r="Z34" s="132">
        <v>33236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36</v>
      </c>
      <c r="Y44" s="125">
        <v>23</v>
      </c>
      <c r="Z44" s="125">
        <v>29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428</v>
      </c>
      <c r="Y45" s="125">
        <v>448</v>
      </c>
      <c r="Z45" s="125">
        <v>468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978</v>
      </c>
      <c r="Y46" s="125">
        <v>985</v>
      </c>
      <c r="Z46" s="125">
        <v>1159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1337</v>
      </c>
      <c r="Y47" s="125">
        <v>1383</v>
      </c>
      <c r="Z47" s="125">
        <v>1349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1479</v>
      </c>
      <c r="Y48" s="125">
        <v>1623</v>
      </c>
      <c r="Z48" s="125">
        <v>1606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Gympie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1464</v>
      </c>
      <c r="Y49" s="125">
        <v>1493</v>
      </c>
      <c r="Z49" s="125">
        <v>1591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1427</v>
      </c>
      <c r="Y50" s="125">
        <v>1523</v>
      </c>
      <c r="Z50" s="125">
        <v>1628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1545</v>
      </c>
      <c r="Y51" s="125">
        <v>1552</v>
      </c>
      <c r="Z51" s="125">
        <v>1522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1661</v>
      </c>
      <c r="Y52" s="125">
        <v>1833</v>
      </c>
      <c r="Z52" s="125">
        <v>1824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1674</v>
      </c>
      <c r="Y53" s="125">
        <v>1773</v>
      </c>
      <c r="Z53" s="125">
        <v>1746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1687</v>
      </c>
      <c r="Y54" s="125">
        <v>1751</v>
      </c>
      <c r="Z54" s="125">
        <v>1850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1218</v>
      </c>
      <c r="Y55" s="125">
        <v>1354</v>
      </c>
      <c r="Z55" s="125">
        <v>1441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701</v>
      </c>
      <c r="Y56" s="125">
        <v>659</v>
      </c>
      <c r="Z56" s="125">
        <v>669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274</v>
      </c>
      <c r="Y57" s="125">
        <v>334</v>
      </c>
      <c r="Z57" s="125">
        <v>348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124</v>
      </c>
      <c r="Y58" s="125">
        <v>126</v>
      </c>
      <c r="Z58" s="125">
        <v>141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70</v>
      </c>
      <c r="Y59" s="125">
        <v>68</v>
      </c>
      <c r="Z59" s="125">
        <v>81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48</v>
      </c>
      <c r="Y60" s="125">
        <v>44</v>
      </c>
      <c r="Z60" s="125">
        <v>60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16147</v>
      </c>
      <c r="Y61" s="125">
        <v>16972</v>
      </c>
      <c r="Z61" s="125">
        <v>17524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30</v>
      </c>
      <c r="Y63" s="125">
        <v>18</v>
      </c>
      <c r="Z63" s="125">
        <v>27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Gympie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528</v>
      </c>
      <c r="Y64" s="125">
        <v>555</v>
      </c>
      <c r="Z64" s="125">
        <v>538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903</v>
      </c>
      <c r="Y65" s="125">
        <v>956</v>
      </c>
      <c r="Z65" s="125">
        <v>1068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1043</v>
      </c>
      <c r="Y66" s="125">
        <v>1059</v>
      </c>
      <c r="Z66" s="125">
        <v>1144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1109</v>
      </c>
      <c r="Y67" s="125">
        <v>1295</v>
      </c>
      <c r="Z67" s="125">
        <v>1283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1174</v>
      </c>
      <c r="Y68" s="125">
        <v>1237</v>
      </c>
      <c r="Z68" s="125">
        <v>1232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1253</v>
      </c>
      <c r="Y69" s="125">
        <v>1347</v>
      </c>
      <c r="Z69" s="125">
        <v>1440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1447</v>
      </c>
      <c r="Y70" s="125">
        <v>1494</v>
      </c>
      <c r="Z70" s="125">
        <v>1451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1695</v>
      </c>
      <c r="Y71" s="125">
        <v>1726</v>
      </c>
      <c r="Z71" s="125">
        <v>1752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1734</v>
      </c>
      <c r="Y72" s="125">
        <v>1756</v>
      </c>
      <c r="Z72" s="125">
        <v>1813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1578</v>
      </c>
      <c r="Y73" s="125">
        <v>1678</v>
      </c>
      <c r="Z73" s="125">
        <v>1768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1012</v>
      </c>
      <c r="Y74" s="125">
        <v>1076</v>
      </c>
      <c r="Z74" s="125">
        <v>1211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477</v>
      </c>
      <c r="Y75" s="125">
        <v>525</v>
      </c>
      <c r="Z75" s="125">
        <v>560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173</v>
      </c>
      <c r="Y76" s="125">
        <v>181</v>
      </c>
      <c r="Z76" s="125">
        <v>209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88</v>
      </c>
      <c r="Y77" s="125">
        <v>94</v>
      </c>
      <c r="Z77" s="125">
        <v>96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57</v>
      </c>
      <c r="Y78" s="125">
        <v>50</v>
      </c>
      <c r="Z78" s="125">
        <v>51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26</v>
      </c>
      <c r="Y79" s="125">
        <v>28</v>
      </c>
      <c r="Z79" s="125">
        <v>48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14315</v>
      </c>
      <c r="Y80" s="125">
        <v>15075</v>
      </c>
      <c r="Z80" s="125">
        <v>15711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Gympie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815</v>
      </c>
      <c r="Y83" s="125">
        <v>887</v>
      </c>
      <c r="Z83" s="125">
        <v>936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755</v>
      </c>
      <c r="Y84" s="125">
        <v>788</v>
      </c>
      <c r="Z84" s="125">
        <v>797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33,236</v>
      </c>
      <c r="D85" s="96">
        <f t="shared" ref="D85:D90" si="4">AD4</f>
        <v>3.7101756794707841E-2</v>
      </c>
      <c r="E85" s="97">
        <f t="shared" ref="E85:E90" si="5">AD4</f>
        <v>3.7101756794707841E-2</v>
      </c>
      <c r="F85" s="96">
        <f t="shared" ref="F85:F90" si="6">AF4</f>
        <v>7.4902975420439777E-2</v>
      </c>
      <c r="G85" s="97">
        <f t="shared" ref="G85:G90" si="7">AF4</f>
        <v>7.4902975420439777E-2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2098</v>
      </c>
      <c r="Y85" s="125">
        <v>2190</v>
      </c>
      <c r="Z85" s="125">
        <v>2275</v>
      </c>
    </row>
    <row r="86" spans="1:32" ht="15" customHeight="1" x14ac:dyDescent="0.25">
      <c r="A86" s="98" t="s">
        <v>4</v>
      </c>
      <c r="B86" s="95"/>
      <c r="C86" s="109" t="str">
        <f t="shared" si="3"/>
        <v>17,524</v>
      </c>
      <c r="D86" s="96">
        <f t="shared" si="4"/>
        <v>3.2524157435776635E-2</v>
      </c>
      <c r="E86" s="97">
        <f t="shared" si="5"/>
        <v>3.2524157435776635E-2</v>
      </c>
      <c r="F86" s="96">
        <f t="shared" si="6"/>
        <v>4.7960770242793993E-2</v>
      </c>
      <c r="G86" s="97">
        <f t="shared" si="7"/>
        <v>4.7960770242793993E-2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463</v>
      </c>
      <c r="Y86" s="125">
        <v>495</v>
      </c>
      <c r="Z86" s="125">
        <v>540</v>
      </c>
    </row>
    <row r="87" spans="1:32" ht="15" customHeight="1" x14ac:dyDescent="0.25">
      <c r="A87" s="98" t="s">
        <v>5</v>
      </c>
      <c r="B87" s="95"/>
      <c r="C87" s="109" t="str">
        <f t="shared" si="3"/>
        <v>15,711</v>
      </c>
      <c r="D87" s="96">
        <f t="shared" si="4"/>
        <v>4.2189054726368136E-2</v>
      </c>
      <c r="E87" s="97">
        <f t="shared" si="5"/>
        <v>4.2189054726368136E-2</v>
      </c>
      <c r="F87" s="96">
        <f t="shared" si="6"/>
        <v>0.10656430483166646</v>
      </c>
      <c r="G87" s="97">
        <f t="shared" si="7"/>
        <v>0.10656430483166646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269</v>
      </c>
      <c r="Y87" s="125">
        <v>290</v>
      </c>
      <c r="Z87" s="125">
        <v>295</v>
      </c>
    </row>
    <row r="88" spans="1:32" ht="15" customHeight="1" x14ac:dyDescent="0.25">
      <c r="A88" s="95" t="s">
        <v>6</v>
      </c>
      <c r="B88" s="95"/>
      <c r="C88" s="109" t="str">
        <f t="shared" si="3"/>
        <v>23,855</v>
      </c>
      <c r="D88" s="96">
        <f t="shared" si="4"/>
        <v>3.8257311977715869E-2</v>
      </c>
      <c r="E88" s="97">
        <f t="shared" si="5"/>
        <v>3.8257311977715869E-2</v>
      </c>
      <c r="F88" s="96">
        <f t="shared" si="6"/>
        <v>7.3195969048047482E-2</v>
      </c>
      <c r="G88" s="97">
        <f t="shared" si="7"/>
        <v>7.3195969048047482E-2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499</v>
      </c>
      <c r="Y88" s="125">
        <v>546</v>
      </c>
      <c r="Z88" s="125">
        <v>611</v>
      </c>
    </row>
    <row r="89" spans="1:32" ht="15" customHeight="1" x14ac:dyDescent="0.25">
      <c r="A89" s="95" t="s">
        <v>104</v>
      </c>
      <c r="B89" s="95"/>
      <c r="C89" s="146" t="str">
        <f t="shared" si="3"/>
        <v>$37,328</v>
      </c>
      <c r="D89" s="96">
        <f t="shared" si="4"/>
        <v>2.649607059238912E-2</v>
      </c>
      <c r="E89" s="97">
        <f t="shared" si="5"/>
        <v>2.649607059238912E-2</v>
      </c>
      <c r="F89" s="96">
        <f t="shared" si="6"/>
        <v>0.13103829640245901</v>
      </c>
      <c r="G89" s="97">
        <f t="shared" si="7"/>
        <v>0.13103829640245901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1499</v>
      </c>
      <c r="Y89" s="125">
        <v>1578</v>
      </c>
      <c r="Z89" s="125">
        <v>1662</v>
      </c>
    </row>
    <row r="90" spans="1:32" ht="15" customHeight="1" x14ac:dyDescent="0.25">
      <c r="A90" s="95" t="s">
        <v>7</v>
      </c>
      <c r="B90" s="95"/>
      <c r="C90" s="109" t="str">
        <f t="shared" si="3"/>
        <v>$1,045.6 mil</v>
      </c>
      <c r="D90" s="96">
        <f t="shared" si="4"/>
        <v>6.7561906727685361E-2</v>
      </c>
      <c r="E90" s="97">
        <f t="shared" si="5"/>
        <v>6.7561906727685361E-2</v>
      </c>
      <c r="F90" s="96">
        <f t="shared" si="6"/>
        <v>0.25225190364417505</v>
      </c>
      <c r="G90" s="97">
        <f t="shared" si="7"/>
        <v>0.25225190364417505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1941</v>
      </c>
      <c r="Y90" s="125">
        <v>2018</v>
      </c>
      <c r="Z90" s="125">
        <v>2131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11641</v>
      </c>
      <c r="Y91" s="125">
        <v>12082</v>
      </c>
      <c r="Z91" s="125">
        <v>12515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592</v>
      </c>
      <c r="Y93" s="125">
        <v>638</v>
      </c>
      <c r="Z93" s="125">
        <v>687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1463</v>
      </c>
      <c r="Y94" s="125">
        <v>1521</v>
      </c>
      <c r="Z94" s="125">
        <v>1592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363</v>
      </c>
      <c r="Y95" s="125">
        <v>369</v>
      </c>
      <c r="Z95" s="125">
        <v>392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1495</v>
      </c>
      <c r="Y96" s="125">
        <v>1680</v>
      </c>
      <c r="Z96" s="125">
        <v>1797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1585</v>
      </c>
      <c r="Y97" s="125">
        <v>1778</v>
      </c>
      <c r="Z97" s="125">
        <v>1848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1227</v>
      </c>
      <c r="Y98" s="125">
        <v>1245</v>
      </c>
      <c r="Z98" s="125">
        <v>1329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122</v>
      </c>
      <c r="Y99" s="125">
        <v>124</v>
      </c>
      <c r="Z99" s="125">
        <v>157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891</v>
      </c>
      <c r="Y100" s="125">
        <v>993</v>
      </c>
      <c r="Z100" s="125">
        <v>1038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10379</v>
      </c>
      <c r="Y101" s="125">
        <v>10894</v>
      </c>
      <c r="Z101" s="125">
        <v>11339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20896</v>
      </c>
      <c r="Y104" s="125">
        <v>22666</v>
      </c>
      <c r="Z104" s="125">
        <v>23535</v>
      </c>
      <c r="AB104" s="122" t="str">
        <f>TEXT(Z104,"###,###")</f>
        <v>23,535</v>
      </c>
      <c r="AD104" s="143">
        <f>Z104/($Z$4)*100</f>
        <v>70.811770369478879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5108</v>
      </c>
      <c r="Y105" s="125">
        <v>5207</v>
      </c>
      <c r="Z105" s="125">
        <v>5236</v>
      </c>
      <c r="AB105" s="122" t="str">
        <f>TEXT(Z105,"###,###")</f>
        <v>5,236</v>
      </c>
      <c r="AD105" s="143">
        <f>Z105/($Z$4)*100</f>
        <v>15.754001684919967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26004</v>
      </c>
      <c r="Y106" s="132">
        <v>27873</v>
      </c>
      <c r="Z106" s="132">
        <v>28771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4837</v>
      </c>
      <c r="Y108" s="125">
        <v>5603</v>
      </c>
      <c r="Z108" s="125">
        <v>6605</v>
      </c>
      <c r="AB108" s="122" t="str">
        <f>TEXT(Z108,"###,###")</f>
        <v>6,605</v>
      </c>
      <c r="AD108" s="143">
        <f>Z108/($Z$4)*100</f>
        <v>19.873029245396559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5185</v>
      </c>
      <c r="Y109" s="125">
        <v>5823</v>
      </c>
      <c r="Z109" s="125">
        <v>5633</v>
      </c>
      <c r="AB109" s="122" t="str">
        <f>TEXT(Z109,"###,###")</f>
        <v>5,633</v>
      </c>
      <c r="AD109" s="143">
        <f>Z109/($Z$4)*100</f>
        <v>16.948489589601635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5987</v>
      </c>
      <c r="Y110" s="125">
        <v>5576</v>
      </c>
      <c r="Z110" s="125">
        <v>5892</v>
      </c>
      <c r="AB110" s="122" t="str">
        <f>TEXT(Z110,"###,###")</f>
        <v>5,892</v>
      </c>
      <c r="AD110" s="143">
        <f>Z110/($Z$4)*100</f>
        <v>17.727765074016126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9992</v>
      </c>
      <c r="Y111" s="125">
        <v>10871</v>
      </c>
      <c r="Z111" s="125">
        <v>10637</v>
      </c>
      <c r="AB111" s="122" t="str">
        <f>TEXT(Z111,"###,###")</f>
        <v>10,637</v>
      </c>
      <c r="AD111" s="143">
        <f>Z111/($Z$4)*100</f>
        <v>32.004453002768088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30462</v>
      </c>
      <c r="Y112" s="125">
        <v>32047</v>
      </c>
      <c r="Z112" s="125">
        <v>33236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39.700000000000003</v>
      </c>
      <c r="U118" s="144">
        <v>41.86</v>
      </c>
      <c r="V118" s="144">
        <v>46</v>
      </c>
      <c r="W118" s="144">
        <v>41.08</v>
      </c>
      <c r="X118" s="144">
        <v>43.13</v>
      </c>
      <c r="Y118" s="144">
        <v>43.31</v>
      </c>
      <c r="Z118" s="144">
        <v>43.4</v>
      </c>
      <c r="AB118" s="122" t="str">
        <f>TEXT(Z118,"##.0")</f>
        <v>43.4</v>
      </c>
    </row>
    <row r="120" spans="19:32" x14ac:dyDescent="0.25">
      <c r="S120" s="115" t="s">
        <v>106</v>
      </c>
      <c r="T120" s="125">
        <v>16712</v>
      </c>
      <c r="U120" s="125">
        <v>16699</v>
      </c>
      <c r="V120" s="125">
        <v>16832</v>
      </c>
      <c r="W120" s="125">
        <v>16877</v>
      </c>
      <c r="X120" s="125">
        <v>16950</v>
      </c>
      <c r="Y120" s="125">
        <v>17737</v>
      </c>
      <c r="Z120" s="125">
        <v>18336</v>
      </c>
      <c r="AB120" s="122" t="str">
        <f>TEXT(Z120,"###,###")</f>
        <v>18,336</v>
      </c>
    </row>
    <row r="121" spans="19:32" x14ac:dyDescent="0.25">
      <c r="S121" s="115" t="s">
        <v>107</v>
      </c>
      <c r="T121" s="125">
        <v>3238</v>
      </c>
      <c r="U121" s="125">
        <v>3201</v>
      </c>
      <c r="V121" s="125">
        <v>3081</v>
      </c>
      <c r="W121" s="125">
        <v>2944</v>
      </c>
      <c r="X121" s="125">
        <v>2880</v>
      </c>
      <c r="Y121" s="125">
        <v>3007</v>
      </c>
      <c r="Z121" s="125">
        <v>3163</v>
      </c>
      <c r="AB121" s="122" t="str">
        <f>TEXT(Z121,"###,###")</f>
        <v>3,163</v>
      </c>
    </row>
    <row r="122" spans="19:32" x14ac:dyDescent="0.25">
      <c r="S122" s="115" t="s">
        <v>108</v>
      </c>
      <c r="T122" s="125">
        <v>2277</v>
      </c>
      <c r="U122" s="125">
        <v>2236</v>
      </c>
      <c r="V122" s="125">
        <v>2280</v>
      </c>
      <c r="W122" s="125">
        <v>2176</v>
      </c>
      <c r="X122" s="125">
        <v>2188</v>
      </c>
      <c r="Y122" s="125">
        <v>2232</v>
      </c>
      <c r="Z122" s="125">
        <v>2356</v>
      </c>
      <c r="AB122" s="122" t="str">
        <f>TEXT(Z122,"###,###")</f>
        <v>2,356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18989</v>
      </c>
      <c r="U124" s="125">
        <v>18935</v>
      </c>
      <c r="V124" s="125">
        <v>19112</v>
      </c>
      <c r="W124" s="125">
        <v>19053</v>
      </c>
      <c r="X124" s="125">
        <v>19138</v>
      </c>
      <c r="Y124" s="125">
        <v>19969</v>
      </c>
      <c r="Z124" s="125">
        <v>20692</v>
      </c>
      <c r="AB124" s="122" t="str">
        <f>TEXT(Z124,"###,###")</f>
        <v>20,692</v>
      </c>
      <c r="AD124" s="139">
        <f>Z124/$Z$7*100</f>
        <v>86.740725214839657</v>
      </c>
    </row>
    <row r="125" spans="19:32" x14ac:dyDescent="0.25">
      <c r="S125" s="115" t="s">
        <v>110</v>
      </c>
      <c r="T125" s="125">
        <v>5515</v>
      </c>
      <c r="U125" s="125">
        <v>5437</v>
      </c>
      <c r="V125" s="125">
        <v>5361</v>
      </c>
      <c r="W125" s="125">
        <v>5120</v>
      </c>
      <c r="X125" s="125">
        <v>5068</v>
      </c>
      <c r="Y125" s="125">
        <v>5239</v>
      </c>
      <c r="Z125" s="125">
        <v>5519</v>
      </c>
      <c r="AB125" s="122" t="str">
        <f>TEXT(Z125,"###,###")</f>
        <v>5,519</v>
      </c>
      <c r="AD125" s="139">
        <f>Z125/$Z$7*100</f>
        <v>23.135610983022428</v>
      </c>
    </row>
    <row r="127" spans="19:32" x14ac:dyDescent="0.25">
      <c r="S127" s="115" t="s">
        <v>111</v>
      </c>
      <c r="T127" s="125">
        <v>11932</v>
      </c>
      <c r="U127" s="125">
        <v>11917</v>
      </c>
      <c r="V127" s="125">
        <v>11846</v>
      </c>
      <c r="W127" s="125">
        <v>11690</v>
      </c>
      <c r="X127" s="125">
        <v>11641</v>
      </c>
      <c r="Y127" s="125">
        <v>12082</v>
      </c>
      <c r="Z127" s="125">
        <v>12515</v>
      </c>
      <c r="AB127" s="122" t="str">
        <f>TEXT(Z127,"###,###")</f>
        <v>12,515</v>
      </c>
      <c r="AD127" s="139">
        <f>Z127/$Z$7*100</f>
        <v>52.462796059526305</v>
      </c>
    </row>
    <row r="128" spans="19:32" x14ac:dyDescent="0.25">
      <c r="S128" s="115" t="s">
        <v>112</v>
      </c>
      <c r="T128" s="125">
        <v>10296</v>
      </c>
      <c r="U128" s="125">
        <v>10216</v>
      </c>
      <c r="V128" s="125">
        <v>10343</v>
      </c>
      <c r="W128" s="125">
        <v>10308</v>
      </c>
      <c r="X128" s="125">
        <v>10379</v>
      </c>
      <c r="Y128" s="125">
        <v>10894</v>
      </c>
      <c r="Z128" s="125">
        <v>11339</v>
      </c>
      <c r="AB128" s="122" t="str">
        <f>TEXT(Z128,"###,###")</f>
        <v>11,339</v>
      </c>
      <c r="AD128" s="139">
        <f>Z128/$Z$7*100</f>
        <v>47.533011947180889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85" id="{60F7909C-DB16-4152-A22B-77869293F38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88" id="{9AA22328-348B-4E73-A1B9-02CD51B486F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91" id="{D226958D-ED91-4531-9F4E-CA809D965D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94" id="{4B0E3D81-95FC-4D4E-8C66-15DA0D6CF7F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9E98E-039E-4D35-ACD0-06E3AE388806}">
  <sheetPr codeName="Sheet9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Hinchinbrook</v>
      </c>
      <c r="T1" s="113"/>
      <c r="U1" s="113"/>
      <c r="V1" s="113"/>
      <c r="W1" s="113"/>
      <c r="X1" s="113"/>
      <c r="Y1" s="114" t="str">
        <f>Y3</f>
        <v>9.32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149</v>
      </c>
      <c r="Y3" s="118" t="s">
        <v>240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9.32 Hinchinbrook,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8828</v>
      </c>
      <c r="U4" s="121">
        <v>8476</v>
      </c>
      <c r="V4" s="121">
        <v>8213</v>
      </c>
      <c r="W4" s="121">
        <v>8131</v>
      </c>
      <c r="X4" s="121">
        <v>7160</v>
      </c>
      <c r="Y4" s="121">
        <v>8400</v>
      </c>
      <c r="Z4" s="121">
        <v>8817</v>
      </c>
      <c r="AB4" s="122" t="str">
        <f>TEXT(Z4,"###,###")</f>
        <v>8,817</v>
      </c>
      <c r="AD4" s="123">
        <f>Z4/Y4-1</f>
        <v>4.96428571428571E-2</v>
      </c>
      <c r="AF4" s="123">
        <f t="shared" ref="AF4:AF9" si="0">Z4/T4-1</f>
        <v>-1.2460353420933323E-3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4941</v>
      </c>
      <c r="U5" s="121">
        <v>4750</v>
      </c>
      <c r="V5" s="121">
        <v>4566</v>
      </c>
      <c r="W5" s="121">
        <v>4549</v>
      </c>
      <c r="X5" s="121">
        <v>3907</v>
      </c>
      <c r="Y5" s="121">
        <v>4620</v>
      </c>
      <c r="Z5" s="121">
        <v>4829</v>
      </c>
      <c r="AB5" s="122" t="str">
        <f>TEXT(Z5,"###,###")</f>
        <v>4,829</v>
      </c>
      <c r="AD5" s="123">
        <f t="shared" ref="AD5:AD9" si="1">Z5/Y5-1</f>
        <v>4.5238095238095299E-2</v>
      </c>
      <c r="AF5" s="123">
        <f t="shared" si="0"/>
        <v>-2.2667476219388805E-2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3889</v>
      </c>
      <c r="U6" s="121">
        <v>3727</v>
      </c>
      <c r="V6" s="121">
        <v>3644</v>
      </c>
      <c r="W6" s="121">
        <v>3578</v>
      </c>
      <c r="X6" s="121">
        <v>3251</v>
      </c>
      <c r="Y6" s="121">
        <v>3780</v>
      </c>
      <c r="Z6" s="121">
        <v>3984</v>
      </c>
      <c r="AB6" s="122" t="str">
        <f>TEXT(Z6,"###,###")</f>
        <v>3,984</v>
      </c>
      <c r="AD6" s="123">
        <f t="shared" si="1"/>
        <v>5.3968253968253999E-2</v>
      </c>
      <c r="AF6" s="123">
        <f t="shared" si="0"/>
        <v>2.4427873489328844E-2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5907</v>
      </c>
      <c r="U7" s="121">
        <v>5785</v>
      </c>
      <c r="V7" s="121">
        <v>5698</v>
      </c>
      <c r="W7" s="121">
        <v>5649</v>
      </c>
      <c r="X7" s="121">
        <v>5072</v>
      </c>
      <c r="Y7" s="121">
        <v>5621</v>
      </c>
      <c r="Z7" s="121">
        <v>5986</v>
      </c>
      <c r="AB7" s="122" t="str">
        <f>TEXT(Z7,"###,###")</f>
        <v>5,986</v>
      </c>
      <c r="AD7" s="123">
        <f t="shared" si="1"/>
        <v>6.4935064935064846E-2</v>
      </c>
      <c r="AF7" s="123">
        <f t="shared" si="0"/>
        <v>1.3373963094633456E-2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8,817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5,986</v>
      </c>
      <c r="P8" s="48"/>
      <c r="S8" s="120" t="s">
        <v>88</v>
      </c>
      <c r="T8" s="121">
        <v>31668.37</v>
      </c>
      <c r="U8" s="121">
        <v>32399</v>
      </c>
      <c r="V8" s="121">
        <v>33270</v>
      </c>
      <c r="W8" s="121">
        <v>34086.29</v>
      </c>
      <c r="X8" s="121">
        <v>36059.1</v>
      </c>
      <c r="Y8" s="121">
        <v>34794.5</v>
      </c>
      <c r="Z8" s="121">
        <v>37662</v>
      </c>
      <c r="AB8" s="122" t="str">
        <f>TEXT(Z8,"$###,###")</f>
        <v>$37,662</v>
      </c>
      <c r="AD8" s="123">
        <f t="shared" si="1"/>
        <v>8.2412450243573021E-2</v>
      </c>
      <c r="AF8" s="123">
        <f t="shared" si="0"/>
        <v>0.18926234599381031</v>
      </c>
    </row>
    <row r="9" spans="1:32" x14ac:dyDescent="0.25">
      <c r="A9" s="52" t="s">
        <v>15</v>
      </c>
      <c r="B9" s="53"/>
      <c r="C9" s="54"/>
      <c r="D9" s="55">
        <f>AD104</f>
        <v>66.122263808551665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54.543935850317403</v>
      </c>
      <c r="P9" s="56" t="s">
        <v>89</v>
      </c>
      <c r="S9" s="120" t="s">
        <v>7</v>
      </c>
      <c r="T9" s="121">
        <v>249991725</v>
      </c>
      <c r="U9" s="121">
        <v>254654241</v>
      </c>
      <c r="V9" s="121">
        <v>255123358</v>
      </c>
      <c r="W9" s="121">
        <v>255655194</v>
      </c>
      <c r="X9" s="121">
        <v>240210114</v>
      </c>
      <c r="Y9" s="121">
        <v>284634143</v>
      </c>
      <c r="Z9" s="121">
        <v>304299724</v>
      </c>
      <c r="AB9" s="122" t="str">
        <f>TEXT(Z9/1000000,"$#,###.0")&amp;" mil"</f>
        <v>$304.3 mil</v>
      </c>
      <c r="AD9" s="123">
        <f t="shared" si="1"/>
        <v>6.9090730973901504E-2</v>
      </c>
      <c r="AF9" s="123">
        <f t="shared" si="0"/>
        <v>0.21723918661707708</v>
      </c>
    </row>
    <row r="10" spans="1:32" x14ac:dyDescent="0.25">
      <c r="A10" s="52" t="s">
        <v>18</v>
      </c>
      <c r="B10" s="53"/>
      <c r="C10" s="54"/>
      <c r="D10" s="55">
        <f>AD105</f>
        <v>17.727118067369855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45.539592382225194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86.217841630471099</v>
      </c>
      <c r="P11" s="56" t="s">
        <v>89</v>
      </c>
      <c r="S11" s="120" t="s">
        <v>30</v>
      </c>
      <c r="T11" s="125">
        <v>7256</v>
      </c>
      <c r="U11" s="125">
        <v>6970</v>
      </c>
      <c r="V11" s="125">
        <v>6710</v>
      </c>
      <c r="W11" s="125">
        <v>6658</v>
      </c>
      <c r="X11" s="125">
        <v>5871</v>
      </c>
      <c r="Y11" s="125">
        <v>6871</v>
      </c>
      <c r="Z11" s="125">
        <v>7212</v>
      </c>
    </row>
    <row r="12" spans="1:32" ht="28.5" customHeight="1" x14ac:dyDescent="0.25">
      <c r="A12" s="52" t="s">
        <v>20</v>
      </c>
      <c r="B12" s="54"/>
      <c r="C12" s="54"/>
      <c r="D12" s="55">
        <f>AD108</f>
        <v>19.46240217761143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26.845973939191449</v>
      </c>
      <c r="P12" s="56" t="s">
        <v>89</v>
      </c>
      <c r="S12" s="120" t="s">
        <v>31</v>
      </c>
      <c r="T12" s="125">
        <v>1574</v>
      </c>
      <c r="U12" s="125">
        <v>1507</v>
      </c>
      <c r="V12" s="125">
        <v>1505</v>
      </c>
      <c r="W12" s="125">
        <v>1468</v>
      </c>
      <c r="X12" s="125">
        <v>1291</v>
      </c>
      <c r="Y12" s="125">
        <v>1529</v>
      </c>
      <c r="Z12" s="125">
        <v>1605</v>
      </c>
    </row>
    <row r="13" spans="1:32" ht="15" customHeight="1" x14ac:dyDescent="0.25">
      <c r="A13" s="52" t="s">
        <v>21</v>
      </c>
      <c r="B13" s="54"/>
      <c r="C13" s="54"/>
      <c r="D13" s="55">
        <f>AD109</f>
        <v>16.547578541454008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17.341499376205057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30.41850969717591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1137</v>
      </c>
      <c r="Z15" s="125">
        <v>1097</v>
      </c>
      <c r="AB15" s="129">
        <f t="shared" ref="AB15:AB34" si="2">IF(Z15="np",0,Z15/$Z$34)</f>
        <v>0.12439052046717315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78</v>
      </c>
      <c r="Z16" s="125">
        <v>86</v>
      </c>
      <c r="AB16" s="129">
        <f t="shared" si="2"/>
        <v>9.7516725252296179E-3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863</v>
      </c>
      <c r="Z17" s="125">
        <v>1053</v>
      </c>
      <c r="AB17" s="129">
        <f t="shared" si="2"/>
        <v>0.1194012926635673</v>
      </c>
    </row>
    <row r="18" spans="1:28" x14ac:dyDescent="0.25">
      <c r="A18" s="82" t="str">
        <f>$S$1&amp;" ("&amp;$T$2&amp;" to "&amp;$Z$2&amp;")"</f>
        <v>Hinchinbrook (2011-12 to 2017-18)</v>
      </c>
      <c r="B18" s="82"/>
      <c r="C18" s="82"/>
      <c r="D18" s="82"/>
      <c r="E18" s="82"/>
      <c r="F18" s="82"/>
      <c r="G18" s="82" t="str">
        <f>$S$1&amp;" ("&amp;$T$2&amp;" to "&amp;$Z$2&amp;")"</f>
        <v>Hinchinbrook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44</v>
      </c>
      <c r="Z18" s="125">
        <v>50</v>
      </c>
      <c r="AB18" s="129">
        <f t="shared" si="2"/>
        <v>5.6695770495521032E-3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517</v>
      </c>
      <c r="Z19" s="125">
        <v>547</v>
      </c>
      <c r="AB19" s="129">
        <f t="shared" si="2"/>
        <v>6.2025172922100011E-2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123</v>
      </c>
      <c r="Z20" s="125">
        <v>230</v>
      </c>
      <c r="AB20" s="129">
        <f t="shared" si="2"/>
        <v>2.6080054427939675E-2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618</v>
      </c>
      <c r="Z21" s="125">
        <v>607</v>
      </c>
      <c r="AB21" s="129">
        <f t="shared" si="2"/>
        <v>6.8828665381562529E-2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535</v>
      </c>
      <c r="Z22" s="125">
        <v>458</v>
      </c>
      <c r="AB22" s="129">
        <f t="shared" si="2"/>
        <v>5.1933325773897268E-2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199</v>
      </c>
      <c r="Z23" s="125">
        <v>211</v>
      </c>
      <c r="AB23" s="129">
        <f t="shared" si="2"/>
        <v>2.3925615149109878E-2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11</v>
      </c>
      <c r="Z24" s="125">
        <v>10</v>
      </c>
      <c r="AB24" s="129">
        <f t="shared" si="2"/>
        <v>1.1339154099104206E-3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174</v>
      </c>
      <c r="Z25" s="125">
        <v>199</v>
      </c>
      <c r="AB25" s="129">
        <f t="shared" si="2"/>
        <v>2.2564916657217372E-2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61</v>
      </c>
      <c r="Z26" s="125">
        <v>108</v>
      </c>
      <c r="AB26" s="129">
        <f t="shared" si="2"/>
        <v>1.2246286427032543E-2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286</v>
      </c>
      <c r="Z27" s="125">
        <v>303</v>
      </c>
      <c r="AB27" s="129">
        <f t="shared" si="2"/>
        <v>3.4357636920285747E-2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329</v>
      </c>
      <c r="Z28" s="125">
        <v>365</v>
      </c>
      <c r="AB28" s="129">
        <f t="shared" si="2"/>
        <v>4.1387912461730354E-2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459</v>
      </c>
      <c r="Z29" s="125">
        <v>492</v>
      </c>
      <c r="AB29" s="129">
        <f t="shared" si="2"/>
        <v>5.5788638167592698E-2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550</v>
      </c>
      <c r="Z30" s="125">
        <v>584</v>
      </c>
      <c r="AB30" s="129">
        <f t="shared" si="2"/>
        <v>6.6220659938768564E-2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683</v>
      </c>
      <c r="Z31" s="125">
        <v>920</v>
      </c>
      <c r="AB31" s="129">
        <f t="shared" si="2"/>
        <v>0.1043202177117587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43</v>
      </c>
      <c r="Z32" s="125">
        <v>45</v>
      </c>
      <c r="AB32" s="129">
        <f t="shared" si="2"/>
        <v>5.1026193445968928E-3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324</v>
      </c>
      <c r="Z33" s="125">
        <v>365</v>
      </c>
      <c r="AB33" s="129">
        <f t="shared" si="2"/>
        <v>4.1387912461730354E-2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8400</v>
      </c>
      <c r="Z34" s="132">
        <v>8819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6</v>
      </c>
      <c r="Y44" s="125">
        <v>5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110</v>
      </c>
      <c r="Y45" s="125">
        <v>167</v>
      </c>
      <c r="Z45" s="125">
        <v>157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237</v>
      </c>
      <c r="Y46" s="125">
        <v>284</v>
      </c>
      <c r="Z46" s="125">
        <v>302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311</v>
      </c>
      <c r="Y47" s="125">
        <v>370</v>
      </c>
      <c r="Z47" s="125">
        <v>427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355</v>
      </c>
      <c r="Y48" s="125">
        <v>399</v>
      </c>
      <c r="Z48" s="125">
        <v>406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Hinchinbrook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262</v>
      </c>
      <c r="Y49" s="125">
        <v>333</v>
      </c>
      <c r="Z49" s="125">
        <v>304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305</v>
      </c>
      <c r="Y50" s="125">
        <v>334</v>
      </c>
      <c r="Z50" s="125">
        <v>384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361</v>
      </c>
      <c r="Y51" s="125">
        <v>407</v>
      </c>
      <c r="Z51" s="125">
        <v>365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374</v>
      </c>
      <c r="Y52" s="125">
        <v>409</v>
      </c>
      <c r="Z52" s="125">
        <v>466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407</v>
      </c>
      <c r="Y53" s="125">
        <v>505</v>
      </c>
      <c r="Z53" s="125">
        <v>506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438</v>
      </c>
      <c r="Y54" s="125">
        <v>498</v>
      </c>
      <c r="Z54" s="125">
        <v>551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340</v>
      </c>
      <c r="Y55" s="125">
        <v>410</v>
      </c>
      <c r="Z55" s="125">
        <v>405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214</v>
      </c>
      <c r="Y56" s="125">
        <v>243</v>
      </c>
      <c r="Z56" s="125">
        <v>269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102</v>
      </c>
      <c r="Y57" s="125">
        <v>129</v>
      </c>
      <c r="Z57" s="125">
        <v>161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61</v>
      </c>
      <c r="Y58" s="125">
        <v>66</v>
      </c>
      <c r="Z58" s="125">
        <v>53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22</v>
      </c>
      <c r="Y59" s="125">
        <v>35</v>
      </c>
      <c r="Z59" s="125">
        <v>45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22</v>
      </c>
      <c r="Y60" s="125">
        <v>25</v>
      </c>
      <c r="Z60" s="125">
        <v>29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3909</v>
      </c>
      <c r="Y61" s="125">
        <v>4620</v>
      </c>
      <c r="Z61" s="125">
        <v>4829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9</v>
      </c>
      <c r="Y63" s="125">
        <v>27</v>
      </c>
      <c r="Z63" s="125">
        <v>14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Hinchinbrook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137</v>
      </c>
      <c r="Y64" s="125">
        <v>169</v>
      </c>
      <c r="Z64" s="125">
        <v>169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210</v>
      </c>
      <c r="Y65" s="125">
        <v>288</v>
      </c>
      <c r="Z65" s="125">
        <v>291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217</v>
      </c>
      <c r="Y66" s="125">
        <v>238</v>
      </c>
      <c r="Z66" s="125">
        <v>287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244</v>
      </c>
      <c r="Y67" s="125">
        <v>266</v>
      </c>
      <c r="Z67" s="125">
        <v>272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205</v>
      </c>
      <c r="Y68" s="125">
        <v>209</v>
      </c>
      <c r="Z68" s="125">
        <v>223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226</v>
      </c>
      <c r="Y69" s="125">
        <v>242</v>
      </c>
      <c r="Z69" s="125">
        <v>249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304</v>
      </c>
      <c r="Y70" s="125">
        <v>319</v>
      </c>
      <c r="Z70" s="125">
        <v>323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346</v>
      </c>
      <c r="Y71" s="125">
        <v>412</v>
      </c>
      <c r="Z71" s="125">
        <v>444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430</v>
      </c>
      <c r="Y72" s="125">
        <v>502</v>
      </c>
      <c r="Z72" s="125">
        <v>469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349</v>
      </c>
      <c r="Y73" s="125">
        <v>428</v>
      </c>
      <c r="Z73" s="125">
        <v>459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264</v>
      </c>
      <c r="Y74" s="125">
        <v>308</v>
      </c>
      <c r="Z74" s="125">
        <v>333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146</v>
      </c>
      <c r="Y75" s="125">
        <v>174</v>
      </c>
      <c r="Z75" s="125">
        <v>216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69</v>
      </c>
      <c r="Y76" s="125">
        <v>82</v>
      </c>
      <c r="Z76" s="125">
        <v>96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59</v>
      </c>
      <c r="Y77" s="125">
        <v>70</v>
      </c>
      <c r="Z77" s="125">
        <v>61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17</v>
      </c>
      <c r="Y78" s="125">
        <v>23</v>
      </c>
      <c r="Z78" s="125">
        <v>36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17</v>
      </c>
      <c r="Y79" s="125">
        <v>23</v>
      </c>
      <c r="Z79" s="125">
        <v>29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3251</v>
      </c>
      <c r="Y80" s="125">
        <v>3780</v>
      </c>
      <c r="Z80" s="125">
        <v>3987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Hinchinbrook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158</v>
      </c>
      <c r="Y83" s="125">
        <v>196</v>
      </c>
      <c r="Z83" s="125">
        <v>231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191</v>
      </c>
      <c r="Y84" s="125">
        <v>209</v>
      </c>
      <c r="Z84" s="125">
        <v>219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8,817</v>
      </c>
      <c r="D85" s="96">
        <f t="shared" ref="D85:D90" si="4">AD4</f>
        <v>4.96428571428571E-2</v>
      </c>
      <c r="E85" s="97">
        <f t="shared" ref="E85:E90" si="5">AD4</f>
        <v>4.96428571428571E-2</v>
      </c>
      <c r="F85" s="96">
        <f t="shared" ref="F85:F90" si="6">AF4</f>
        <v>-1.2460353420933323E-3</v>
      </c>
      <c r="G85" s="97">
        <f t="shared" ref="G85:G90" si="7">AF4</f>
        <v>-1.2460353420933323E-3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639</v>
      </c>
      <c r="Y85" s="125">
        <v>681</v>
      </c>
      <c r="Z85" s="125">
        <v>698</v>
      </c>
    </row>
    <row r="86" spans="1:32" ht="15" customHeight="1" x14ac:dyDescent="0.25">
      <c r="A86" s="98" t="s">
        <v>4</v>
      </c>
      <c r="B86" s="95"/>
      <c r="C86" s="109" t="str">
        <f t="shared" si="3"/>
        <v>4,829</v>
      </c>
      <c r="D86" s="96">
        <f t="shared" si="4"/>
        <v>4.5238095238095299E-2</v>
      </c>
      <c r="E86" s="97">
        <f t="shared" si="5"/>
        <v>4.5238095238095299E-2</v>
      </c>
      <c r="F86" s="96">
        <f t="shared" si="6"/>
        <v>-2.2667476219388805E-2</v>
      </c>
      <c r="G86" s="97">
        <f t="shared" si="7"/>
        <v>-2.2667476219388805E-2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87</v>
      </c>
      <c r="Y86" s="125">
        <v>102</v>
      </c>
      <c r="Z86" s="125">
        <v>107</v>
      </c>
    </row>
    <row r="87" spans="1:32" ht="15" customHeight="1" x14ac:dyDescent="0.25">
      <c r="A87" s="98" t="s">
        <v>5</v>
      </c>
      <c r="B87" s="95"/>
      <c r="C87" s="109" t="str">
        <f t="shared" si="3"/>
        <v>3,984</v>
      </c>
      <c r="D87" s="96">
        <f t="shared" si="4"/>
        <v>5.3968253968253999E-2</v>
      </c>
      <c r="E87" s="97">
        <f t="shared" si="5"/>
        <v>5.3968253968253999E-2</v>
      </c>
      <c r="F87" s="96">
        <f t="shared" si="6"/>
        <v>2.4427873489328844E-2</v>
      </c>
      <c r="G87" s="97">
        <f t="shared" si="7"/>
        <v>2.4427873489328844E-2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40</v>
      </c>
      <c r="Y87" s="125">
        <v>44</v>
      </c>
      <c r="Z87" s="125">
        <v>46</v>
      </c>
    </row>
    <row r="88" spans="1:32" ht="15" customHeight="1" x14ac:dyDescent="0.25">
      <c r="A88" s="95" t="s">
        <v>6</v>
      </c>
      <c r="B88" s="95"/>
      <c r="C88" s="109" t="str">
        <f t="shared" si="3"/>
        <v>5,986</v>
      </c>
      <c r="D88" s="96">
        <f t="shared" si="4"/>
        <v>6.4935064935064846E-2</v>
      </c>
      <c r="E88" s="97">
        <f t="shared" si="5"/>
        <v>6.4935064935064846E-2</v>
      </c>
      <c r="F88" s="96">
        <f t="shared" si="6"/>
        <v>1.3373963094633456E-2</v>
      </c>
      <c r="G88" s="97">
        <f t="shared" si="7"/>
        <v>1.3373963094633456E-2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67</v>
      </c>
      <c r="Y88" s="125">
        <v>78</v>
      </c>
      <c r="Z88" s="125">
        <v>87</v>
      </c>
    </row>
    <row r="89" spans="1:32" ht="15" customHeight="1" x14ac:dyDescent="0.25">
      <c r="A89" s="95" t="s">
        <v>104</v>
      </c>
      <c r="B89" s="95"/>
      <c r="C89" s="146" t="str">
        <f t="shared" si="3"/>
        <v>$37,662</v>
      </c>
      <c r="D89" s="96">
        <f t="shared" si="4"/>
        <v>8.2412450243573021E-2</v>
      </c>
      <c r="E89" s="97">
        <f t="shared" si="5"/>
        <v>8.2412450243573021E-2</v>
      </c>
      <c r="F89" s="96">
        <f t="shared" si="6"/>
        <v>0.18926234599381031</v>
      </c>
      <c r="G89" s="97">
        <f t="shared" si="7"/>
        <v>0.18926234599381031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416</v>
      </c>
      <c r="Y89" s="125">
        <v>465</v>
      </c>
      <c r="Z89" s="125">
        <v>493</v>
      </c>
    </row>
    <row r="90" spans="1:32" ht="15" customHeight="1" x14ac:dyDescent="0.25">
      <c r="A90" s="95" t="s">
        <v>7</v>
      </c>
      <c r="B90" s="95"/>
      <c r="C90" s="109" t="str">
        <f t="shared" si="3"/>
        <v>$304.3 mil</v>
      </c>
      <c r="D90" s="96">
        <f t="shared" si="4"/>
        <v>6.9090730973901504E-2</v>
      </c>
      <c r="E90" s="97">
        <f t="shared" si="5"/>
        <v>6.9090730973901504E-2</v>
      </c>
      <c r="F90" s="96">
        <f t="shared" si="6"/>
        <v>0.21723918661707708</v>
      </c>
      <c r="G90" s="97">
        <f t="shared" si="7"/>
        <v>0.21723918661707708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492</v>
      </c>
      <c r="Y90" s="125">
        <v>565</v>
      </c>
      <c r="Z90" s="125">
        <v>581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2778</v>
      </c>
      <c r="Y91" s="125">
        <v>3066</v>
      </c>
      <c r="Z91" s="125">
        <v>3261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93</v>
      </c>
      <c r="Y93" s="125">
        <v>129</v>
      </c>
      <c r="Z93" s="125">
        <v>134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343</v>
      </c>
      <c r="Y94" s="125">
        <v>369</v>
      </c>
      <c r="Z94" s="125">
        <v>408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82</v>
      </c>
      <c r="Y95" s="125">
        <v>82</v>
      </c>
      <c r="Z95" s="125">
        <v>93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351</v>
      </c>
      <c r="Y96" s="125">
        <v>415</v>
      </c>
      <c r="Z96" s="125">
        <v>445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421</v>
      </c>
      <c r="Y97" s="125">
        <v>481</v>
      </c>
      <c r="Z97" s="125">
        <v>500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244</v>
      </c>
      <c r="Y98" s="125">
        <v>272</v>
      </c>
      <c r="Z98" s="125">
        <v>272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21</v>
      </c>
      <c r="Y99" s="125">
        <v>27</v>
      </c>
      <c r="Z99" s="125">
        <v>29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175</v>
      </c>
      <c r="Y100" s="125">
        <v>209</v>
      </c>
      <c r="Z100" s="125">
        <v>227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2301</v>
      </c>
      <c r="Y101" s="125">
        <v>2555</v>
      </c>
      <c r="Z101" s="125">
        <v>2726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4589</v>
      </c>
      <c r="Y104" s="125">
        <v>5583</v>
      </c>
      <c r="Z104" s="125">
        <v>5830</v>
      </c>
      <c r="AB104" s="122" t="str">
        <f>TEXT(Z104,"###,###")</f>
        <v>5,830</v>
      </c>
      <c r="AD104" s="143">
        <f>Z104/($Z$4)*100</f>
        <v>66.122263808551665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1353</v>
      </c>
      <c r="Y105" s="125">
        <v>1464</v>
      </c>
      <c r="Z105" s="125">
        <v>1563</v>
      </c>
      <c r="AB105" s="122" t="str">
        <f>TEXT(Z105,"###,###")</f>
        <v>1,563</v>
      </c>
      <c r="AD105" s="143">
        <f>Z105/($Z$4)*100</f>
        <v>17.727118067369855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5942</v>
      </c>
      <c r="Y106" s="132">
        <v>7047</v>
      </c>
      <c r="Z106" s="132">
        <v>7393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1204</v>
      </c>
      <c r="Y108" s="125">
        <v>1636</v>
      </c>
      <c r="Z108" s="125">
        <v>1716</v>
      </c>
      <c r="AB108" s="122" t="str">
        <f>TEXT(Z108,"###,###")</f>
        <v>1,716</v>
      </c>
      <c r="AD108" s="143">
        <f>Z108/($Z$4)*100</f>
        <v>19.46240217761143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1095</v>
      </c>
      <c r="Y109" s="125">
        <v>1419</v>
      </c>
      <c r="Z109" s="125">
        <v>1459</v>
      </c>
      <c r="AB109" s="122" t="str">
        <f>TEXT(Z109,"###,###")</f>
        <v>1,459</v>
      </c>
      <c r="AD109" s="143">
        <f>Z109/($Z$4)*100</f>
        <v>16.547578541454008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1363</v>
      </c>
      <c r="Y110" s="125">
        <v>1410</v>
      </c>
      <c r="Z110" s="125">
        <v>1529</v>
      </c>
      <c r="AB110" s="122" t="str">
        <f>TEXT(Z110,"###,###")</f>
        <v>1,529</v>
      </c>
      <c r="AD110" s="143">
        <f>Z110/($Z$4)*100</f>
        <v>17.341499376205057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2285</v>
      </c>
      <c r="Y111" s="125">
        <v>2582</v>
      </c>
      <c r="Z111" s="125">
        <v>2682</v>
      </c>
      <c r="AB111" s="122" t="str">
        <f>TEXT(Z111,"###,###")</f>
        <v>2,682</v>
      </c>
      <c r="AD111" s="143">
        <f>Z111/($Z$4)*100</f>
        <v>30.41850969717591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7159</v>
      </c>
      <c r="Y112" s="125">
        <v>8400</v>
      </c>
      <c r="Z112" s="125">
        <v>8821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47.07</v>
      </c>
      <c r="U118" s="144">
        <v>42.36</v>
      </c>
      <c r="V118" s="144">
        <v>43.95</v>
      </c>
      <c r="W118" s="144">
        <v>42.19</v>
      </c>
      <c r="X118" s="144">
        <v>46.17</v>
      </c>
      <c r="Y118" s="144">
        <v>45.57</v>
      </c>
      <c r="Z118" s="144">
        <v>45.73</v>
      </c>
      <c r="AB118" s="122" t="str">
        <f>TEXT(Z118,"##.0")</f>
        <v>45.7</v>
      </c>
    </row>
    <row r="120" spans="19:32" x14ac:dyDescent="0.25">
      <c r="S120" s="115" t="s">
        <v>106</v>
      </c>
      <c r="T120" s="125">
        <v>4334</v>
      </c>
      <c r="U120" s="125">
        <v>4273</v>
      </c>
      <c r="V120" s="125">
        <v>4190</v>
      </c>
      <c r="W120" s="125">
        <v>4177</v>
      </c>
      <c r="X120" s="125">
        <v>3784</v>
      </c>
      <c r="Y120" s="125">
        <v>4092</v>
      </c>
      <c r="Z120" s="125">
        <v>4383</v>
      </c>
      <c r="AB120" s="122" t="str">
        <f>TEXT(Z120,"###,###")</f>
        <v>4,383</v>
      </c>
    </row>
    <row r="121" spans="19:32" x14ac:dyDescent="0.25">
      <c r="S121" s="115" t="s">
        <v>107</v>
      </c>
      <c r="T121" s="125">
        <v>822</v>
      </c>
      <c r="U121" s="125">
        <v>778</v>
      </c>
      <c r="V121" s="125">
        <v>762</v>
      </c>
      <c r="W121" s="125">
        <v>752</v>
      </c>
      <c r="X121" s="125">
        <v>655</v>
      </c>
      <c r="Y121" s="125">
        <v>751</v>
      </c>
      <c r="Z121" s="125">
        <v>829</v>
      </c>
      <c r="AB121" s="122" t="str">
        <f>TEXT(Z121,"###,###")</f>
        <v>829</v>
      </c>
    </row>
    <row r="122" spans="19:32" x14ac:dyDescent="0.25">
      <c r="S122" s="115" t="s">
        <v>108</v>
      </c>
      <c r="T122" s="125">
        <v>751</v>
      </c>
      <c r="U122" s="125">
        <v>728</v>
      </c>
      <c r="V122" s="125">
        <v>746</v>
      </c>
      <c r="W122" s="125">
        <v>723</v>
      </c>
      <c r="X122" s="125">
        <v>631</v>
      </c>
      <c r="Y122" s="125">
        <v>778</v>
      </c>
      <c r="Z122" s="125">
        <v>778</v>
      </c>
      <c r="AB122" s="122" t="str">
        <f>TEXT(Z122,"###,###")</f>
        <v>778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5085</v>
      </c>
      <c r="U124" s="125">
        <v>5001</v>
      </c>
      <c r="V124" s="125">
        <v>4936</v>
      </c>
      <c r="W124" s="125">
        <v>4900</v>
      </c>
      <c r="X124" s="125">
        <v>4415</v>
      </c>
      <c r="Y124" s="125">
        <v>4870</v>
      </c>
      <c r="Z124" s="125">
        <v>5161</v>
      </c>
      <c r="AB124" s="122" t="str">
        <f>TEXT(Z124,"###,###")</f>
        <v>5,161</v>
      </c>
      <c r="AD124" s="139">
        <f>Z124/$Z$7*100</f>
        <v>86.217841630471099</v>
      </c>
    </row>
    <row r="125" spans="19:32" x14ac:dyDescent="0.25">
      <c r="S125" s="115" t="s">
        <v>110</v>
      </c>
      <c r="T125" s="125">
        <v>1573</v>
      </c>
      <c r="U125" s="125">
        <v>1506</v>
      </c>
      <c r="V125" s="125">
        <v>1508</v>
      </c>
      <c r="W125" s="125">
        <v>1475</v>
      </c>
      <c r="X125" s="125">
        <v>1286</v>
      </c>
      <c r="Y125" s="125">
        <v>1529</v>
      </c>
      <c r="Z125" s="125">
        <v>1607</v>
      </c>
      <c r="AB125" s="122" t="str">
        <f>TEXT(Z125,"###,###")</f>
        <v>1,607</v>
      </c>
      <c r="AD125" s="139">
        <f>Z125/$Z$7*100</f>
        <v>26.845973939191449</v>
      </c>
    </row>
    <row r="127" spans="19:32" x14ac:dyDescent="0.25">
      <c r="S127" s="115" t="s">
        <v>111</v>
      </c>
      <c r="T127" s="125">
        <v>3284</v>
      </c>
      <c r="U127" s="125">
        <v>3185</v>
      </c>
      <c r="V127" s="125">
        <v>3145</v>
      </c>
      <c r="W127" s="125">
        <v>3111</v>
      </c>
      <c r="X127" s="125">
        <v>2778</v>
      </c>
      <c r="Y127" s="125">
        <v>3066</v>
      </c>
      <c r="Z127" s="125">
        <v>3265</v>
      </c>
      <c r="AB127" s="122" t="str">
        <f>TEXT(Z127,"###,###")</f>
        <v>3,265</v>
      </c>
      <c r="AD127" s="139">
        <f>Z127/$Z$7*100</f>
        <v>54.543935850317403</v>
      </c>
    </row>
    <row r="128" spans="19:32" x14ac:dyDescent="0.25">
      <c r="S128" s="115" t="s">
        <v>112</v>
      </c>
      <c r="T128" s="125">
        <v>2624</v>
      </c>
      <c r="U128" s="125">
        <v>2594</v>
      </c>
      <c r="V128" s="125">
        <v>2550</v>
      </c>
      <c r="W128" s="125">
        <v>2538</v>
      </c>
      <c r="X128" s="125">
        <v>2298</v>
      </c>
      <c r="Y128" s="125">
        <v>2555</v>
      </c>
      <c r="Z128" s="125">
        <v>2726</v>
      </c>
      <c r="AB128" s="122" t="str">
        <f>TEXT(Z128,"###,###")</f>
        <v>2,726</v>
      </c>
      <c r="AD128" s="139">
        <f>Z128/$Z$7*100</f>
        <v>45.539592382225194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75" id="{24E3E8F1-BA56-4DC4-9806-CF24A02158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78" id="{580C111D-E494-4CDC-BC27-09EF96E12F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81" id="{B58417C1-65D0-42FC-8732-CA13E298D9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84" id="{2319DAA3-D5BB-4EDA-8976-3B5C103FF7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6E91B-161A-49EE-8496-7E90B6D947B0}">
  <sheetPr codeName="Sheet9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Hope Vale</v>
      </c>
      <c r="T1" s="113"/>
      <c r="U1" s="113"/>
      <c r="V1" s="113"/>
      <c r="W1" s="113"/>
      <c r="X1" s="113"/>
      <c r="Y1" s="114" t="str">
        <f>Y3</f>
        <v>9.33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150</v>
      </c>
      <c r="Y3" s="118" t="s">
        <v>241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9.33 Hope Vale,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515</v>
      </c>
      <c r="U4" s="121">
        <v>499</v>
      </c>
      <c r="V4" s="121">
        <v>447</v>
      </c>
      <c r="W4" s="121">
        <v>535</v>
      </c>
      <c r="X4" s="121">
        <v>434</v>
      </c>
      <c r="Y4" s="121">
        <v>511</v>
      </c>
      <c r="Z4" s="121">
        <v>523</v>
      </c>
      <c r="AB4" s="122" t="str">
        <f>TEXT(Z4,"###,###")</f>
        <v>523</v>
      </c>
      <c r="AD4" s="123">
        <f>Z4/Y4-1</f>
        <v>2.3483365949119372E-2</v>
      </c>
      <c r="AF4" s="123">
        <f t="shared" ref="AF4:AF9" si="0">Z4/T4-1</f>
        <v>1.5533980582524309E-2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257</v>
      </c>
      <c r="U5" s="121">
        <v>286</v>
      </c>
      <c r="V5" s="121">
        <v>246</v>
      </c>
      <c r="W5" s="121">
        <v>305</v>
      </c>
      <c r="X5" s="121">
        <v>238</v>
      </c>
      <c r="Y5" s="121">
        <v>281</v>
      </c>
      <c r="Z5" s="121">
        <v>297</v>
      </c>
      <c r="AB5" s="122" t="str">
        <f>TEXT(Z5,"###,###")</f>
        <v>297</v>
      </c>
      <c r="AD5" s="123">
        <f t="shared" ref="AD5:AD9" si="1">Z5/Y5-1</f>
        <v>5.6939501779359469E-2</v>
      </c>
      <c r="AF5" s="123">
        <f t="shared" si="0"/>
        <v>0.15564202334630339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256</v>
      </c>
      <c r="U6" s="121">
        <v>209</v>
      </c>
      <c r="V6" s="121">
        <v>197</v>
      </c>
      <c r="W6" s="121">
        <v>231</v>
      </c>
      <c r="X6" s="121">
        <v>195</v>
      </c>
      <c r="Y6" s="121">
        <v>230</v>
      </c>
      <c r="Z6" s="121">
        <v>224</v>
      </c>
      <c r="AB6" s="122" t="str">
        <f>TEXT(Z6,"###,###")</f>
        <v>224</v>
      </c>
      <c r="AD6" s="123">
        <f t="shared" si="1"/>
        <v>-2.6086956521739091E-2</v>
      </c>
      <c r="AF6" s="123">
        <f t="shared" si="0"/>
        <v>-0.125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376</v>
      </c>
      <c r="U7" s="121">
        <v>381</v>
      </c>
      <c r="V7" s="121">
        <v>358</v>
      </c>
      <c r="W7" s="121">
        <v>378</v>
      </c>
      <c r="X7" s="121">
        <v>321</v>
      </c>
      <c r="Y7" s="121">
        <v>371</v>
      </c>
      <c r="Z7" s="121">
        <v>373</v>
      </c>
      <c r="AB7" s="122" t="str">
        <f>TEXT(Z7,"###,###")</f>
        <v>373</v>
      </c>
      <c r="AD7" s="123">
        <f t="shared" si="1"/>
        <v>5.3908355795149188E-3</v>
      </c>
      <c r="AF7" s="123">
        <f t="shared" si="0"/>
        <v>-7.9787234042553168E-3</v>
      </c>
    </row>
    <row r="8" spans="1:32" ht="17.25" customHeight="1" x14ac:dyDescent="0.25">
      <c r="A8" s="44" t="s">
        <v>13</v>
      </c>
      <c r="B8" s="45"/>
      <c r="C8" s="46"/>
      <c r="D8" s="47" t="str">
        <f>AB4</f>
        <v>523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373</v>
      </c>
      <c r="P8" s="48"/>
      <c r="S8" s="120" t="s">
        <v>88</v>
      </c>
      <c r="T8" s="121">
        <v>28070.61</v>
      </c>
      <c r="U8" s="121">
        <v>30865.38</v>
      </c>
      <c r="V8" s="121">
        <v>27802.42</v>
      </c>
      <c r="W8" s="121">
        <v>30840.81</v>
      </c>
      <c r="X8" s="121">
        <v>30582.28</v>
      </c>
      <c r="Y8" s="121">
        <v>27778.400000000001</v>
      </c>
      <c r="Z8" s="121">
        <v>32333</v>
      </c>
      <c r="AB8" s="122" t="str">
        <f>TEXT(Z8,"$###,###")</f>
        <v>$32,333</v>
      </c>
      <c r="AD8" s="123">
        <f t="shared" si="1"/>
        <v>0.16396192725282943</v>
      </c>
      <c r="AF8" s="123">
        <f t="shared" si="0"/>
        <v>0.15184529299505778</v>
      </c>
    </row>
    <row r="9" spans="1:32" x14ac:dyDescent="0.25">
      <c r="A9" s="52" t="s">
        <v>15</v>
      </c>
      <c r="B9" s="53"/>
      <c r="C9" s="54"/>
      <c r="D9" s="55">
        <f>AD104</f>
        <v>74.187380497131926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54.6916890080429</v>
      </c>
      <c r="P9" s="56" t="s">
        <v>89</v>
      </c>
      <c r="S9" s="120" t="s">
        <v>7</v>
      </c>
      <c r="T9" s="121">
        <v>12578487</v>
      </c>
      <c r="U9" s="121">
        <v>13838520</v>
      </c>
      <c r="V9" s="121">
        <v>12935479</v>
      </c>
      <c r="W9" s="121">
        <v>13892232</v>
      </c>
      <c r="X9" s="121">
        <v>11905593</v>
      </c>
      <c r="Y9" s="121">
        <v>13891081</v>
      </c>
      <c r="Z9" s="121">
        <v>14827155</v>
      </c>
      <c r="AB9" s="122" t="str">
        <f>TEXT(Z9/1000000,"$#,###.0")&amp;" mil"</f>
        <v>$14.8 mil</v>
      </c>
      <c r="AD9" s="123">
        <f t="shared" si="1"/>
        <v>6.7386692223593059E-2</v>
      </c>
      <c r="AF9" s="123">
        <f t="shared" si="0"/>
        <v>0.1787709443910066</v>
      </c>
    </row>
    <row r="10" spans="1:32" x14ac:dyDescent="0.25">
      <c r="A10" s="52" t="s">
        <v>18</v>
      </c>
      <c r="B10" s="53"/>
      <c r="C10" s="54"/>
      <c r="D10" s="55">
        <f>AD105</f>
        <v>21.79732313575526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46.380697050938338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98.123324396782834</v>
      </c>
      <c r="P11" s="56" t="s">
        <v>89</v>
      </c>
      <c r="S11" s="120" t="s">
        <v>30</v>
      </c>
      <c r="T11" s="125">
        <v>502</v>
      </c>
      <c r="U11" s="125">
        <v>486</v>
      </c>
      <c r="V11" s="125">
        <v>437</v>
      </c>
      <c r="W11" s="125">
        <v>520</v>
      </c>
      <c r="X11" s="125">
        <v>423</v>
      </c>
      <c r="Y11" s="125">
        <v>497</v>
      </c>
      <c r="Z11" s="125">
        <v>507</v>
      </c>
    </row>
    <row r="12" spans="1:32" ht="28.5" customHeight="1" x14ac:dyDescent="0.25">
      <c r="A12" s="52" t="s">
        <v>20</v>
      </c>
      <c r="B12" s="54"/>
      <c r="C12" s="54"/>
      <c r="D12" s="55">
        <f>AD108</f>
        <v>17.782026768642449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4.5576407506702417</v>
      </c>
      <c r="P12" s="56" t="s">
        <v>89</v>
      </c>
      <c r="S12" s="120" t="s">
        <v>31</v>
      </c>
      <c r="T12" s="125">
        <v>13</v>
      </c>
      <c r="U12" s="125">
        <v>14</v>
      </c>
      <c r="V12" s="125">
        <v>13</v>
      </c>
      <c r="W12" s="125">
        <v>16</v>
      </c>
      <c r="X12" s="125">
        <v>7</v>
      </c>
      <c r="Y12" s="125">
        <v>14</v>
      </c>
      <c r="Z12" s="125">
        <v>12</v>
      </c>
    </row>
    <row r="13" spans="1:32" ht="15" customHeight="1" x14ac:dyDescent="0.25">
      <c r="A13" s="52" t="s">
        <v>21</v>
      </c>
      <c r="B13" s="54"/>
      <c r="C13" s="54"/>
      <c r="D13" s="55">
        <f>AD109</f>
        <v>10.325047801147228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39.1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47.609942638623323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20.841300191204589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33</v>
      </c>
      <c r="Z15" s="125">
        <v>29</v>
      </c>
      <c r="AB15" s="129">
        <f t="shared" ref="AB15:AB34" si="2">IF(Z15="np",0,Z15/$Z$34)</f>
        <v>5.5343511450381681E-2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13</v>
      </c>
      <c r="Z16" s="125">
        <v>32</v>
      </c>
      <c r="AB16" s="129">
        <f t="shared" si="2"/>
        <v>6.1068702290076333E-2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5</v>
      </c>
      <c r="Z17" s="125">
        <v>6</v>
      </c>
      <c r="AB17" s="129">
        <f t="shared" si="2"/>
        <v>1.1450381679389313E-2</v>
      </c>
    </row>
    <row r="18" spans="1:28" x14ac:dyDescent="0.25">
      <c r="A18" s="82" t="str">
        <f>$S$1&amp;" ("&amp;$T$2&amp;" to "&amp;$Z$2&amp;")"</f>
        <v>Hope Vale (2011-12 to 2017-18)</v>
      </c>
      <c r="B18" s="82"/>
      <c r="C18" s="82"/>
      <c r="D18" s="82"/>
      <c r="E18" s="82"/>
      <c r="F18" s="82"/>
      <c r="G18" s="82" t="str">
        <f>$S$1&amp;" ("&amp;$T$2&amp;" to "&amp;$Z$2&amp;")"</f>
        <v>Hope Vale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4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19</v>
      </c>
      <c r="Z19" s="125">
        <v>21</v>
      </c>
      <c r="AB19" s="129">
        <f t="shared" si="2"/>
        <v>4.0076335877862593E-2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0</v>
      </c>
      <c r="Z20" s="125">
        <v>0</v>
      </c>
      <c r="AB20" s="129">
        <f t="shared" si="2"/>
        <v>0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18</v>
      </c>
      <c r="Z21" s="125">
        <v>12</v>
      </c>
      <c r="AB21" s="129">
        <f t="shared" si="2"/>
        <v>2.2900763358778626E-2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6</v>
      </c>
      <c r="Z22" s="125">
        <v>0</v>
      </c>
      <c r="AB22" s="129">
        <f t="shared" si="2"/>
        <v>0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5</v>
      </c>
      <c r="Z23" s="125">
        <v>2</v>
      </c>
      <c r="AB23" s="129">
        <f t="shared" si="2"/>
        <v>3.8167938931297708E-3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0</v>
      </c>
      <c r="Z25" s="125">
        <v>0</v>
      </c>
      <c r="AB25" s="129">
        <f t="shared" si="2"/>
        <v>0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8</v>
      </c>
      <c r="Z26" s="125">
        <v>7</v>
      </c>
      <c r="AB26" s="129">
        <f t="shared" si="2"/>
        <v>1.3358778625954198E-2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36</v>
      </c>
      <c r="Z27" s="125">
        <v>36</v>
      </c>
      <c r="AB27" s="129">
        <f t="shared" si="2"/>
        <v>6.8702290076335881E-2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5</v>
      </c>
      <c r="Z28" s="125">
        <v>12</v>
      </c>
      <c r="AB28" s="129">
        <f t="shared" si="2"/>
        <v>2.2900763358778626E-2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125</v>
      </c>
      <c r="Z29" s="125">
        <v>150</v>
      </c>
      <c r="AB29" s="129">
        <f t="shared" si="2"/>
        <v>0.2862595419847328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85</v>
      </c>
      <c r="Z30" s="125">
        <v>75</v>
      </c>
      <c r="AB30" s="129">
        <f t="shared" si="2"/>
        <v>0.1431297709923664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33</v>
      </c>
      <c r="Z31" s="125">
        <v>40</v>
      </c>
      <c r="AB31" s="129">
        <f t="shared" si="2"/>
        <v>7.6335877862595422E-2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21</v>
      </c>
      <c r="Z32" s="125">
        <v>27</v>
      </c>
      <c r="AB32" s="129">
        <f t="shared" si="2"/>
        <v>5.1526717557251911E-2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66</v>
      </c>
      <c r="Z33" s="125">
        <v>62</v>
      </c>
      <c r="AB33" s="129">
        <f t="shared" si="2"/>
        <v>0.1183206106870229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511</v>
      </c>
      <c r="Z34" s="132">
        <v>524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4</v>
      </c>
      <c r="Z45" s="125">
        <v>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12</v>
      </c>
      <c r="Y46" s="125">
        <v>12</v>
      </c>
      <c r="Z46" s="125">
        <v>16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36</v>
      </c>
      <c r="Y47" s="125">
        <v>30</v>
      </c>
      <c r="Z47" s="125">
        <v>30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38</v>
      </c>
      <c r="Y48" s="125">
        <v>51</v>
      </c>
      <c r="Z48" s="125">
        <v>36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Hope Vale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25</v>
      </c>
      <c r="Y49" s="125">
        <v>35</v>
      </c>
      <c r="Z49" s="125">
        <v>42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36</v>
      </c>
      <c r="Y50" s="125">
        <v>30</v>
      </c>
      <c r="Z50" s="125">
        <v>29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32</v>
      </c>
      <c r="Y51" s="125">
        <v>30</v>
      </c>
      <c r="Z51" s="125">
        <v>35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33</v>
      </c>
      <c r="Y52" s="125">
        <v>41</v>
      </c>
      <c r="Z52" s="125">
        <v>48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17</v>
      </c>
      <c r="Y53" s="125">
        <v>18</v>
      </c>
      <c r="Z53" s="125">
        <v>12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</v>
      </c>
      <c r="Y54" s="125">
        <v>12</v>
      </c>
      <c r="Z54" s="125">
        <v>16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0</v>
      </c>
      <c r="Y55" s="125">
        <v>9</v>
      </c>
      <c r="Z55" s="125">
        <v>12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3</v>
      </c>
      <c r="Y56" s="125">
        <v>5</v>
      </c>
      <c r="Z56" s="125">
        <v>5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3</v>
      </c>
      <c r="Z57" s="125">
        <v>2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237</v>
      </c>
      <c r="Y61" s="125">
        <v>281</v>
      </c>
      <c r="Z61" s="125">
        <v>298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Hope Vale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10</v>
      </c>
      <c r="Y65" s="125">
        <v>13</v>
      </c>
      <c r="Z65" s="125">
        <v>10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31</v>
      </c>
      <c r="Y66" s="125">
        <v>20</v>
      </c>
      <c r="Z66" s="125">
        <v>18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29</v>
      </c>
      <c r="Y67" s="125">
        <v>41</v>
      </c>
      <c r="Z67" s="125">
        <v>35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31</v>
      </c>
      <c r="Y68" s="125">
        <v>17</v>
      </c>
      <c r="Z68" s="125">
        <v>26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19</v>
      </c>
      <c r="Y69" s="125">
        <v>24</v>
      </c>
      <c r="Z69" s="125">
        <v>22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18</v>
      </c>
      <c r="Y70" s="125">
        <v>19</v>
      </c>
      <c r="Z70" s="125">
        <v>28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22</v>
      </c>
      <c r="Y71" s="125">
        <v>33</v>
      </c>
      <c r="Z71" s="125">
        <v>24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13</v>
      </c>
      <c r="Y72" s="125">
        <v>17</v>
      </c>
      <c r="Z72" s="125">
        <v>16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10</v>
      </c>
      <c r="Y73" s="125">
        <v>17</v>
      </c>
      <c r="Z73" s="125">
        <v>15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</v>
      </c>
      <c r="Y74" s="125">
        <v>15</v>
      </c>
      <c r="Z74" s="125">
        <v>14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0</v>
      </c>
      <c r="Y75" s="125">
        <v>6</v>
      </c>
      <c r="Z75" s="125">
        <v>11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195</v>
      </c>
      <c r="Y80" s="125">
        <v>230</v>
      </c>
      <c r="Z80" s="125">
        <v>229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Hope Vale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8</v>
      </c>
      <c r="Y83" s="125">
        <v>5</v>
      </c>
      <c r="Z83" s="125">
        <v>5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14</v>
      </c>
      <c r="Y84" s="125">
        <v>28</v>
      </c>
      <c r="Z84" s="125">
        <v>33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523</v>
      </c>
      <c r="D85" s="96">
        <f t="shared" ref="D85:D90" si="4">AD4</f>
        <v>2.3483365949119372E-2</v>
      </c>
      <c r="E85" s="97">
        <f t="shared" ref="E85:E90" si="5">AD4</f>
        <v>2.3483365949119372E-2</v>
      </c>
      <c r="F85" s="96">
        <f t="shared" ref="F85:F90" si="6">AF4</f>
        <v>1.5533980582524309E-2</v>
      </c>
      <c r="G85" s="97">
        <f t="shared" ref="G85:G90" si="7">AF4</f>
        <v>1.5533980582524309E-2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22</v>
      </c>
      <c r="Y85" s="125">
        <v>18</v>
      </c>
      <c r="Z85" s="125">
        <v>16</v>
      </c>
    </row>
    <row r="86" spans="1:32" ht="15" customHeight="1" x14ac:dyDescent="0.25">
      <c r="A86" s="98" t="s">
        <v>4</v>
      </c>
      <c r="B86" s="95"/>
      <c r="C86" s="109" t="str">
        <f t="shared" si="3"/>
        <v>297</v>
      </c>
      <c r="D86" s="96">
        <f t="shared" si="4"/>
        <v>5.6939501779359469E-2</v>
      </c>
      <c r="E86" s="97">
        <f t="shared" si="5"/>
        <v>5.6939501779359469E-2</v>
      </c>
      <c r="F86" s="96">
        <f t="shared" si="6"/>
        <v>0.15564202334630339</v>
      </c>
      <c r="G86" s="97">
        <f t="shared" si="7"/>
        <v>0.15564202334630339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21</v>
      </c>
      <c r="Y86" s="125">
        <v>20</v>
      </c>
      <c r="Z86" s="125">
        <v>25</v>
      </c>
    </row>
    <row r="87" spans="1:32" ht="15" customHeight="1" x14ac:dyDescent="0.25">
      <c r="A87" s="98" t="s">
        <v>5</v>
      </c>
      <c r="B87" s="95"/>
      <c r="C87" s="109" t="str">
        <f t="shared" si="3"/>
        <v>224</v>
      </c>
      <c r="D87" s="96">
        <f t="shared" si="4"/>
        <v>-2.6086956521739091E-2</v>
      </c>
      <c r="E87" s="97">
        <f t="shared" si="5"/>
        <v>-2.6086956521739091E-2</v>
      </c>
      <c r="F87" s="96">
        <f t="shared" si="6"/>
        <v>-0.125</v>
      </c>
      <c r="G87" s="97">
        <f t="shared" si="7"/>
        <v>-0.125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4</v>
      </c>
      <c r="Y87" s="125">
        <v>8</v>
      </c>
      <c r="Z87" s="125">
        <v>5</v>
      </c>
    </row>
    <row r="88" spans="1:32" ht="15" customHeight="1" x14ac:dyDescent="0.25">
      <c r="A88" s="95" t="s">
        <v>6</v>
      </c>
      <c r="B88" s="95"/>
      <c r="C88" s="109" t="str">
        <f t="shared" si="3"/>
        <v>373</v>
      </c>
      <c r="D88" s="96">
        <f t="shared" si="4"/>
        <v>5.3908355795149188E-3</v>
      </c>
      <c r="E88" s="97">
        <f t="shared" si="5"/>
        <v>5.3908355795149188E-3</v>
      </c>
      <c r="F88" s="96">
        <f t="shared" si="6"/>
        <v>-7.9787234042553168E-3</v>
      </c>
      <c r="G88" s="97">
        <f t="shared" si="7"/>
        <v>-7.9787234042553168E-3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</row>
    <row r="89" spans="1:32" ht="15" customHeight="1" x14ac:dyDescent="0.25">
      <c r="A89" s="95" t="s">
        <v>104</v>
      </c>
      <c r="B89" s="95"/>
      <c r="C89" s="146" t="str">
        <f t="shared" si="3"/>
        <v>$32,333</v>
      </c>
      <c r="D89" s="96">
        <f t="shared" si="4"/>
        <v>0.16396192725282943</v>
      </c>
      <c r="E89" s="97">
        <f t="shared" si="5"/>
        <v>0.16396192725282943</v>
      </c>
      <c r="F89" s="96">
        <f t="shared" si="6"/>
        <v>0.15184529299505778</v>
      </c>
      <c r="G89" s="97">
        <f t="shared" si="7"/>
        <v>0.15184529299505778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19</v>
      </c>
      <c r="Y89" s="125">
        <v>30</v>
      </c>
      <c r="Z89" s="125">
        <v>34</v>
      </c>
    </row>
    <row r="90" spans="1:32" ht="15" customHeight="1" x14ac:dyDescent="0.25">
      <c r="A90" s="95" t="s">
        <v>7</v>
      </c>
      <c r="B90" s="95"/>
      <c r="C90" s="109" t="str">
        <f t="shared" si="3"/>
        <v>$14.8 mil</v>
      </c>
      <c r="D90" s="96">
        <f t="shared" si="4"/>
        <v>6.7386692223593059E-2</v>
      </c>
      <c r="E90" s="97">
        <f t="shared" si="5"/>
        <v>6.7386692223593059E-2</v>
      </c>
      <c r="F90" s="96">
        <f t="shared" si="6"/>
        <v>0.1787709443910066</v>
      </c>
      <c r="G90" s="97">
        <f t="shared" si="7"/>
        <v>0.1787709443910066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51</v>
      </c>
      <c r="Y90" s="125">
        <v>54</v>
      </c>
      <c r="Z90" s="125">
        <v>46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172</v>
      </c>
      <c r="Y91" s="125">
        <v>202</v>
      </c>
      <c r="Z91" s="125">
        <v>208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9</v>
      </c>
      <c r="Y93" s="125">
        <v>10</v>
      </c>
      <c r="Z93" s="125">
        <v>18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16</v>
      </c>
      <c r="Y94" s="125">
        <v>23</v>
      </c>
      <c r="Z94" s="125">
        <v>22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5</v>
      </c>
      <c r="Z95" s="125">
        <v>5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38</v>
      </c>
      <c r="Y96" s="125">
        <v>40</v>
      </c>
      <c r="Z96" s="125">
        <v>50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39</v>
      </c>
      <c r="Y97" s="125">
        <v>35</v>
      </c>
      <c r="Z97" s="125">
        <v>38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</v>
      </c>
      <c r="Y98" s="125">
        <v>10</v>
      </c>
      <c r="Z98" s="125">
        <v>9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19</v>
      </c>
      <c r="Y100" s="125">
        <v>13</v>
      </c>
      <c r="Z100" s="125">
        <v>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147</v>
      </c>
      <c r="Y101" s="125">
        <v>169</v>
      </c>
      <c r="Z101" s="125">
        <v>171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341</v>
      </c>
      <c r="Y104" s="125">
        <v>374</v>
      </c>
      <c r="Z104" s="125">
        <v>388</v>
      </c>
      <c r="AB104" s="122" t="str">
        <f>TEXT(Z104,"###,###")</f>
        <v>388</v>
      </c>
      <c r="AD104" s="143">
        <f>Z104/($Z$4)*100</f>
        <v>74.187380497131926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90</v>
      </c>
      <c r="Y105" s="125">
        <v>108</v>
      </c>
      <c r="Z105" s="125">
        <v>114</v>
      </c>
      <c r="AB105" s="122" t="str">
        <f>TEXT(Z105,"###,###")</f>
        <v>114</v>
      </c>
      <c r="AD105" s="143">
        <f>Z105/($Z$4)*100</f>
        <v>21.79732313575526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431</v>
      </c>
      <c r="Y106" s="132">
        <v>482</v>
      </c>
      <c r="Z106" s="132">
        <v>502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29</v>
      </c>
      <c r="Y108" s="125">
        <v>89</v>
      </c>
      <c r="Z108" s="125">
        <v>93</v>
      </c>
      <c r="AB108" s="122" t="str">
        <f>TEXT(Z108,"###,###")</f>
        <v>93</v>
      </c>
      <c r="AD108" s="143">
        <f>Z108/($Z$4)*100</f>
        <v>17.782026768642449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34</v>
      </c>
      <c r="Y109" s="125">
        <v>55</v>
      </c>
      <c r="Z109" s="125">
        <v>54</v>
      </c>
      <c r="AB109" s="122" t="str">
        <f>TEXT(Z109,"###,###")</f>
        <v>54</v>
      </c>
      <c r="AD109" s="143">
        <f>Z109/($Z$4)*100</f>
        <v>10.325047801147228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250</v>
      </c>
      <c r="Y110" s="125">
        <v>214</v>
      </c>
      <c r="Z110" s="125">
        <v>249</v>
      </c>
      <c r="AB110" s="122" t="str">
        <f>TEXT(Z110,"###,###")</f>
        <v>249</v>
      </c>
      <c r="AD110" s="143">
        <f>Z110/($Z$4)*100</f>
        <v>47.609942638623323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113</v>
      </c>
      <c r="Y111" s="125">
        <v>124</v>
      </c>
      <c r="Z111" s="125">
        <v>109</v>
      </c>
      <c r="AB111" s="122" t="str">
        <f>TEXT(Z111,"###,###")</f>
        <v>109</v>
      </c>
      <c r="AD111" s="143">
        <f>Z111/($Z$4)*100</f>
        <v>20.841300191204589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432</v>
      </c>
      <c r="Y112" s="125">
        <v>511</v>
      </c>
      <c r="Z112" s="125">
        <v>519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40.97</v>
      </c>
      <c r="U118" s="144">
        <v>34.56</v>
      </c>
      <c r="V118" s="144">
        <v>40.69</v>
      </c>
      <c r="W118" s="144">
        <v>38.299999999999997</v>
      </c>
      <c r="X118" s="144">
        <v>40.1</v>
      </c>
      <c r="Y118" s="144">
        <v>38.19</v>
      </c>
      <c r="Z118" s="144">
        <v>39.119999999999997</v>
      </c>
      <c r="AB118" s="122" t="str">
        <f>TEXT(Z118,"##.0")</f>
        <v>39.1</v>
      </c>
    </row>
    <row r="120" spans="19:32" x14ac:dyDescent="0.25">
      <c r="S120" s="115" t="s">
        <v>106</v>
      </c>
      <c r="T120" s="125">
        <v>365</v>
      </c>
      <c r="U120" s="125">
        <v>364</v>
      </c>
      <c r="V120" s="125">
        <v>345</v>
      </c>
      <c r="W120" s="125">
        <v>361</v>
      </c>
      <c r="X120" s="125">
        <v>313</v>
      </c>
      <c r="Y120" s="125">
        <v>357</v>
      </c>
      <c r="Z120" s="125">
        <v>360</v>
      </c>
      <c r="AB120" s="122" t="str">
        <f>TEXT(Z120,"###,###")</f>
        <v>360</v>
      </c>
    </row>
    <row r="121" spans="19:32" x14ac:dyDescent="0.25">
      <c r="S121" s="115" t="s">
        <v>107</v>
      </c>
      <c r="T121" s="125">
        <v>7</v>
      </c>
      <c r="U121" s="125">
        <v>5</v>
      </c>
      <c r="V121" s="125">
        <v>9</v>
      </c>
      <c r="W121" s="125">
        <v>6</v>
      </c>
      <c r="X121" s="125">
        <v>7</v>
      </c>
      <c r="Y121" s="125">
        <v>4</v>
      </c>
      <c r="Z121" s="125">
        <v>11</v>
      </c>
      <c r="AB121" s="122" t="str">
        <f>TEXT(Z121,"###,###")</f>
        <v>11</v>
      </c>
    </row>
    <row r="122" spans="19:32" x14ac:dyDescent="0.25">
      <c r="S122" s="115" t="s">
        <v>108</v>
      </c>
      <c r="T122" s="125">
        <v>4</v>
      </c>
      <c r="U122" s="125">
        <v>9</v>
      </c>
      <c r="V122" s="125">
        <v>6</v>
      </c>
      <c r="W122" s="125">
        <v>7</v>
      </c>
      <c r="X122" s="125">
        <v>4</v>
      </c>
      <c r="Y122" s="125">
        <v>7</v>
      </c>
      <c r="Z122" s="125">
        <v>6</v>
      </c>
      <c r="AB122" s="122" t="str">
        <f>TEXT(Z122,"###,###")</f>
        <v>6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369</v>
      </c>
      <c r="U124" s="125">
        <v>373</v>
      </c>
      <c r="V124" s="125">
        <v>351</v>
      </c>
      <c r="W124" s="125">
        <v>368</v>
      </c>
      <c r="X124" s="125">
        <v>317</v>
      </c>
      <c r="Y124" s="125">
        <v>364</v>
      </c>
      <c r="Z124" s="125">
        <v>366</v>
      </c>
      <c r="AB124" s="122" t="str">
        <f>TEXT(Z124,"###,###")</f>
        <v>366</v>
      </c>
      <c r="AD124" s="139">
        <f>Z124/$Z$7*100</f>
        <v>98.123324396782834</v>
      </c>
    </row>
    <row r="125" spans="19:32" x14ac:dyDescent="0.25">
      <c r="S125" s="115" t="s">
        <v>110</v>
      </c>
      <c r="T125" s="125">
        <v>11</v>
      </c>
      <c r="U125" s="125">
        <v>14</v>
      </c>
      <c r="V125" s="125">
        <v>15</v>
      </c>
      <c r="W125" s="125">
        <v>13</v>
      </c>
      <c r="X125" s="125">
        <v>11</v>
      </c>
      <c r="Y125" s="125">
        <v>11</v>
      </c>
      <c r="Z125" s="125">
        <v>17</v>
      </c>
      <c r="AB125" s="122" t="str">
        <f>TEXT(Z125,"###,###")</f>
        <v>17</v>
      </c>
      <c r="AD125" s="139">
        <f>Z125/$Z$7*100</f>
        <v>4.5576407506702417</v>
      </c>
    </row>
    <row r="127" spans="19:32" x14ac:dyDescent="0.25">
      <c r="S127" s="115" t="s">
        <v>111</v>
      </c>
      <c r="T127" s="125">
        <v>208</v>
      </c>
      <c r="U127" s="125">
        <v>223</v>
      </c>
      <c r="V127" s="125">
        <v>200</v>
      </c>
      <c r="W127" s="125">
        <v>212</v>
      </c>
      <c r="X127" s="125">
        <v>175</v>
      </c>
      <c r="Y127" s="125">
        <v>202</v>
      </c>
      <c r="Z127" s="125">
        <v>204</v>
      </c>
      <c r="AB127" s="122" t="str">
        <f>TEXT(Z127,"###,###")</f>
        <v>204</v>
      </c>
      <c r="AD127" s="139">
        <f>Z127/$Z$7*100</f>
        <v>54.6916890080429</v>
      </c>
    </row>
    <row r="128" spans="19:32" x14ac:dyDescent="0.25">
      <c r="S128" s="115" t="s">
        <v>112</v>
      </c>
      <c r="T128" s="125">
        <v>171</v>
      </c>
      <c r="U128" s="125">
        <v>162</v>
      </c>
      <c r="V128" s="125">
        <v>158</v>
      </c>
      <c r="W128" s="125">
        <v>168</v>
      </c>
      <c r="X128" s="125">
        <v>142</v>
      </c>
      <c r="Y128" s="125">
        <v>169</v>
      </c>
      <c r="Z128" s="125">
        <v>173</v>
      </c>
      <c r="AB128" s="122" t="str">
        <f>TEXT(Z128,"###,###")</f>
        <v>173</v>
      </c>
      <c r="AD128" s="139">
        <f>Z128/$Z$7*100</f>
        <v>46.380697050938338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65" id="{79223505-832B-4BFC-9C89-6B1F6E6CDF6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68" id="{92224A4F-0C32-4E80-8FEF-FCC0537D69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71" id="{9490A25F-21A5-42F2-BA78-FDD2D7ADB0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74" id="{B3E204B9-75C8-4D69-A9E9-23B08EFB2D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437AE-355A-4538-B640-D5E2FE07E5A6}">
  <sheetPr codeName="Sheet9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Ipswich</v>
      </c>
      <c r="T1" s="113"/>
      <c r="U1" s="113"/>
      <c r="V1" s="113"/>
      <c r="W1" s="113"/>
      <c r="X1" s="113"/>
      <c r="Y1" s="114" t="str">
        <f>Y3</f>
        <v>9.34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151</v>
      </c>
      <c r="Y3" s="118" t="s">
        <v>242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9.34 Ipswich,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130161</v>
      </c>
      <c r="U4" s="121">
        <v>132652</v>
      </c>
      <c r="V4" s="121">
        <v>132607</v>
      </c>
      <c r="W4" s="121">
        <v>137254</v>
      </c>
      <c r="X4" s="121">
        <v>140773</v>
      </c>
      <c r="Y4" s="121">
        <v>149790</v>
      </c>
      <c r="Z4" s="121">
        <v>157007</v>
      </c>
      <c r="AB4" s="122" t="str">
        <f>TEXT(Z4,"###,###")</f>
        <v>157,007</v>
      </c>
      <c r="AD4" s="123">
        <f>Z4/Y4-1</f>
        <v>4.8180786434341316E-2</v>
      </c>
      <c r="AF4" s="123">
        <f t="shared" ref="AF4:AF9" si="0">Z4/T4-1</f>
        <v>0.20625225682039927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71296</v>
      </c>
      <c r="U5" s="121">
        <v>73270</v>
      </c>
      <c r="V5" s="121">
        <v>72506</v>
      </c>
      <c r="W5" s="121">
        <v>74388</v>
      </c>
      <c r="X5" s="121">
        <v>76302</v>
      </c>
      <c r="Y5" s="121">
        <v>81079</v>
      </c>
      <c r="Z5" s="121">
        <v>85064</v>
      </c>
      <c r="AB5" s="122" t="str">
        <f>TEXT(Z5,"###,###")</f>
        <v>85,064</v>
      </c>
      <c r="AD5" s="123">
        <f t="shared" ref="AD5:AD9" si="1">Z5/Y5-1</f>
        <v>4.9149594839600796E-2</v>
      </c>
      <c r="AF5" s="123">
        <f t="shared" si="0"/>
        <v>0.19311041292639142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58865</v>
      </c>
      <c r="U6" s="121">
        <v>59382</v>
      </c>
      <c r="V6" s="121">
        <v>60101</v>
      </c>
      <c r="W6" s="121">
        <v>62865</v>
      </c>
      <c r="X6" s="121">
        <v>64471</v>
      </c>
      <c r="Y6" s="121">
        <v>68711</v>
      </c>
      <c r="Z6" s="121">
        <v>71943</v>
      </c>
      <c r="AB6" s="122" t="str">
        <f>TEXT(Z6,"###,###")</f>
        <v>71,943</v>
      </c>
      <c r="AD6" s="123">
        <f t="shared" si="1"/>
        <v>4.7037592234140169E-2</v>
      </c>
      <c r="AF6" s="123">
        <f t="shared" si="0"/>
        <v>0.22216937059373132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93074</v>
      </c>
      <c r="U7" s="121">
        <v>94173</v>
      </c>
      <c r="V7" s="121">
        <v>95764</v>
      </c>
      <c r="W7" s="121">
        <v>97679</v>
      </c>
      <c r="X7" s="121">
        <v>101139</v>
      </c>
      <c r="Y7" s="121">
        <v>106485</v>
      </c>
      <c r="Z7" s="121">
        <v>111437</v>
      </c>
      <c r="AB7" s="122" t="str">
        <f>TEXT(Z7,"###,###")</f>
        <v>111,437</v>
      </c>
      <c r="AD7" s="123">
        <f t="shared" si="1"/>
        <v>4.6504202469831446E-2</v>
      </c>
      <c r="AF7" s="123">
        <f t="shared" si="0"/>
        <v>0.19729462578163615</v>
      </c>
    </row>
    <row r="8" spans="1:32" ht="17.25" customHeight="1" x14ac:dyDescent="0.25">
      <c r="A8" s="44" t="s">
        <v>13</v>
      </c>
      <c r="B8" s="45"/>
      <c r="C8" s="46"/>
      <c r="D8" s="47" t="str">
        <f>AB4</f>
        <v>157,007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111,437</v>
      </c>
      <c r="P8" s="48"/>
      <c r="S8" s="120" t="s">
        <v>88</v>
      </c>
      <c r="T8" s="121">
        <v>40994.620000000003</v>
      </c>
      <c r="U8" s="121">
        <v>42010.01</v>
      </c>
      <c r="V8" s="121">
        <v>42831.82</v>
      </c>
      <c r="W8" s="121">
        <v>43661</v>
      </c>
      <c r="X8" s="121">
        <v>45051.27</v>
      </c>
      <c r="Y8" s="121">
        <v>45475.5</v>
      </c>
      <c r="Z8" s="121">
        <v>46732</v>
      </c>
      <c r="AB8" s="122" t="str">
        <f>TEXT(Z8,"$###,###")</f>
        <v>$46,732</v>
      </c>
      <c r="AD8" s="123">
        <f t="shared" si="1"/>
        <v>2.7630262449011012E-2</v>
      </c>
      <c r="AF8" s="123">
        <f t="shared" si="0"/>
        <v>0.13995446231725039</v>
      </c>
    </row>
    <row r="9" spans="1:32" x14ac:dyDescent="0.25">
      <c r="A9" s="52" t="s">
        <v>15</v>
      </c>
      <c r="B9" s="53"/>
      <c r="C9" s="54"/>
      <c r="D9" s="55">
        <f>AD104</f>
        <v>74.349551293891352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52.932150004038157</v>
      </c>
      <c r="P9" s="56" t="s">
        <v>89</v>
      </c>
      <c r="S9" s="120" t="s">
        <v>7</v>
      </c>
      <c r="T9" s="121">
        <v>4423463594</v>
      </c>
      <c r="U9" s="121">
        <v>4614317168</v>
      </c>
      <c r="V9" s="121">
        <v>4810015974</v>
      </c>
      <c r="W9" s="121">
        <v>4997511375</v>
      </c>
      <c r="X9" s="121">
        <v>5304795185</v>
      </c>
      <c r="Y9" s="121">
        <v>5656867241</v>
      </c>
      <c r="Z9" s="121">
        <v>6118817283</v>
      </c>
      <c r="AB9" s="122" t="str">
        <f>TEXT(Z9/1000000,"$#,###.0")&amp;" mil"</f>
        <v>$6,118.8 mil</v>
      </c>
      <c r="AD9" s="123">
        <f t="shared" si="1"/>
        <v>8.1661814272724342E-2</v>
      </c>
      <c r="AF9" s="123">
        <f t="shared" si="0"/>
        <v>0.38326385036820088</v>
      </c>
    </row>
    <row r="10" spans="1:32" x14ac:dyDescent="0.25">
      <c r="A10" s="52" t="s">
        <v>18</v>
      </c>
      <c r="B10" s="53"/>
      <c r="C10" s="54"/>
      <c r="D10" s="55">
        <f>AD105</f>
        <v>19.230352786818422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47.067849995961843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95.547259886752158</v>
      </c>
      <c r="P11" s="56" t="s">
        <v>89</v>
      </c>
      <c r="S11" s="120" t="s">
        <v>30</v>
      </c>
      <c r="T11" s="125">
        <v>120519</v>
      </c>
      <c r="U11" s="125">
        <v>123127</v>
      </c>
      <c r="V11" s="125">
        <v>123016</v>
      </c>
      <c r="W11" s="125">
        <v>127636</v>
      </c>
      <c r="X11" s="125">
        <v>130754</v>
      </c>
      <c r="Y11" s="125">
        <v>139207</v>
      </c>
      <c r="Z11" s="125">
        <v>145957</v>
      </c>
    </row>
    <row r="12" spans="1:32" ht="28.5" customHeight="1" x14ac:dyDescent="0.25">
      <c r="A12" s="52" t="s">
        <v>20</v>
      </c>
      <c r="B12" s="54"/>
      <c r="C12" s="54"/>
      <c r="D12" s="55">
        <f>AD108</f>
        <v>12.821721324526933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9.9168139845832179</v>
      </c>
      <c r="P12" s="56" t="s">
        <v>89</v>
      </c>
      <c r="S12" s="120" t="s">
        <v>31</v>
      </c>
      <c r="T12" s="125">
        <v>9641</v>
      </c>
      <c r="U12" s="125">
        <v>9524</v>
      </c>
      <c r="V12" s="125">
        <v>9593</v>
      </c>
      <c r="W12" s="125">
        <v>9621</v>
      </c>
      <c r="X12" s="125">
        <v>10019</v>
      </c>
      <c r="Y12" s="125">
        <v>10583</v>
      </c>
      <c r="Z12" s="125">
        <v>11050</v>
      </c>
    </row>
    <row r="13" spans="1:32" ht="15" customHeight="1" x14ac:dyDescent="0.25">
      <c r="A13" s="52" t="s">
        <v>21</v>
      </c>
      <c r="B13" s="54"/>
      <c r="C13" s="54"/>
      <c r="D13" s="55">
        <f>AD109</f>
        <v>12.207099046539325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38.7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21.127720420108659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47.423363289534862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1028</v>
      </c>
      <c r="Z15" s="125">
        <v>937</v>
      </c>
      <c r="AB15" s="129">
        <f t="shared" ref="AB15:AB34" si="2">IF(Z15="np",0,Z15/$Z$34)</f>
        <v>5.9678867821179949E-3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819</v>
      </c>
      <c r="Z16" s="125">
        <v>913</v>
      </c>
      <c r="AB16" s="129">
        <f t="shared" si="2"/>
        <v>5.8150273554682273E-3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13289</v>
      </c>
      <c r="Z17" s="125">
        <v>13880</v>
      </c>
      <c r="AB17" s="129">
        <f t="shared" si="2"/>
        <v>8.8403701745782035E-2</v>
      </c>
    </row>
    <row r="18" spans="1:28" x14ac:dyDescent="0.25">
      <c r="A18" s="82" t="str">
        <f>$S$1&amp;" ("&amp;$T$2&amp;" to "&amp;$Z$2&amp;")"</f>
        <v>Ipswich (2011-12 to 2017-18)</v>
      </c>
      <c r="B18" s="82"/>
      <c r="C18" s="82"/>
      <c r="D18" s="82"/>
      <c r="E18" s="82"/>
      <c r="F18" s="82"/>
      <c r="G18" s="82" t="str">
        <f>$S$1&amp;" ("&amp;$T$2&amp;" to "&amp;$Z$2&amp;")"</f>
        <v>Ipswich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1274</v>
      </c>
      <c r="Z18" s="125">
        <v>1283</v>
      </c>
      <c r="AB18" s="129">
        <f t="shared" si="2"/>
        <v>8.1716101829854716E-3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10268</v>
      </c>
      <c r="Z19" s="125">
        <v>11741</v>
      </c>
      <c r="AB19" s="129">
        <f t="shared" si="2"/>
        <v>7.4780105345621531E-2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6011</v>
      </c>
      <c r="Z20" s="125">
        <v>6303</v>
      </c>
      <c r="AB20" s="129">
        <f t="shared" si="2"/>
        <v>4.0144706923895115E-2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14115</v>
      </c>
      <c r="Z21" s="125">
        <v>14748</v>
      </c>
      <c r="AB21" s="129">
        <f t="shared" si="2"/>
        <v>9.3932117676281943E-2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9254</v>
      </c>
      <c r="Z22" s="125">
        <v>9430</v>
      </c>
      <c r="AB22" s="129">
        <f t="shared" si="2"/>
        <v>6.0061016387804367E-2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6756</v>
      </c>
      <c r="Z23" s="125">
        <v>7573</v>
      </c>
      <c r="AB23" s="129">
        <f t="shared" si="2"/>
        <v>4.823351825077863E-2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1104</v>
      </c>
      <c r="Z24" s="125">
        <v>1164</v>
      </c>
      <c r="AB24" s="129">
        <f t="shared" si="2"/>
        <v>7.4136821925137094E-3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5009</v>
      </c>
      <c r="Z25" s="125">
        <v>5201</v>
      </c>
      <c r="AB25" s="129">
        <f t="shared" si="2"/>
        <v>3.3125911583559972E-2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2643</v>
      </c>
      <c r="Z26" s="125">
        <v>2849</v>
      </c>
      <c r="AB26" s="129">
        <f t="shared" si="2"/>
        <v>1.8145687771882784E-2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7048</v>
      </c>
      <c r="Z27" s="125">
        <v>7832</v>
      </c>
      <c r="AB27" s="129">
        <f t="shared" si="2"/>
        <v>4.9883126230040702E-2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17078</v>
      </c>
      <c r="Z28" s="125">
        <v>18856</v>
      </c>
      <c r="AB28" s="129">
        <f t="shared" si="2"/>
        <v>0.12009655620450044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10163</v>
      </c>
      <c r="Z29" s="125">
        <v>10480</v>
      </c>
      <c r="AB29" s="129">
        <f t="shared" si="2"/>
        <v>6.6748616303731675E-2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10508</v>
      </c>
      <c r="Z30" s="125">
        <v>10653</v>
      </c>
      <c r="AB30" s="129">
        <f t="shared" si="2"/>
        <v>6.7850478004165424E-2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16543</v>
      </c>
      <c r="Z31" s="125">
        <v>18512</v>
      </c>
      <c r="AB31" s="129">
        <f t="shared" si="2"/>
        <v>0.1179055710891871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1818</v>
      </c>
      <c r="Z32" s="125">
        <v>2021</v>
      </c>
      <c r="AB32" s="129">
        <f t="shared" si="2"/>
        <v>1.2872037552465814E-2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5351</v>
      </c>
      <c r="Z33" s="125">
        <v>6016</v>
      </c>
      <c r="AB33" s="129">
        <f t="shared" si="2"/>
        <v>3.8316762946874978E-2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149790</v>
      </c>
      <c r="Z34" s="132">
        <v>157007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59</v>
      </c>
      <c r="Y44" s="125">
        <v>57</v>
      </c>
      <c r="Z44" s="125">
        <v>84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1595</v>
      </c>
      <c r="Y45" s="125">
        <v>1753</v>
      </c>
      <c r="Z45" s="125">
        <v>1830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5057</v>
      </c>
      <c r="Y46" s="125">
        <v>5140</v>
      </c>
      <c r="Z46" s="125">
        <v>5658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8008</v>
      </c>
      <c r="Y47" s="125">
        <v>8242</v>
      </c>
      <c r="Z47" s="125">
        <v>8873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10756</v>
      </c>
      <c r="Y48" s="125">
        <v>11285</v>
      </c>
      <c r="Z48" s="125">
        <v>11721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Ipswich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10205</v>
      </c>
      <c r="Y49" s="125">
        <v>10954</v>
      </c>
      <c r="Z49" s="125">
        <v>11163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8703</v>
      </c>
      <c r="Y50" s="125">
        <v>9484</v>
      </c>
      <c r="Z50" s="125">
        <v>9961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7891</v>
      </c>
      <c r="Y51" s="125">
        <v>8435</v>
      </c>
      <c r="Z51" s="125">
        <v>8752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7387</v>
      </c>
      <c r="Y52" s="125">
        <v>7925</v>
      </c>
      <c r="Z52" s="125">
        <v>8191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6284</v>
      </c>
      <c r="Y53" s="125">
        <v>6755</v>
      </c>
      <c r="Z53" s="125">
        <v>6985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4988</v>
      </c>
      <c r="Y54" s="125">
        <v>5305</v>
      </c>
      <c r="Z54" s="125">
        <v>5634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3255</v>
      </c>
      <c r="Y55" s="125">
        <v>3485</v>
      </c>
      <c r="Z55" s="125">
        <v>3699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1386</v>
      </c>
      <c r="Y56" s="125">
        <v>1467</v>
      </c>
      <c r="Z56" s="125">
        <v>1583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430</v>
      </c>
      <c r="Y57" s="125">
        <v>496</v>
      </c>
      <c r="Z57" s="125">
        <v>528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162</v>
      </c>
      <c r="Y58" s="125">
        <v>176</v>
      </c>
      <c r="Z58" s="125">
        <v>172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74</v>
      </c>
      <c r="Y59" s="125">
        <v>84</v>
      </c>
      <c r="Z59" s="125">
        <v>115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41</v>
      </c>
      <c r="Y60" s="125">
        <v>36</v>
      </c>
      <c r="Z60" s="125">
        <v>45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76302</v>
      </c>
      <c r="Y61" s="125">
        <v>81079</v>
      </c>
      <c r="Z61" s="125">
        <v>85064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107</v>
      </c>
      <c r="Y63" s="125">
        <v>102</v>
      </c>
      <c r="Z63" s="125">
        <v>134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Ipswich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2109</v>
      </c>
      <c r="Y64" s="125">
        <v>2242</v>
      </c>
      <c r="Z64" s="125">
        <v>2369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4717</v>
      </c>
      <c r="Y65" s="125">
        <v>5037</v>
      </c>
      <c r="Z65" s="125">
        <v>5360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6849</v>
      </c>
      <c r="Y66" s="125">
        <v>7263</v>
      </c>
      <c r="Z66" s="125">
        <v>7405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8370</v>
      </c>
      <c r="Y67" s="125">
        <v>8955</v>
      </c>
      <c r="Z67" s="125">
        <v>9489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8003</v>
      </c>
      <c r="Y68" s="125">
        <v>8636</v>
      </c>
      <c r="Z68" s="125">
        <v>8870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6780</v>
      </c>
      <c r="Y69" s="125">
        <v>7435</v>
      </c>
      <c r="Z69" s="125">
        <v>7824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6911</v>
      </c>
      <c r="Y70" s="125">
        <v>7090</v>
      </c>
      <c r="Z70" s="125">
        <v>7256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6500</v>
      </c>
      <c r="Y71" s="125">
        <v>6811</v>
      </c>
      <c r="Z71" s="125">
        <v>7224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5759</v>
      </c>
      <c r="Y72" s="125">
        <v>6014</v>
      </c>
      <c r="Z72" s="125">
        <v>6208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4278</v>
      </c>
      <c r="Y73" s="125">
        <v>4732</v>
      </c>
      <c r="Z73" s="125">
        <v>5003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2549</v>
      </c>
      <c r="Y74" s="125">
        <v>2728</v>
      </c>
      <c r="Z74" s="125">
        <v>2965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990</v>
      </c>
      <c r="Y75" s="125">
        <v>1089</v>
      </c>
      <c r="Z75" s="125">
        <v>1172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243</v>
      </c>
      <c r="Y76" s="125">
        <v>294</v>
      </c>
      <c r="Z76" s="125">
        <v>319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145</v>
      </c>
      <c r="Y77" s="125">
        <v>137</v>
      </c>
      <c r="Z77" s="125">
        <v>152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91</v>
      </c>
      <c r="Y78" s="125">
        <v>89</v>
      </c>
      <c r="Z78" s="125">
        <v>106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63</v>
      </c>
      <c r="Y79" s="125">
        <v>57</v>
      </c>
      <c r="Z79" s="125">
        <v>72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64471</v>
      </c>
      <c r="Y80" s="125">
        <v>68711</v>
      </c>
      <c r="Z80" s="125">
        <v>71943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Ipswich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4867</v>
      </c>
      <c r="Y83" s="125">
        <v>5245</v>
      </c>
      <c r="Z83" s="125">
        <v>5509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4933</v>
      </c>
      <c r="Y84" s="125">
        <v>5246</v>
      </c>
      <c r="Z84" s="125">
        <v>5578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157,007</v>
      </c>
      <c r="D85" s="96">
        <f t="shared" ref="D85:D90" si="4">AD4</f>
        <v>4.8180786434341316E-2</v>
      </c>
      <c r="E85" s="97">
        <f t="shared" ref="E85:E90" si="5">AD4</f>
        <v>4.8180786434341316E-2</v>
      </c>
      <c r="F85" s="96">
        <f t="shared" ref="F85:F90" si="6">AF4</f>
        <v>0.20625225682039927</v>
      </c>
      <c r="G85" s="97">
        <f t="shared" ref="G85:G90" si="7">AF4</f>
        <v>0.20625225682039927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10509</v>
      </c>
      <c r="Y85" s="125">
        <v>11263</v>
      </c>
      <c r="Z85" s="125">
        <v>11883</v>
      </c>
    </row>
    <row r="86" spans="1:32" ht="15" customHeight="1" x14ac:dyDescent="0.25">
      <c r="A86" s="98" t="s">
        <v>4</v>
      </c>
      <c r="B86" s="95"/>
      <c r="C86" s="109" t="str">
        <f t="shared" si="3"/>
        <v>85,064</v>
      </c>
      <c r="D86" s="96">
        <f t="shared" si="4"/>
        <v>4.9149594839600796E-2</v>
      </c>
      <c r="E86" s="97">
        <f t="shared" si="5"/>
        <v>4.9149594839600796E-2</v>
      </c>
      <c r="F86" s="96">
        <f t="shared" si="6"/>
        <v>0.19311041292639142</v>
      </c>
      <c r="G86" s="97">
        <f t="shared" si="7"/>
        <v>0.19311041292639142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3482</v>
      </c>
      <c r="Y86" s="125">
        <v>3814</v>
      </c>
      <c r="Z86" s="125">
        <v>4156</v>
      </c>
    </row>
    <row r="87" spans="1:32" ht="15" customHeight="1" x14ac:dyDescent="0.25">
      <c r="A87" s="98" t="s">
        <v>5</v>
      </c>
      <c r="B87" s="95"/>
      <c r="C87" s="109" t="str">
        <f t="shared" si="3"/>
        <v>71,943</v>
      </c>
      <c r="D87" s="96">
        <f t="shared" si="4"/>
        <v>4.7037592234140169E-2</v>
      </c>
      <c r="E87" s="97">
        <f t="shared" si="5"/>
        <v>4.7037592234140169E-2</v>
      </c>
      <c r="F87" s="96">
        <f t="shared" si="6"/>
        <v>0.22216937059373132</v>
      </c>
      <c r="G87" s="97">
        <f t="shared" si="7"/>
        <v>0.22216937059373132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2517</v>
      </c>
      <c r="Y87" s="125">
        <v>2699</v>
      </c>
      <c r="Z87" s="125">
        <v>2875</v>
      </c>
    </row>
    <row r="88" spans="1:32" ht="15" customHeight="1" x14ac:dyDescent="0.25">
      <c r="A88" s="95" t="s">
        <v>6</v>
      </c>
      <c r="B88" s="95"/>
      <c r="C88" s="109" t="str">
        <f t="shared" si="3"/>
        <v>111,437</v>
      </c>
      <c r="D88" s="96">
        <f t="shared" si="4"/>
        <v>4.6504202469831446E-2</v>
      </c>
      <c r="E88" s="97">
        <f t="shared" si="5"/>
        <v>4.6504202469831446E-2</v>
      </c>
      <c r="F88" s="96">
        <f t="shared" si="6"/>
        <v>0.19729462578163615</v>
      </c>
      <c r="G88" s="97">
        <f t="shared" si="7"/>
        <v>0.19729462578163615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2492</v>
      </c>
      <c r="Y88" s="125">
        <v>2735</v>
      </c>
      <c r="Z88" s="125">
        <v>2923</v>
      </c>
    </row>
    <row r="89" spans="1:32" ht="15" customHeight="1" x14ac:dyDescent="0.25">
      <c r="A89" s="95" t="s">
        <v>104</v>
      </c>
      <c r="B89" s="95"/>
      <c r="C89" s="146" t="str">
        <f t="shared" si="3"/>
        <v>$46,732</v>
      </c>
      <c r="D89" s="96">
        <f t="shared" si="4"/>
        <v>2.7630262449011012E-2</v>
      </c>
      <c r="E89" s="97">
        <f t="shared" si="5"/>
        <v>2.7630262449011012E-2</v>
      </c>
      <c r="F89" s="96">
        <f t="shared" si="6"/>
        <v>0.13995446231725039</v>
      </c>
      <c r="G89" s="97">
        <f t="shared" si="7"/>
        <v>0.13995446231725039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7209</v>
      </c>
      <c r="Y89" s="125">
        <v>7582</v>
      </c>
      <c r="Z89" s="125">
        <v>8162</v>
      </c>
    </row>
    <row r="90" spans="1:32" ht="15" customHeight="1" x14ac:dyDescent="0.25">
      <c r="A90" s="95" t="s">
        <v>7</v>
      </c>
      <c r="B90" s="95"/>
      <c r="C90" s="109" t="str">
        <f t="shared" si="3"/>
        <v>$6,118.8 mil</v>
      </c>
      <c r="D90" s="96">
        <f t="shared" si="4"/>
        <v>8.1661814272724342E-2</v>
      </c>
      <c r="E90" s="97">
        <f t="shared" si="5"/>
        <v>8.1661814272724342E-2</v>
      </c>
      <c r="F90" s="96">
        <f t="shared" si="6"/>
        <v>0.38326385036820088</v>
      </c>
      <c r="G90" s="97">
        <f t="shared" si="7"/>
        <v>0.38326385036820088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8089</v>
      </c>
      <c r="Y90" s="125">
        <v>8536</v>
      </c>
      <c r="Z90" s="125">
        <v>9147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53816</v>
      </c>
      <c r="Y91" s="125">
        <v>56501</v>
      </c>
      <c r="Z91" s="125">
        <v>58986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3532</v>
      </c>
      <c r="Y93" s="125">
        <v>3954</v>
      </c>
      <c r="Z93" s="125">
        <v>4252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7305</v>
      </c>
      <c r="Y94" s="125">
        <v>7898</v>
      </c>
      <c r="Z94" s="125">
        <v>8440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1588</v>
      </c>
      <c r="Y95" s="125">
        <v>1675</v>
      </c>
      <c r="Z95" s="125">
        <v>1811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7597</v>
      </c>
      <c r="Y96" s="125">
        <v>8483</v>
      </c>
      <c r="Z96" s="125">
        <v>9253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9045</v>
      </c>
      <c r="Y97" s="125">
        <v>10220</v>
      </c>
      <c r="Z97" s="125">
        <v>10626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4974</v>
      </c>
      <c r="Y98" s="125">
        <v>5328</v>
      </c>
      <c r="Z98" s="125">
        <v>5681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758</v>
      </c>
      <c r="Y99" s="125">
        <v>843</v>
      </c>
      <c r="Z99" s="125">
        <v>948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3743</v>
      </c>
      <c r="Y100" s="125">
        <v>4076</v>
      </c>
      <c r="Z100" s="125">
        <v>4413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47323</v>
      </c>
      <c r="Y101" s="125">
        <v>49984</v>
      </c>
      <c r="Z101" s="125">
        <v>52451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101127</v>
      </c>
      <c r="Y104" s="125">
        <v>111415</v>
      </c>
      <c r="Z104" s="125">
        <v>116734</v>
      </c>
      <c r="AB104" s="122" t="str">
        <f>TEXT(Z104,"###,###")</f>
        <v>116,734</v>
      </c>
      <c r="AD104" s="143">
        <f>Z104/($Z$4)*100</f>
        <v>74.349551293891352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29083</v>
      </c>
      <c r="Y105" s="125">
        <v>29132</v>
      </c>
      <c r="Z105" s="125">
        <v>30193</v>
      </c>
      <c r="AB105" s="122" t="str">
        <f>TEXT(Z105,"###,###")</f>
        <v>30,193</v>
      </c>
      <c r="AD105" s="143">
        <f>Z105/($Z$4)*100</f>
        <v>19.230352786818422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130210</v>
      </c>
      <c r="Y106" s="132">
        <v>140547</v>
      </c>
      <c r="Z106" s="132">
        <v>146927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14127</v>
      </c>
      <c r="Y108" s="125">
        <v>15658</v>
      </c>
      <c r="Z108" s="125">
        <v>20131</v>
      </c>
      <c r="AB108" s="122" t="str">
        <f>TEXT(Z108,"###,###")</f>
        <v>20,131</v>
      </c>
      <c r="AD108" s="143">
        <f>Z108/($Z$4)*100</f>
        <v>12.821721324526933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17088</v>
      </c>
      <c r="Y109" s="125">
        <v>18386</v>
      </c>
      <c r="Z109" s="125">
        <v>19166</v>
      </c>
      <c r="AB109" s="122" t="str">
        <f>TEXT(Z109,"###,###")</f>
        <v>19,166</v>
      </c>
      <c r="AD109" s="143">
        <f>Z109/($Z$4)*100</f>
        <v>12.207099046539325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30372</v>
      </c>
      <c r="Y110" s="125">
        <v>33201</v>
      </c>
      <c r="Z110" s="125">
        <v>33172</v>
      </c>
      <c r="AB110" s="122" t="str">
        <f>TEXT(Z110,"###,###")</f>
        <v>33,172</v>
      </c>
      <c r="AD110" s="143">
        <f>Z110/($Z$4)*100</f>
        <v>21.127720420108659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68623</v>
      </c>
      <c r="Y111" s="125">
        <v>73302</v>
      </c>
      <c r="Z111" s="125">
        <v>74458</v>
      </c>
      <c r="AB111" s="122" t="str">
        <f>TEXT(Z111,"###,###")</f>
        <v>74,458</v>
      </c>
      <c r="AD111" s="143">
        <f>Z111/($Z$4)*100</f>
        <v>47.423363289534862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140773</v>
      </c>
      <c r="Y112" s="125">
        <v>149790</v>
      </c>
      <c r="Z112" s="125">
        <v>157007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36.19</v>
      </c>
      <c r="U118" s="144">
        <v>37.340000000000003</v>
      </c>
      <c r="V118" s="144">
        <v>37.51</v>
      </c>
      <c r="W118" s="144">
        <v>39.61</v>
      </c>
      <c r="X118" s="144">
        <v>41.64</v>
      </c>
      <c r="Y118" s="144">
        <v>38.67</v>
      </c>
      <c r="Z118" s="144">
        <v>38.729999999999997</v>
      </c>
      <c r="AB118" s="122" t="str">
        <f>TEXT(Z118,"##.0")</f>
        <v>38.7</v>
      </c>
    </row>
    <row r="120" spans="19:32" x14ac:dyDescent="0.25">
      <c r="S120" s="115" t="s">
        <v>106</v>
      </c>
      <c r="T120" s="125">
        <v>83432</v>
      </c>
      <c r="U120" s="125">
        <v>84653</v>
      </c>
      <c r="V120" s="125">
        <v>86173</v>
      </c>
      <c r="W120" s="125">
        <v>88061</v>
      </c>
      <c r="X120" s="125">
        <v>91120</v>
      </c>
      <c r="Y120" s="125">
        <v>95902</v>
      </c>
      <c r="Z120" s="125">
        <v>100387</v>
      </c>
      <c r="AB120" s="122" t="str">
        <f>TEXT(Z120,"###,###")</f>
        <v>100,387</v>
      </c>
    </row>
    <row r="121" spans="19:32" x14ac:dyDescent="0.25">
      <c r="S121" s="115" t="s">
        <v>107</v>
      </c>
      <c r="T121" s="125">
        <v>4735</v>
      </c>
      <c r="U121" s="125">
        <v>4616</v>
      </c>
      <c r="V121" s="125">
        <v>4649</v>
      </c>
      <c r="W121" s="125">
        <v>4605</v>
      </c>
      <c r="X121" s="125">
        <v>4592</v>
      </c>
      <c r="Y121" s="125">
        <v>4821</v>
      </c>
      <c r="Z121" s="125">
        <v>4963</v>
      </c>
      <c r="AB121" s="122" t="str">
        <f>TEXT(Z121,"###,###")</f>
        <v>4,963</v>
      </c>
    </row>
    <row r="122" spans="19:32" x14ac:dyDescent="0.25">
      <c r="S122" s="115" t="s">
        <v>108</v>
      </c>
      <c r="T122" s="125">
        <v>4905</v>
      </c>
      <c r="U122" s="125">
        <v>4903</v>
      </c>
      <c r="V122" s="125">
        <v>4942</v>
      </c>
      <c r="W122" s="125">
        <v>5016</v>
      </c>
      <c r="X122" s="125">
        <v>5424</v>
      </c>
      <c r="Y122" s="125">
        <v>5762</v>
      </c>
      <c r="Z122" s="125">
        <v>6088</v>
      </c>
      <c r="AB122" s="122" t="str">
        <f>TEXT(Z122,"###,###")</f>
        <v>6,088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88337</v>
      </c>
      <c r="U124" s="125">
        <v>89556</v>
      </c>
      <c r="V124" s="125">
        <v>91115</v>
      </c>
      <c r="W124" s="125">
        <v>93077</v>
      </c>
      <c r="X124" s="125">
        <v>96544</v>
      </c>
      <c r="Y124" s="125">
        <v>101664</v>
      </c>
      <c r="Z124" s="125">
        <v>106475</v>
      </c>
      <c r="AB124" s="122" t="str">
        <f>TEXT(Z124,"###,###")</f>
        <v>106,475</v>
      </c>
      <c r="AD124" s="139">
        <f>Z124/$Z$7*100</f>
        <v>95.547259886752158</v>
      </c>
    </row>
    <row r="125" spans="19:32" x14ac:dyDescent="0.25">
      <c r="S125" s="115" t="s">
        <v>110</v>
      </c>
      <c r="T125" s="125">
        <v>9640</v>
      </c>
      <c r="U125" s="125">
        <v>9519</v>
      </c>
      <c r="V125" s="125">
        <v>9591</v>
      </c>
      <c r="W125" s="125">
        <v>9621</v>
      </c>
      <c r="X125" s="125">
        <v>10016</v>
      </c>
      <c r="Y125" s="125">
        <v>10583</v>
      </c>
      <c r="Z125" s="125">
        <v>11051</v>
      </c>
      <c r="AB125" s="122" t="str">
        <f>TEXT(Z125,"###,###")</f>
        <v>11,051</v>
      </c>
      <c r="AD125" s="139">
        <f>Z125/$Z$7*100</f>
        <v>9.9168139845832179</v>
      </c>
    </row>
    <row r="127" spans="19:32" x14ac:dyDescent="0.25">
      <c r="S127" s="115" t="s">
        <v>111</v>
      </c>
      <c r="T127" s="125">
        <v>50312</v>
      </c>
      <c r="U127" s="125">
        <v>50927</v>
      </c>
      <c r="V127" s="125">
        <v>51468</v>
      </c>
      <c r="W127" s="125">
        <v>52106</v>
      </c>
      <c r="X127" s="125">
        <v>53816</v>
      </c>
      <c r="Y127" s="125">
        <v>56501</v>
      </c>
      <c r="Z127" s="125">
        <v>58986</v>
      </c>
      <c r="AB127" s="122" t="str">
        <f>TEXT(Z127,"###,###")</f>
        <v>58,986</v>
      </c>
      <c r="AD127" s="139">
        <f>Z127/$Z$7*100</f>
        <v>52.932150004038157</v>
      </c>
    </row>
    <row r="128" spans="19:32" x14ac:dyDescent="0.25">
      <c r="S128" s="115" t="s">
        <v>112</v>
      </c>
      <c r="T128" s="125">
        <v>42762</v>
      </c>
      <c r="U128" s="125">
        <v>43246</v>
      </c>
      <c r="V128" s="125">
        <v>44296</v>
      </c>
      <c r="W128" s="125">
        <v>45572</v>
      </c>
      <c r="X128" s="125">
        <v>47323</v>
      </c>
      <c r="Y128" s="125">
        <v>49984</v>
      </c>
      <c r="Z128" s="125">
        <v>52451</v>
      </c>
      <c r="AB128" s="122" t="str">
        <f>TEXT(Z128,"###,###")</f>
        <v>52,451</v>
      </c>
      <c r="AD128" s="139">
        <f>Z128/$Z$7*100</f>
        <v>47.067849995961843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55" id="{D36ABFA8-A8FE-461E-BA3A-CCBC51E8A4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58" id="{06A1F43D-A517-44F6-9BED-0D3B6BEBE3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61" id="{171AB15B-8782-4D80-8AD7-0E229A6D1F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64" id="{AE81829B-00F6-447B-8A35-BA577852FF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662C7-6F06-4630-8AC3-9330A0EFF489}">
  <sheetPr codeName="Sheet9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Isaac</v>
      </c>
      <c r="T1" s="113"/>
      <c r="U1" s="113"/>
      <c r="V1" s="113"/>
      <c r="W1" s="113"/>
      <c r="X1" s="113"/>
      <c r="Y1" s="114" t="str">
        <f>Y3</f>
        <v>9.35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152</v>
      </c>
      <c r="Y3" s="118" t="s">
        <v>243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9.35 Isaac,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17836</v>
      </c>
      <c r="U4" s="121">
        <v>16879</v>
      </c>
      <c r="V4" s="121">
        <v>15803</v>
      </c>
      <c r="W4" s="121">
        <v>14994</v>
      </c>
      <c r="X4" s="121">
        <v>14189</v>
      </c>
      <c r="Y4" s="121">
        <v>14876</v>
      </c>
      <c r="Z4" s="121">
        <v>17209</v>
      </c>
      <c r="AB4" s="122" t="str">
        <f>TEXT(Z4,"###,###")</f>
        <v>17,209</v>
      </c>
      <c r="AD4" s="123">
        <f>Z4/Y4-1</f>
        <v>0.15682979295509547</v>
      </c>
      <c r="AF4" s="123">
        <f t="shared" ref="AF4:AF9" si="0">Z4/T4-1</f>
        <v>-3.5153621888315723E-2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9721</v>
      </c>
      <c r="U5" s="121">
        <v>9322</v>
      </c>
      <c r="V5" s="121">
        <v>8812</v>
      </c>
      <c r="W5" s="121">
        <v>8375</v>
      </c>
      <c r="X5" s="121">
        <v>7871</v>
      </c>
      <c r="Y5" s="121">
        <v>8085</v>
      </c>
      <c r="Z5" s="121">
        <v>9337</v>
      </c>
      <c r="AB5" s="122" t="str">
        <f>TEXT(Z5,"###,###")</f>
        <v>9,337</v>
      </c>
      <c r="AD5" s="123">
        <f t="shared" ref="AD5:AD9" si="1">Z5/Y5-1</f>
        <v>0.15485466914038337</v>
      </c>
      <c r="AF5" s="123">
        <f t="shared" si="0"/>
        <v>-3.9502108836539485E-2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8114</v>
      </c>
      <c r="U6" s="121">
        <v>7556</v>
      </c>
      <c r="V6" s="121">
        <v>6993</v>
      </c>
      <c r="W6" s="121">
        <v>6615</v>
      </c>
      <c r="X6" s="121">
        <v>6320</v>
      </c>
      <c r="Y6" s="121">
        <v>6791</v>
      </c>
      <c r="Z6" s="121">
        <v>7867</v>
      </c>
      <c r="AB6" s="122" t="str">
        <f>TEXT(Z6,"###,###")</f>
        <v>7,867</v>
      </c>
      <c r="AD6" s="123">
        <f t="shared" si="1"/>
        <v>0.15844500073626855</v>
      </c>
      <c r="AF6" s="123">
        <f t="shared" si="0"/>
        <v>-3.044121271875766E-2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11935</v>
      </c>
      <c r="U7" s="121">
        <v>11714</v>
      </c>
      <c r="V7" s="121">
        <v>11228</v>
      </c>
      <c r="W7" s="121">
        <v>10532</v>
      </c>
      <c r="X7" s="121">
        <v>10047</v>
      </c>
      <c r="Y7" s="121">
        <v>10204</v>
      </c>
      <c r="Z7" s="121">
        <v>11631</v>
      </c>
      <c r="AB7" s="122" t="str">
        <f>TEXT(Z7,"###,###")</f>
        <v>11,631</v>
      </c>
      <c r="AD7" s="123">
        <f t="shared" si="1"/>
        <v>0.13984711877695011</v>
      </c>
      <c r="AF7" s="123">
        <f t="shared" si="0"/>
        <v>-2.5471302890657688E-2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17,209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11,631</v>
      </c>
      <c r="P8" s="48"/>
      <c r="S8" s="120" t="s">
        <v>88</v>
      </c>
      <c r="T8" s="121">
        <v>59903.94</v>
      </c>
      <c r="U8" s="121">
        <v>60589</v>
      </c>
      <c r="V8" s="121">
        <v>62756.12</v>
      </c>
      <c r="W8" s="121">
        <v>59952.02</v>
      </c>
      <c r="X8" s="121">
        <v>62926.85</v>
      </c>
      <c r="Y8" s="121">
        <v>59753.17</v>
      </c>
      <c r="Z8" s="121">
        <v>61217</v>
      </c>
      <c r="AB8" s="122" t="str">
        <f>TEXT(Z8,"$###,###")</f>
        <v>$61,217</v>
      </c>
      <c r="AD8" s="123">
        <f t="shared" si="1"/>
        <v>2.4497947138202081E-2</v>
      </c>
      <c r="AF8" s="123">
        <f t="shared" si="0"/>
        <v>2.1919426334895409E-2</v>
      </c>
    </row>
    <row r="9" spans="1:32" x14ac:dyDescent="0.25">
      <c r="A9" s="52" t="s">
        <v>15</v>
      </c>
      <c r="B9" s="53"/>
      <c r="C9" s="54"/>
      <c r="D9" s="55">
        <f>AD104</f>
        <v>79.737346737172416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55.472444329808269</v>
      </c>
      <c r="P9" s="56" t="s">
        <v>89</v>
      </c>
      <c r="S9" s="120" t="s">
        <v>7</v>
      </c>
      <c r="T9" s="121">
        <v>966886005</v>
      </c>
      <c r="U9" s="121">
        <v>990547486</v>
      </c>
      <c r="V9" s="121">
        <v>954414755</v>
      </c>
      <c r="W9" s="121">
        <v>914370606</v>
      </c>
      <c r="X9" s="121">
        <v>851992255</v>
      </c>
      <c r="Y9" s="121">
        <v>853930790</v>
      </c>
      <c r="Z9" s="121">
        <v>969592894</v>
      </c>
      <c r="AB9" s="122" t="str">
        <f>TEXT(Z9/1000000,"$#,###.0")&amp;" mil"</f>
        <v>$969.6 mil</v>
      </c>
      <c r="AD9" s="123">
        <f t="shared" si="1"/>
        <v>0.13544669586161651</v>
      </c>
      <c r="AF9" s="123">
        <f t="shared" si="0"/>
        <v>2.7995947671204391E-3</v>
      </c>
    </row>
    <row r="10" spans="1:32" x14ac:dyDescent="0.25">
      <c r="A10" s="52" t="s">
        <v>18</v>
      </c>
      <c r="B10" s="53"/>
      <c r="C10" s="54"/>
      <c r="D10" s="55">
        <f>AD105</f>
        <v>11.191818234644662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44.49316481815837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92.554380534777749</v>
      </c>
      <c r="P11" s="56" t="s">
        <v>89</v>
      </c>
      <c r="S11" s="120" t="s">
        <v>30</v>
      </c>
      <c r="T11" s="125">
        <v>16390</v>
      </c>
      <c r="U11" s="125">
        <v>15509</v>
      </c>
      <c r="V11" s="125">
        <v>14478</v>
      </c>
      <c r="W11" s="125">
        <v>13728</v>
      </c>
      <c r="X11" s="125">
        <v>12938</v>
      </c>
      <c r="Y11" s="125">
        <v>13509</v>
      </c>
      <c r="Z11" s="125">
        <v>15360</v>
      </c>
    </row>
    <row r="12" spans="1:32" ht="28.5" customHeight="1" x14ac:dyDescent="0.25">
      <c r="A12" s="52" t="s">
        <v>20</v>
      </c>
      <c r="B12" s="54"/>
      <c r="C12" s="54"/>
      <c r="D12" s="55">
        <f>AD108</f>
        <v>13.545237956883028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15.914366778436936</v>
      </c>
      <c r="P12" s="56" t="s">
        <v>89</v>
      </c>
      <c r="S12" s="120" t="s">
        <v>31</v>
      </c>
      <c r="T12" s="125">
        <v>1443</v>
      </c>
      <c r="U12" s="125">
        <v>1370</v>
      </c>
      <c r="V12" s="125">
        <v>1324</v>
      </c>
      <c r="W12" s="125">
        <v>1269</v>
      </c>
      <c r="X12" s="125">
        <v>1250</v>
      </c>
      <c r="Y12" s="125">
        <v>1367</v>
      </c>
      <c r="Z12" s="125">
        <v>1852</v>
      </c>
    </row>
    <row r="13" spans="1:32" ht="15" customHeight="1" x14ac:dyDescent="0.25">
      <c r="A13" s="52" t="s">
        <v>21</v>
      </c>
      <c r="B13" s="54"/>
      <c r="C13" s="54"/>
      <c r="D13" s="55">
        <f>AD109</f>
        <v>13.981056423964205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39.2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14.899180661281889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48.526933581265617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792</v>
      </c>
      <c r="Z15" s="125">
        <v>1052</v>
      </c>
      <c r="AB15" s="129">
        <f t="shared" ref="AB15:AB34" si="2">IF(Z15="np",0,Z15/$Z$34)</f>
        <v>6.1130803649253294E-2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2574</v>
      </c>
      <c r="Z16" s="125">
        <v>2779</v>
      </c>
      <c r="AB16" s="129">
        <f t="shared" si="2"/>
        <v>0.16148526933581264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499</v>
      </c>
      <c r="Z17" s="125">
        <v>722</v>
      </c>
      <c r="AB17" s="129">
        <f t="shared" si="2"/>
        <v>4.1954791097681444E-2</v>
      </c>
    </row>
    <row r="18" spans="1:28" x14ac:dyDescent="0.25">
      <c r="A18" s="82" t="str">
        <f>$S$1&amp;" ("&amp;$T$2&amp;" to "&amp;$Z$2&amp;")"</f>
        <v>Isaac (2011-12 to 2017-18)</v>
      </c>
      <c r="B18" s="82"/>
      <c r="C18" s="82"/>
      <c r="D18" s="82"/>
      <c r="E18" s="82"/>
      <c r="F18" s="82"/>
      <c r="G18" s="82" t="str">
        <f>$S$1&amp;" ("&amp;$T$2&amp;" to "&amp;$Z$2&amp;")"</f>
        <v>Isaac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161</v>
      </c>
      <c r="Z18" s="125">
        <v>168</v>
      </c>
      <c r="AB18" s="129">
        <f t="shared" si="2"/>
        <v>9.7623336626183974E-3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934</v>
      </c>
      <c r="Z19" s="125">
        <v>1270</v>
      </c>
      <c r="AB19" s="129">
        <f t="shared" si="2"/>
        <v>7.3798593759079545E-2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323</v>
      </c>
      <c r="Z20" s="125">
        <v>371</v>
      </c>
      <c r="AB20" s="129">
        <f t="shared" si="2"/>
        <v>2.1558486838282293E-2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1021</v>
      </c>
      <c r="Z21" s="125">
        <v>1125</v>
      </c>
      <c r="AB21" s="129">
        <f t="shared" si="2"/>
        <v>6.5372770062176774E-2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1163</v>
      </c>
      <c r="Z22" s="125">
        <v>1347</v>
      </c>
      <c r="AB22" s="129">
        <f t="shared" si="2"/>
        <v>7.827299668777965E-2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547</v>
      </c>
      <c r="Z23" s="125">
        <v>689</v>
      </c>
      <c r="AB23" s="129">
        <f t="shared" si="2"/>
        <v>4.0037189842524259E-2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15</v>
      </c>
      <c r="Z24" s="125">
        <v>16</v>
      </c>
      <c r="AB24" s="129">
        <f t="shared" si="2"/>
        <v>9.29746063106514E-4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208</v>
      </c>
      <c r="Z25" s="125">
        <v>241</v>
      </c>
      <c r="AB25" s="129">
        <f t="shared" si="2"/>
        <v>1.4004300075541867E-2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268</v>
      </c>
      <c r="Z26" s="125">
        <v>387</v>
      </c>
      <c r="AB26" s="129">
        <f t="shared" si="2"/>
        <v>2.2488232901388808E-2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548</v>
      </c>
      <c r="Z27" s="125">
        <v>580</v>
      </c>
      <c r="AB27" s="129">
        <f t="shared" si="2"/>
        <v>3.3703294787611131E-2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1806</v>
      </c>
      <c r="Z28" s="125">
        <v>2157</v>
      </c>
      <c r="AB28" s="129">
        <f t="shared" si="2"/>
        <v>0.12534139113254691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689</v>
      </c>
      <c r="Z29" s="125">
        <v>741</v>
      </c>
      <c r="AB29" s="129">
        <f t="shared" si="2"/>
        <v>4.305886454762043E-2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852</v>
      </c>
      <c r="Z30" s="125">
        <v>864</v>
      </c>
      <c r="AB30" s="129">
        <f t="shared" si="2"/>
        <v>5.0206287407751758E-2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582</v>
      </c>
      <c r="Z31" s="125">
        <v>700</v>
      </c>
      <c r="AB31" s="129">
        <f t="shared" si="2"/>
        <v>4.0676390260909988E-2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138</v>
      </c>
      <c r="Z32" s="125">
        <v>151</v>
      </c>
      <c r="AB32" s="129">
        <f t="shared" si="2"/>
        <v>8.7744784705677259E-3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591</v>
      </c>
      <c r="Z33" s="125">
        <v>789</v>
      </c>
      <c r="AB33" s="129">
        <f t="shared" si="2"/>
        <v>4.5848102736939976E-2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14876</v>
      </c>
      <c r="Z34" s="132">
        <v>17209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16</v>
      </c>
      <c r="Y44" s="125">
        <v>18</v>
      </c>
      <c r="Z44" s="125">
        <v>26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181</v>
      </c>
      <c r="Y45" s="125">
        <v>229</v>
      </c>
      <c r="Z45" s="125">
        <v>311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386</v>
      </c>
      <c r="Y46" s="125">
        <v>412</v>
      </c>
      <c r="Z46" s="125">
        <v>529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646</v>
      </c>
      <c r="Y47" s="125">
        <v>671</v>
      </c>
      <c r="Z47" s="125">
        <v>773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969</v>
      </c>
      <c r="Y48" s="125">
        <v>995</v>
      </c>
      <c r="Z48" s="125">
        <v>1119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Isaac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1133</v>
      </c>
      <c r="Y49" s="125">
        <v>1096</v>
      </c>
      <c r="Z49" s="125">
        <v>1159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1008</v>
      </c>
      <c r="Y50" s="125">
        <v>1053</v>
      </c>
      <c r="Z50" s="125">
        <v>1178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968</v>
      </c>
      <c r="Y51" s="125">
        <v>957</v>
      </c>
      <c r="Z51" s="125">
        <v>1000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825</v>
      </c>
      <c r="Y52" s="125">
        <v>755</v>
      </c>
      <c r="Z52" s="125">
        <v>939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646</v>
      </c>
      <c r="Y53" s="125">
        <v>661</v>
      </c>
      <c r="Z53" s="125">
        <v>783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552</v>
      </c>
      <c r="Y54" s="125">
        <v>614</v>
      </c>
      <c r="Z54" s="125">
        <v>680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334</v>
      </c>
      <c r="Y55" s="125">
        <v>374</v>
      </c>
      <c r="Z55" s="125">
        <v>500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145</v>
      </c>
      <c r="Y56" s="125">
        <v>172</v>
      </c>
      <c r="Z56" s="125">
        <v>214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45</v>
      </c>
      <c r="Y57" s="125">
        <v>52</v>
      </c>
      <c r="Z57" s="125">
        <v>76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11</v>
      </c>
      <c r="Y58" s="125">
        <v>19</v>
      </c>
      <c r="Z58" s="125">
        <v>33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6</v>
      </c>
      <c r="Y59" s="125">
        <v>3</v>
      </c>
      <c r="Z59" s="125">
        <v>16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5</v>
      </c>
      <c r="Z60" s="125">
        <v>7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7870</v>
      </c>
      <c r="Y61" s="125">
        <v>8085</v>
      </c>
      <c r="Z61" s="125">
        <v>9341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15</v>
      </c>
      <c r="Y63" s="125">
        <v>18</v>
      </c>
      <c r="Z63" s="125">
        <v>24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Isaac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190</v>
      </c>
      <c r="Y64" s="125">
        <v>194</v>
      </c>
      <c r="Z64" s="125">
        <v>258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363</v>
      </c>
      <c r="Y65" s="125">
        <v>425</v>
      </c>
      <c r="Z65" s="125">
        <v>524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612</v>
      </c>
      <c r="Y66" s="125">
        <v>663</v>
      </c>
      <c r="Z66" s="125">
        <v>705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906</v>
      </c>
      <c r="Y67" s="125">
        <v>938</v>
      </c>
      <c r="Z67" s="125">
        <v>1087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904</v>
      </c>
      <c r="Y68" s="125">
        <v>964</v>
      </c>
      <c r="Z68" s="125">
        <v>1110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770</v>
      </c>
      <c r="Y69" s="125">
        <v>822</v>
      </c>
      <c r="Z69" s="125">
        <v>977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737</v>
      </c>
      <c r="Y70" s="125">
        <v>797</v>
      </c>
      <c r="Z70" s="125">
        <v>860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603</v>
      </c>
      <c r="Y71" s="125">
        <v>664</v>
      </c>
      <c r="Z71" s="125">
        <v>800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557</v>
      </c>
      <c r="Y72" s="125">
        <v>532</v>
      </c>
      <c r="Z72" s="125">
        <v>572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373</v>
      </c>
      <c r="Y73" s="125">
        <v>452</v>
      </c>
      <c r="Z73" s="125">
        <v>518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186</v>
      </c>
      <c r="Y74" s="125">
        <v>186</v>
      </c>
      <c r="Z74" s="125">
        <v>244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69</v>
      </c>
      <c r="Y75" s="125">
        <v>88</v>
      </c>
      <c r="Z75" s="125">
        <v>103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22</v>
      </c>
      <c r="Y76" s="125">
        <v>29</v>
      </c>
      <c r="Z76" s="125">
        <v>54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10</v>
      </c>
      <c r="Y77" s="125">
        <v>10</v>
      </c>
      <c r="Z77" s="125">
        <v>16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4</v>
      </c>
      <c r="Z78" s="125">
        <v>5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9</v>
      </c>
      <c r="Y79" s="125">
        <v>3</v>
      </c>
      <c r="Z79" s="125">
        <v>8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6317</v>
      </c>
      <c r="Y80" s="125">
        <v>6791</v>
      </c>
      <c r="Z80" s="125">
        <v>7871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Isaac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270</v>
      </c>
      <c r="Y83" s="125">
        <v>311</v>
      </c>
      <c r="Z83" s="125">
        <v>349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433</v>
      </c>
      <c r="Y84" s="125">
        <v>369</v>
      </c>
      <c r="Z84" s="125">
        <v>375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17,209</v>
      </c>
      <c r="D85" s="96">
        <f t="shared" ref="D85:D90" si="4">AD4</f>
        <v>0.15682979295509547</v>
      </c>
      <c r="E85" s="97">
        <f t="shared" ref="E85:E90" si="5">AD4</f>
        <v>0.15682979295509547</v>
      </c>
      <c r="F85" s="96">
        <f t="shared" ref="F85:F90" si="6">AF4</f>
        <v>-3.5153621888315723E-2</v>
      </c>
      <c r="G85" s="97">
        <f t="shared" ref="G85:G90" si="7">AF4</f>
        <v>-3.5153621888315723E-2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1535</v>
      </c>
      <c r="Y85" s="125">
        <v>1535</v>
      </c>
      <c r="Z85" s="125">
        <v>1634</v>
      </c>
    </row>
    <row r="86" spans="1:32" ht="15" customHeight="1" x14ac:dyDescent="0.25">
      <c r="A86" s="98" t="s">
        <v>4</v>
      </c>
      <c r="B86" s="95"/>
      <c r="C86" s="109" t="str">
        <f t="shared" si="3"/>
        <v>9,337</v>
      </c>
      <c r="D86" s="96">
        <f t="shared" si="4"/>
        <v>0.15485466914038337</v>
      </c>
      <c r="E86" s="97">
        <f t="shared" si="5"/>
        <v>0.15485466914038337</v>
      </c>
      <c r="F86" s="96">
        <f t="shared" si="6"/>
        <v>-3.9502108836539485E-2</v>
      </c>
      <c r="G86" s="97">
        <f t="shared" si="7"/>
        <v>-3.9502108836539485E-2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93</v>
      </c>
      <c r="Y86" s="125">
        <v>92</v>
      </c>
      <c r="Z86" s="125">
        <v>103</v>
      </c>
    </row>
    <row r="87" spans="1:32" ht="15" customHeight="1" x14ac:dyDescent="0.25">
      <c r="A87" s="98" t="s">
        <v>5</v>
      </c>
      <c r="B87" s="95"/>
      <c r="C87" s="109" t="str">
        <f t="shared" si="3"/>
        <v>7,867</v>
      </c>
      <c r="D87" s="96">
        <f t="shared" si="4"/>
        <v>0.15844500073626855</v>
      </c>
      <c r="E87" s="97">
        <f t="shared" si="5"/>
        <v>0.15844500073626855</v>
      </c>
      <c r="F87" s="96">
        <f t="shared" si="6"/>
        <v>-3.044121271875766E-2</v>
      </c>
      <c r="G87" s="97">
        <f t="shared" si="7"/>
        <v>-3.044121271875766E-2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72</v>
      </c>
      <c r="Y87" s="125">
        <v>69</v>
      </c>
      <c r="Z87" s="125">
        <v>79</v>
      </c>
    </row>
    <row r="88" spans="1:32" ht="15" customHeight="1" x14ac:dyDescent="0.25">
      <c r="A88" s="95" t="s">
        <v>6</v>
      </c>
      <c r="B88" s="95"/>
      <c r="C88" s="109" t="str">
        <f t="shared" si="3"/>
        <v>11,631</v>
      </c>
      <c r="D88" s="96">
        <f t="shared" si="4"/>
        <v>0.13984711877695011</v>
      </c>
      <c r="E88" s="97">
        <f t="shared" si="5"/>
        <v>0.13984711877695011</v>
      </c>
      <c r="F88" s="96">
        <f t="shared" si="6"/>
        <v>-2.5471302890657688E-2</v>
      </c>
      <c r="G88" s="97">
        <f t="shared" si="7"/>
        <v>-2.5471302890657688E-2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77</v>
      </c>
      <c r="Y88" s="125">
        <v>83</v>
      </c>
      <c r="Z88" s="125">
        <v>95</v>
      </c>
    </row>
    <row r="89" spans="1:32" ht="15" customHeight="1" x14ac:dyDescent="0.25">
      <c r="A89" s="95" t="s">
        <v>104</v>
      </c>
      <c r="B89" s="95"/>
      <c r="C89" s="146" t="str">
        <f t="shared" si="3"/>
        <v>$61,217</v>
      </c>
      <c r="D89" s="96">
        <f t="shared" si="4"/>
        <v>2.4497947138202081E-2</v>
      </c>
      <c r="E89" s="97">
        <f t="shared" si="5"/>
        <v>2.4497947138202081E-2</v>
      </c>
      <c r="F89" s="96">
        <f t="shared" si="6"/>
        <v>2.1919426334895409E-2</v>
      </c>
      <c r="G89" s="97">
        <f t="shared" si="7"/>
        <v>2.1919426334895409E-2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1736</v>
      </c>
      <c r="Y89" s="125">
        <v>1747</v>
      </c>
      <c r="Z89" s="125">
        <v>1942</v>
      </c>
    </row>
    <row r="90" spans="1:32" ht="15" customHeight="1" x14ac:dyDescent="0.25">
      <c r="A90" s="95" t="s">
        <v>7</v>
      </c>
      <c r="B90" s="95"/>
      <c r="C90" s="109" t="str">
        <f t="shared" si="3"/>
        <v>$969.6 mil</v>
      </c>
      <c r="D90" s="96">
        <f t="shared" si="4"/>
        <v>0.13544669586161651</v>
      </c>
      <c r="E90" s="97">
        <f t="shared" si="5"/>
        <v>0.13544669586161651</v>
      </c>
      <c r="F90" s="96">
        <f t="shared" si="6"/>
        <v>2.7995947671204391E-3</v>
      </c>
      <c r="G90" s="97">
        <f t="shared" si="7"/>
        <v>2.7995947671204391E-3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500</v>
      </c>
      <c r="Y90" s="125">
        <v>573</v>
      </c>
      <c r="Z90" s="125">
        <v>763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5685</v>
      </c>
      <c r="Y91" s="125">
        <v>5694</v>
      </c>
      <c r="Z91" s="125">
        <v>6457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219</v>
      </c>
      <c r="Y93" s="125">
        <v>257</v>
      </c>
      <c r="Z93" s="125">
        <v>279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586</v>
      </c>
      <c r="Y94" s="125">
        <v>595</v>
      </c>
      <c r="Z94" s="125">
        <v>630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188</v>
      </c>
      <c r="Y95" s="125">
        <v>207</v>
      </c>
      <c r="Z95" s="125">
        <v>225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485</v>
      </c>
      <c r="Y96" s="125">
        <v>502</v>
      </c>
      <c r="Z96" s="125">
        <v>531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753</v>
      </c>
      <c r="Y97" s="125">
        <v>826</v>
      </c>
      <c r="Z97" s="125">
        <v>908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364</v>
      </c>
      <c r="Y98" s="125">
        <v>385</v>
      </c>
      <c r="Z98" s="125">
        <v>444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282</v>
      </c>
      <c r="Y99" s="125">
        <v>345</v>
      </c>
      <c r="Z99" s="125">
        <v>493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510</v>
      </c>
      <c r="Y100" s="125">
        <v>548</v>
      </c>
      <c r="Z100" s="125">
        <v>671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4356</v>
      </c>
      <c r="Y101" s="125">
        <v>4510</v>
      </c>
      <c r="Z101" s="125">
        <v>5174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11116</v>
      </c>
      <c r="Y104" s="125">
        <v>11884</v>
      </c>
      <c r="Z104" s="125">
        <v>13722</v>
      </c>
      <c r="AB104" s="122" t="str">
        <f>TEXT(Z104,"###,###")</f>
        <v>13,722</v>
      </c>
      <c r="AD104" s="143">
        <f>Z104/($Z$4)*100</f>
        <v>79.737346737172416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1879</v>
      </c>
      <c r="Y105" s="125">
        <v>1873</v>
      </c>
      <c r="Z105" s="125">
        <v>1926</v>
      </c>
      <c r="AB105" s="122" t="str">
        <f>TEXT(Z105,"###,###")</f>
        <v>1,926</v>
      </c>
      <c r="AD105" s="143">
        <f>Z105/($Z$4)*100</f>
        <v>11.191818234644662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12995</v>
      </c>
      <c r="Y106" s="132">
        <v>13757</v>
      </c>
      <c r="Z106" s="132">
        <v>15648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1381</v>
      </c>
      <c r="Y108" s="125">
        <v>1644</v>
      </c>
      <c r="Z108" s="125">
        <v>2331</v>
      </c>
      <c r="AB108" s="122" t="str">
        <f>TEXT(Z108,"###,###")</f>
        <v>2,331</v>
      </c>
      <c r="AD108" s="143">
        <f>Z108/($Z$4)*100</f>
        <v>13.545237956883028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1815</v>
      </c>
      <c r="Y109" s="125">
        <v>1971</v>
      </c>
      <c r="Z109" s="125">
        <v>2406</v>
      </c>
      <c r="AB109" s="122" t="str">
        <f>TEXT(Z109,"###,###")</f>
        <v>2,406</v>
      </c>
      <c r="AD109" s="143">
        <f>Z109/($Z$4)*100</f>
        <v>13.981056423964205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2201</v>
      </c>
      <c r="Y110" s="125">
        <v>2321</v>
      </c>
      <c r="Z110" s="125">
        <v>2564</v>
      </c>
      <c r="AB110" s="122" t="str">
        <f>TEXT(Z110,"###,###")</f>
        <v>2,564</v>
      </c>
      <c r="AD110" s="143">
        <f>Z110/($Z$4)*100</f>
        <v>14.899180661281889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7595</v>
      </c>
      <c r="Y111" s="125">
        <v>7821</v>
      </c>
      <c r="Z111" s="125">
        <v>8351</v>
      </c>
      <c r="AB111" s="122" t="str">
        <f>TEXT(Z111,"###,###")</f>
        <v>8,351</v>
      </c>
      <c r="AD111" s="143">
        <f>Z111/($Z$4)*100</f>
        <v>48.526933581265617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14189</v>
      </c>
      <c r="Y112" s="125">
        <v>14876</v>
      </c>
      <c r="Z112" s="125">
        <v>17209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40.270000000000003</v>
      </c>
      <c r="U118" s="144">
        <v>39.29</v>
      </c>
      <c r="V118" s="144">
        <v>35.67</v>
      </c>
      <c r="W118" s="144">
        <v>40.18</v>
      </c>
      <c r="X118" s="144">
        <v>38.53</v>
      </c>
      <c r="Y118" s="144">
        <v>38.79</v>
      </c>
      <c r="Z118" s="144">
        <v>39.21</v>
      </c>
      <c r="AB118" s="122" t="str">
        <f>TEXT(Z118,"##.0")</f>
        <v>39.2</v>
      </c>
    </row>
    <row r="120" spans="19:32" x14ac:dyDescent="0.25">
      <c r="S120" s="115" t="s">
        <v>106</v>
      </c>
      <c r="T120" s="125">
        <v>10489</v>
      </c>
      <c r="U120" s="125">
        <v>10344</v>
      </c>
      <c r="V120" s="125">
        <v>9904</v>
      </c>
      <c r="W120" s="125">
        <v>9267</v>
      </c>
      <c r="X120" s="125">
        <v>8799</v>
      </c>
      <c r="Y120" s="125">
        <v>8837</v>
      </c>
      <c r="Z120" s="125">
        <v>9781</v>
      </c>
      <c r="AB120" s="122" t="str">
        <f>TEXT(Z120,"###,###")</f>
        <v>9,781</v>
      </c>
    </row>
    <row r="121" spans="19:32" x14ac:dyDescent="0.25">
      <c r="S121" s="115" t="s">
        <v>107</v>
      </c>
      <c r="T121" s="125">
        <v>527</v>
      </c>
      <c r="U121" s="125">
        <v>540</v>
      </c>
      <c r="V121" s="125">
        <v>535</v>
      </c>
      <c r="W121" s="125">
        <v>526</v>
      </c>
      <c r="X121" s="125">
        <v>534</v>
      </c>
      <c r="Y121" s="125">
        <v>550</v>
      </c>
      <c r="Z121" s="125">
        <v>867</v>
      </c>
      <c r="AB121" s="122" t="str">
        <f>TEXT(Z121,"###,###")</f>
        <v>867</v>
      </c>
    </row>
    <row r="122" spans="19:32" x14ac:dyDescent="0.25">
      <c r="S122" s="115" t="s">
        <v>108</v>
      </c>
      <c r="T122" s="125">
        <v>918</v>
      </c>
      <c r="U122" s="125">
        <v>829</v>
      </c>
      <c r="V122" s="125">
        <v>791</v>
      </c>
      <c r="W122" s="125">
        <v>744</v>
      </c>
      <c r="X122" s="125">
        <v>716</v>
      </c>
      <c r="Y122" s="125">
        <v>817</v>
      </c>
      <c r="Z122" s="125">
        <v>984</v>
      </c>
      <c r="AB122" s="122" t="str">
        <f>TEXT(Z122,"###,###")</f>
        <v>984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11407</v>
      </c>
      <c r="U124" s="125">
        <v>11173</v>
      </c>
      <c r="V124" s="125">
        <v>10695</v>
      </c>
      <c r="W124" s="125">
        <v>10011</v>
      </c>
      <c r="X124" s="125">
        <v>9515</v>
      </c>
      <c r="Y124" s="125">
        <v>9654</v>
      </c>
      <c r="Z124" s="125">
        <v>10765</v>
      </c>
      <c r="AB124" s="122" t="str">
        <f>TEXT(Z124,"###,###")</f>
        <v>10,765</v>
      </c>
      <c r="AD124" s="139">
        <f>Z124/$Z$7*100</f>
        <v>92.554380534777749</v>
      </c>
    </row>
    <row r="125" spans="19:32" x14ac:dyDescent="0.25">
      <c r="S125" s="115" t="s">
        <v>110</v>
      </c>
      <c r="T125" s="125">
        <v>1445</v>
      </c>
      <c r="U125" s="125">
        <v>1369</v>
      </c>
      <c r="V125" s="125">
        <v>1326</v>
      </c>
      <c r="W125" s="125">
        <v>1270</v>
      </c>
      <c r="X125" s="125">
        <v>1250</v>
      </c>
      <c r="Y125" s="125">
        <v>1367</v>
      </c>
      <c r="Z125" s="125">
        <v>1851</v>
      </c>
      <c r="AB125" s="122" t="str">
        <f>TEXT(Z125,"###,###")</f>
        <v>1,851</v>
      </c>
      <c r="AD125" s="139">
        <f>Z125/$Z$7*100</f>
        <v>15.914366778436936</v>
      </c>
    </row>
    <row r="127" spans="19:32" x14ac:dyDescent="0.25">
      <c r="S127" s="115" t="s">
        <v>111</v>
      </c>
      <c r="T127" s="125">
        <v>6808</v>
      </c>
      <c r="U127" s="125">
        <v>6702</v>
      </c>
      <c r="V127" s="125">
        <v>6420</v>
      </c>
      <c r="W127" s="125">
        <v>6007</v>
      </c>
      <c r="X127" s="125">
        <v>5687</v>
      </c>
      <c r="Y127" s="125">
        <v>5694</v>
      </c>
      <c r="Z127" s="125">
        <v>6452</v>
      </c>
      <c r="AB127" s="122" t="str">
        <f>TEXT(Z127,"###,###")</f>
        <v>6,452</v>
      </c>
      <c r="AD127" s="139">
        <f>Z127/$Z$7*100</f>
        <v>55.472444329808269</v>
      </c>
    </row>
    <row r="128" spans="19:32" x14ac:dyDescent="0.25">
      <c r="S128" s="115" t="s">
        <v>112</v>
      </c>
      <c r="T128" s="125">
        <v>5128</v>
      </c>
      <c r="U128" s="125">
        <v>5016</v>
      </c>
      <c r="V128" s="125">
        <v>4804</v>
      </c>
      <c r="W128" s="125">
        <v>4521</v>
      </c>
      <c r="X128" s="125">
        <v>4356</v>
      </c>
      <c r="Y128" s="125">
        <v>4510</v>
      </c>
      <c r="Z128" s="125">
        <v>5175</v>
      </c>
      <c r="AB128" s="122" t="str">
        <f>TEXT(Z128,"###,###")</f>
        <v>5,175</v>
      </c>
      <c r="AD128" s="139">
        <f>Z128/$Z$7*100</f>
        <v>44.49316481815837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45" id="{4F8B54AD-A685-4F5D-AE1D-6F068B506ED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48" id="{A9F7B1D4-AEA8-48B3-BD12-AA83BD8039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51" id="{B75B26EB-80AB-4B12-9154-2724148C7F1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54" id="{D7746A9A-F8EA-4A7F-B6B8-44FC5197FB2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FC312-B063-4A37-91EF-2EA9C818098E}">
  <sheetPr codeName="Sheet10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Kowanyama</v>
      </c>
      <c r="T1" s="113"/>
      <c r="U1" s="113"/>
      <c r="V1" s="113"/>
      <c r="W1" s="113"/>
      <c r="X1" s="113"/>
      <c r="Y1" s="114" t="str">
        <f>Y3</f>
        <v>9.36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153</v>
      </c>
      <c r="Y3" s="118" t="s">
        <v>244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9.36 Kowanyama,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443</v>
      </c>
      <c r="U4" s="121">
        <v>373</v>
      </c>
      <c r="V4" s="121">
        <v>382</v>
      </c>
      <c r="W4" s="121">
        <v>389</v>
      </c>
      <c r="X4" s="121">
        <v>475</v>
      </c>
      <c r="Y4" s="121">
        <v>574</v>
      </c>
      <c r="Z4" s="121">
        <v>572</v>
      </c>
      <c r="AB4" s="122" t="str">
        <f>TEXT(Z4,"###,###")</f>
        <v>572</v>
      </c>
      <c r="AD4" s="123">
        <f>Z4/Y4-1</f>
        <v>-3.4843205574912606E-3</v>
      </c>
      <c r="AF4" s="123">
        <f t="shared" ref="AF4:AF9" si="0">Z4/T4-1</f>
        <v>0.29119638826185112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248</v>
      </c>
      <c r="U5" s="121">
        <v>199</v>
      </c>
      <c r="V5" s="121">
        <v>209</v>
      </c>
      <c r="W5" s="121">
        <v>214</v>
      </c>
      <c r="X5" s="121">
        <v>228</v>
      </c>
      <c r="Y5" s="121">
        <v>288</v>
      </c>
      <c r="Z5" s="121">
        <v>304</v>
      </c>
      <c r="AB5" s="122" t="str">
        <f>TEXT(Z5,"###,###")</f>
        <v>304</v>
      </c>
      <c r="AD5" s="123">
        <f t="shared" ref="AD5:AD9" si="1">Z5/Y5-1</f>
        <v>5.555555555555558E-2</v>
      </c>
      <c r="AF5" s="123">
        <f t="shared" si="0"/>
        <v>0.22580645161290325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198</v>
      </c>
      <c r="U6" s="121">
        <v>174</v>
      </c>
      <c r="V6" s="121">
        <v>168</v>
      </c>
      <c r="W6" s="121">
        <v>173</v>
      </c>
      <c r="X6" s="121">
        <v>244</v>
      </c>
      <c r="Y6" s="121">
        <v>286</v>
      </c>
      <c r="Z6" s="121">
        <v>268</v>
      </c>
      <c r="AB6" s="122" t="str">
        <f>TEXT(Z6,"###,###")</f>
        <v>268</v>
      </c>
      <c r="AD6" s="123">
        <f t="shared" si="1"/>
        <v>-6.2937062937062915E-2</v>
      </c>
      <c r="AF6" s="123">
        <f t="shared" si="0"/>
        <v>0.35353535353535359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332</v>
      </c>
      <c r="U7" s="121">
        <v>295</v>
      </c>
      <c r="V7" s="121">
        <v>290</v>
      </c>
      <c r="W7" s="121">
        <v>298</v>
      </c>
      <c r="X7" s="121">
        <v>346</v>
      </c>
      <c r="Y7" s="121">
        <v>384</v>
      </c>
      <c r="Z7" s="121">
        <v>403</v>
      </c>
      <c r="AB7" s="122" t="str">
        <f>TEXT(Z7,"###,###")</f>
        <v>403</v>
      </c>
      <c r="AD7" s="123">
        <f t="shared" si="1"/>
        <v>4.9479166666666741E-2</v>
      </c>
      <c r="AF7" s="123">
        <f t="shared" si="0"/>
        <v>0.21385542168674698</v>
      </c>
    </row>
    <row r="8" spans="1:32" ht="17.25" customHeight="1" x14ac:dyDescent="0.25">
      <c r="A8" s="44" t="s">
        <v>13</v>
      </c>
      <c r="B8" s="45"/>
      <c r="C8" s="46"/>
      <c r="D8" s="47" t="str">
        <f>AB4</f>
        <v>572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403</v>
      </c>
      <c r="P8" s="48"/>
      <c r="S8" s="120" t="s">
        <v>88</v>
      </c>
      <c r="T8" s="121">
        <v>27366.09</v>
      </c>
      <c r="U8" s="121">
        <v>30611.33</v>
      </c>
      <c r="V8" s="121">
        <v>26025.279999999999</v>
      </c>
      <c r="W8" s="121">
        <v>23293.64</v>
      </c>
      <c r="X8" s="121">
        <v>21785</v>
      </c>
      <c r="Y8" s="121">
        <v>20786</v>
      </c>
      <c r="Z8" s="121">
        <v>20904.55</v>
      </c>
      <c r="AB8" s="122" t="str">
        <f>TEXT(Z8,"$###,###")</f>
        <v>$20,905</v>
      </c>
      <c r="AD8" s="123">
        <f t="shared" si="1"/>
        <v>5.7033580294427733E-3</v>
      </c>
      <c r="AF8" s="123">
        <f t="shared" si="0"/>
        <v>-0.23611484139677974</v>
      </c>
    </row>
    <row r="9" spans="1:32" x14ac:dyDescent="0.25">
      <c r="A9" s="52" t="s">
        <v>15</v>
      </c>
      <c r="B9" s="53"/>
      <c r="C9" s="54"/>
      <c r="D9" s="55">
        <f>AD104</f>
        <v>28.146853146853147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50.868486352357323</v>
      </c>
      <c r="P9" s="56" t="s">
        <v>89</v>
      </c>
      <c r="S9" s="120" t="s">
        <v>7</v>
      </c>
      <c r="T9" s="121">
        <v>10014341</v>
      </c>
      <c r="U9" s="121">
        <v>9156066</v>
      </c>
      <c r="V9" s="121">
        <v>8876648</v>
      </c>
      <c r="W9" s="121">
        <v>8672147</v>
      </c>
      <c r="X9" s="121">
        <v>10113553</v>
      </c>
      <c r="Y9" s="121">
        <v>11259170</v>
      </c>
      <c r="Z9" s="121">
        <v>12696502</v>
      </c>
      <c r="AB9" s="122" t="str">
        <f>TEXT(Z9/1000000,"$#,###.0")&amp;" mil"</f>
        <v>$12.7 mil</v>
      </c>
      <c r="AD9" s="123">
        <f t="shared" si="1"/>
        <v>0.12765878834763122</v>
      </c>
      <c r="AF9" s="123">
        <f t="shared" si="0"/>
        <v>0.26783200212575142</v>
      </c>
    </row>
    <row r="10" spans="1:32" x14ac:dyDescent="0.25">
      <c r="A10" s="52" t="s">
        <v>18</v>
      </c>
      <c r="B10" s="53"/>
      <c r="C10" s="54"/>
      <c r="D10" s="55">
        <f>AD105</f>
        <v>70.104895104895107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49.131513647642677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98.263027295285355</v>
      </c>
      <c r="P11" s="56" t="s">
        <v>89</v>
      </c>
      <c r="S11" s="120" t="s">
        <v>30</v>
      </c>
      <c r="T11" s="125">
        <v>442</v>
      </c>
      <c r="U11" s="125">
        <v>367</v>
      </c>
      <c r="V11" s="125">
        <v>373</v>
      </c>
      <c r="W11" s="125">
        <v>383</v>
      </c>
      <c r="X11" s="125">
        <v>464</v>
      </c>
      <c r="Y11" s="125">
        <v>559</v>
      </c>
      <c r="Z11" s="125">
        <v>562</v>
      </c>
    </row>
    <row r="12" spans="1:32" ht="28.5" customHeight="1" x14ac:dyDescent="0.25">
      <c r="A12" s="52" t="s">
        <v>20</v>
      </c>
      <c r="B12" s="54"/>
      <c r="C12" s="54"/>
      <c r="D12" s="55">
        <f>AD108</f>
        <v>6.8181818181818175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2.2332506203473943</v>
      </c>
      <c r="P12" s="56" t="s">
        <v>89</v>
      </c>
      <c r="S12" s="120" t="s">
        <v>31</v>
      </c>
      <c r="T12" s="125">
        <v>0</v>
      </c>
      <c r="U12" s="125">
        <v>7</v>
      </c>
      <c r="V12" s="125">
        <v>9</v>
      </c>
      <c r="W12" s="125">
        <v>3</v>
      </c>
      <c r="X12" s="125">
        <v>9</v>
      </c>
      <c r="Y12" s="125">
        <v>15</v>
      </c>
      <c r="Z12" s="125">
        <v>12</v>
      </c>
    </row>
    <row r="13" spans="1:32" ht="15" customHeight="1" x14ac:dyDescent="0.25">
      <c r="A13" s="52" t="s">
        <v>21</v>
      </c>
      <c r="B13" s="54"/>
      <c r="C13" s="54"/>
      <c r="D13" s="55">
        <f>AD109</f>
        <v>16.783216783216783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37.9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36.888111888111894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38.286713286713287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8</v>
      </c>
      <c r="Z15" s="125">
        <v>14</v>
      </c>
      <c r="AB15" s="129">
        <f t="shared" ref="AB15:AB34" si="2">IF(Z15="np",0,Z15/$Z$34)</f>
        <v>2.4347826086956521E-2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0</v>
      </c>
      <c r="Z16" s="125">
        <v>0</v>
      </c>
      <c r="AB16" s="129">
        <f t="shared" si="2"/>
        <v>0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4</v>
      </c>
      <c r="Z17" s="125">
        <v>0</v>
      </c>
      <c r="AB17" s="129">
        <f t="shared" si="2"/>
        <v>0</v>
      </c>
    </row>
    <row r="18" spans="1:28" x14ac:dyDescent="0.25">
      <c r="A18" s="82" t="str">
        <f>$S$1&amp;" ("&amp;$T$2&amp;" to "&amp;$Z$2&amp;")"</f>
        <v>Kowanyama (2011-12 to 2017-18)</v>
      </c>
      <c r="B18" s="82"/>
      <c r="C18" s="82"/>
      <c r="D18" s="82"/>
      <c r="E18" s="82"/>
      <c r="F18" s="82"/>
      <c r="G18" s="82" t="str">
        <f>$S$1&amp;" ("&amp;$T$2&amp;" to "&amp;$Z$2&amp;")"</f>
        <v>Kowanyama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0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29</v>
      </c>
      <c r="Z19" s="125">
        <v>33</v>
      </c>
      <c r="AB19" s="129">
        <f t="shared" si="2"/>
        <v>5.7391304347826085E-2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0</v>
      </c>
      <c r="Z20" s="125">
        <v>0</v>
      </c>
      <c r="AB20" s="129">
        <f t="shared" si="2"/>
        <v>0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35</v>
      </c>
      <c r="Z21" s="125">
        <v>45</v>
      </c>
      <c r="AB21" s="129">
        <f t="shared" si="2"/>
        <v>7.8260869565217397E-2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57</v>
      </c>
      <c r="Z22" s="125">
        <v>70</v>
      </c>
      <c r="AB22" s="129">
        <f t="shared" si="2"/>
        <v>0.12173913043478261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0</v>
      </c>
      <c r="Z23" s="125">
        <v>0</v>
      </c>
      <c r="AB23" s="129">
        <f t="shared" si="2"/>
        <v>0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0</v>
      </c>
      <c r="Z25" s="125">
        <v>0</v>
      </c>
      <c r="AB25" s="129">
        <f t="shared" si="2"/>
        <v>0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6</v>
      </c>
      <c r="Z26" s="125">
        <v>9</v>
      </c>
      <c r="AB26" s="129">
        <f t="shared" si="2"/>
        <v>1.5652173913043479E-2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10</v>
      </c>
      <c r="Z27" s="125">
        <v>0</v>
      </c>
      <c r="AB27" s="129">
        <f t="shared" si="2"/>
        <v>0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17</v>
      </c>
      <c r="Z28" s="125">
        <v>26</v>
      </c>
      <c r="AB28" s="129">
        <f t="shared" si="2"/>
        <v>4.5217391304347827E-2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201</v>
      </c>
      <c r="Z29" s="125">
        <v>173</v>
      </c>
      <c r="AB29" s="129">
        <f t="shared" si="2"/>
        <v>0.30086956521739128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109</v>
      </c>
      <c r="Z30" s="125">
        <v>113</v>
      </c>
      <c r="AB30" s="129">
        <f t="shared" si="2"/>
        <v>0.19652173913043477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47</v>
      </c>
      <c r="Z31" s="125">
        <v>42</v>
      </c>
      <c r="AB31" s="129">
        <f t="shared" si="2"/>
        <v>7.3043478260869571E-2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</v>
      </c>
      <c r="Z32" s="125">
        <v>0</v>
      </c>
      <c r="AB32" s="129">
        <f t="shared" si="2"/>
        <v>0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32</v>
      </c>
      <c r="Z33" s="125">
        <v>31</v>
      </c>
      <c r="AB33" s="129">
        <f t="shared" si="2"/>
        <v>5.3913043478260869E-2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574</v>
      </c>
      <c r="Z34" s="132">
        <v>575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8</v>
      </c>
      <c r="Y45" s="125">
        <v>6</v>
      </c>
      <c r="Z45" s="125">
        <v>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10</v>
      </c>
      <c r="Y46" s="125">
        <v>11</v>
      </c>
      <c r="Z46" s="125">
        <v>23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18</v>
      </c>
      <c r="Y47" s="125">
        <v>32</v>
      </c>
      <c r="Z47" s="125">
        <v>16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26</v>
      </c>
      <c r="Y48" s="125">
        <v>41</v>
      </c>
      <c r="Z48" s="125">
        <v>54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Kowanyama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27</v>
      </c>
      <c r="Y49" s="125">
        <v>33</v>
      </c>
      <c r="Z49" s="125">
        <v>19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30</v>
      </c>
      <c r="Y50" s="125">
        <v>37</v>
      </c>
      <c r="Z50" s="125">
        <v>34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33</v>
      </c>
      <c r="Y51" s="125">
        <v>29</v>
      </c>
      <c r="Z51" s="125">
        <v>42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28</v>
      </c>
      <c r="Y52" s="125">
        <v>41</v>
      </c>
      <c r="Z52" s="125">
        <v>47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20</v>
      </c>
      <c r="Y53" s="125">
        <v>29</v>
      </c>
      <c r="Z53" s="125">
        <v>33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15</v>
      </c>
      <c r="Y54" s="125">
        <v>13</v>
      </c>
      <c r="Z54" s="125">
        <v>16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10</v>
      </c>
      <c r="Y55" s="125">
        <v>11</v>
      </c>
      <c r="Z55" s="125">
        <v>17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225</v>
      </c>
      <c r="Y61" s="125">
        <v>288</v>
      </c>
      <c r="Z61" s="125">
        <v>302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Kowanyama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9</v>
      </c>
      <c r="Y64" s="125">
        <v>5</v>
      </c>
      <c r="Z64" s="125">
        <v>7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13</v>
      </c>
      <c r="Y65" s="125">
        <v>19</v>
      </c>
      <c r="Z65" s="125">
        <v>29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31</v>
      </c>
      <c r="Y66" s="125">
        <v>23</v>
      </c>
      <c r="Z66" s="125">
        <v>18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39</v>
      </c>
      <c r="Y67" s="125">
        <v>38</v>
      </c>
      <c r="Z67" s="125">
        <v>33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25</v>
      </c>
      <c r="Y68" s="125">
        <v>39</v>
      </c>
      <c r="Z68" s="125">
        <v>32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21</v>
      </c>
      <c r="Y69" s="125">
        <v>28</v>
      </c>
      <c r="Z69" s="125">
        <v>29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31</v>
      </c>
      <c r="Y70" s="125">
        <v>41</v>
      </c>
      <c r="Z70" s="125">
        <v>29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37</v>
      </c>
      <c r="Y71" s="125">
        <v>35</v>
      </c>
      <c r="Z71" s="125">
        <v>38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19</v>
      </c>
      <c r="Y72" s="125">
        <v>29</v>
      </c>
      <c r="Z72" s="125">
        <v>27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11</v>
      </c>
      <c r="Y73" s="125">
        <v>13</v>
      </c>
      <c r="Z73" s="125">
        <v>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10</v>
      </c>
      <c r="Y74" s="125">
        <v>11</v>
      </c>
      <c r="Z74" s="125">
        <v>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0</v>
      </c>
      <c r="Y75" s="125">
        <v>6</v>
      </c>
      <c r="Z75" s="125">
        <v>9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247</v>
      </c>
      <c r="Y80" s="125">
        <v>286</v>
      </c>
      <c r="Z80" s="125">
        <v>269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Kowanyama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14</v>
      </c>
      <c r="Y83" s="125">
        <v>14</v>
      </c>
      <c r="Z83" s="125">
        <v>14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9</v>
      </c>
      <c r="Y84" s="125">
        <v>18</v>
      </c>
      <c r="Z84" s="125">
        <v>22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572</v>
      </c>
      <c r="D85" s="96">
        <f t="shared" ref="D85:D90" si="4">AD4</f>
        <v>-3.4843205574912606E-3</v>
      </c>
      <c r="E85" s="97">
        <f t="shared" ref="E85:E90" si="5">AD4</f>
        <v>-3.4843205574912606E-3</v>
      </c>
      <c r="F85" s="96">
        <f t="shared" ref="F85:F90" si="6">AF4</f>
        <v>0.29119638826185112</v>
      </c>
      <c r="G85" s="97">
        <f t="shared" ref="G85:G90" si="7">AF4</f>
        <v>0.29119638826185112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23</v>
      </c>
      <c r="Y85" s="125">
        <v>30</v>
      </c>
      <c r="Z85" s="125">
        <v>31</v>
      </c>
    </row>
    <row r="86" spans="1:32" ht="15" customHeight="1" x14ac:dyDescent="0.25">
      <c r="A86" s="98" t="s">
        <v>4</v>
      </c>
      <c r="B86" s="95"/>
      <c r="C86" s="109" t="str">
        <f t="shared" si="3"/>
        <v>304</v>
      </c>
      <c r="D86" s="96">
        <f t="shared" si="4"/>
        <v>5.555555555555558E-2</v>
      </c>
      <c r="E86" s="97">
        <f t="shared" si="5"/>
        <v>5.555555555555558E-2</v>
      </c>
      <c r="F86" s="96">
        <f t="shared" si="6"/>
        <v>0.22580645161290325</v>
      </c>
      <c r="G86" s="97">
        <f t="shared" si="7"/>
        <v>0.22580645161290325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24</v>
      </c>
      <c r="Y86" s="125">
        <v>28</v>
      </c>
      <c r="Z86" s="125">
        <v>21</v>
      </c>
    </row>
    <row r="87" spans="1:32" ht="15" customHeight="1" x14ac:dyDescent="0.25">
      <c r="A87" s="98" t="s">
        <v>5</v>
      </c>
      <c r="B87" s="95"/>
      <c r="C87" s="109" t="str">
        <f t="shared" si="3"/>
        <v>268</v>
      </c>
      <c r="D87" s="96">
        <f t="shared" si="4"/>
        <v>-6.2937062937062915E-2</v>
      </c>
      <c r="E87" s="97">
        <f t="shared" si="5"/>
        <v>-6.2937062937062915E-2</v>
      </c>
      <c r="F87" s="96">
        <f t="shared" si="6"/>
        <v>0.35353535353535359</v>
      </c>
      <c r="G87" s="97">
        <f t="shared" si="7"/>
        <v>0.35353535353535359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3</v>
      </c>
      <c r="Y87" s="125">
        <v>7</v>
      </c>
      <c r="Z87" s="125">
        <v>3</v>
      </c>
    </row>
    <row r="88" spans="1:32" ht="15" customHeight="1" x14ac:dyDescent="0.25">
      <c r="A88" s="95" t="s">
        <v>6</v>
      </c>
      <c r="B88" s="95"/>
      <c r="C88" s="109" t="str">
        <f t="shared" si="3"/>
        <v>403</v>
      </c>
      <c r="D88" s="96">
        <f t="shared" si="4"/>
        <v>4.9479166666666741E-2</v>
      </c>
      <c r="E88" s="97">
        <f t="shared" si="5"/>
        <v>4.9479166666666741E-2</v>
      </c>
      <c r="F88" s="96">
        <f t="shared" si="6"/>
        <v>0.21385542168674698</v>
      </c>
      <c r="G88" s="97">
        <f t="shared" si="7"/>
        <v>0.21385542168674698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</row>
    <row r="89" spans="1:32" ht="15" customHeight="1" x14ac:dyDescent="0.25">
      <c r="A89" s="95" t="s">
        <v>104</v>
      </c>
      <c r="B89" s="95"/>
      <c r="C89" s="146" t="str">
        <f t="shared" si="3"/>
        <v>$20,905</v>
      </c>
      <c r="D89" s="96">
        <f t="shared" si="4"/>
        <v>5.7033580294427733E-3</v>
      </c>
      <c r="E89" s="97">
        <f t="shared" si="5"/>
        <v>5.7033580294427733E-3</v>
      </c>
      <c r="F89" s="96">
        <f t="shared" si="6"/>
        <v>-0.23611484139677974</v>
      </c>
      <c r="G89" s="97">
        <f t="shared" si="7"/>
        <v>-0.23611484139677974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11</v>
      </c>
      <c r="Y89" s="125">
        <v>16</v>
      </c>
      <c r="Z89" s="125">
        <v>16</v>
      </c>
    </row>
    <row r="90" spans="1:32" ht="15" customHeight="1" x14ac:dyDescent="0.25">
      <c r="A90" s="95" t="s">
        <v>7</v>
      </c>
      <c r="B90" s="95"/>
      <c r="C90" s="109" t="str">
        <f t="shared" si="3"/>
        <v>$12.7 mil</v>
      </c>
      <c r="D90" s="96">
        <f t="shared" si="4"/>
        <v>0.12765878834763122</v>
      </c>
      <c r="E90" s="97">
        <f t="shared" si="5"/>
        <v>0.12765878834763122</v>
      </c>
      <c r="F90" s="96">
        <f t="shared" si="6"/>
        <v>0.26783200212575142</v>
      </c>
      <c r="G90" s="97">
        <f t="shared" si="7"/>
        <v>0.26783200212575142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35</v>
      </c>
      <c r="Y90" s="125">
        <v>39</v>
      </c>
      <c r="Z90" s="125">
        <v>57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172</v>
      </c>
      <c r="Y91" s="125">
        <v>194</v>
      </c>
      <c r="Z91" s="125">
        <v>203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8</v>
      </c>
      <c r="Y93" s="125">
        <v>4</v>
      </c>
      <c r="Z93" s="125">
        <v>11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11</v>
      </c>
      <c r="Y94" s="125">
        <v>14</v>
      </c>
      <c r="Z94" s="125">
        <v>21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4</v>
      </c>
      <c r="Z95" s="125">
        <v>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58</v>
      </c>
      <c r="Y96" s="125">
        <v>71</v>
      </c>
      <c r="Z96" s="125">
        <v>73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15</v>
      </c>
      <c r="Y97" s="125">
        <v>18</v>
      </c>
      <c r="Z97" s="125">
        <v>18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11</v>
      </c>
      <c r="Y98" s="125">
        <v>9</v>
      </c>
      <c r="Z98" s="125">
        <v>8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10</v>
      </c>
      <c r="Z99" s="125">
        <v>7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22</v>
      </c>
      <c r="Y100" s="125">
        <v>27</v>
      </c>
      <c r="Z100" s="125">
        <v>26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173</v>
      </c>
      <c r="Y101" s="125">
        <v>190</v>
      </c>
      <c r="Z101" s="125">
        <v>198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129</v>
      </c>
      <c r="Y104" s="125">
        <v>142</v>
      </c>
      <c r="Z104" s="125">
        <v>161</v>
      </c>
      <c r="AB104" s="122" t="str">
        <f>TEXT(Z104,"###,###")</f>
        <v>161</v>
      </c>
      <c r="AD104" s="143">
        <f>Z104/($Z$4)*100</f>
        <v>28.146853146853147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337</v>
      </c>
      <c r="Y105" s="125">
        <v>419</v>
      </c>
      <c r="Z105" s="125">
        <v>401</v>
      </c>
      <c r="AB105" s="122" t="str">
        <f>TEXT(Z105,"###,###")</f>
        <v>401</v>
      </c>
      <c r="AD105" s="143">
        <f>Z105/($Z$4)*100</f>
        <v>70.104895104895107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466</v>
      </c>
      <c r="Y106" s="132">
        <v>561</v>
      </c>
      <c r="Z106" s="132">
        <v>562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17</v>
      </c>
      <c r="Y108" s="125">
        <v>28</v>
      </c>
      <c r="Z108" s="125">
        <v>39</v>
      </c>
      <c r="AB108" s="122" t="str">
        <f>TEXT(Z108,"###,###")</f>
        <v>39</v>
      </c>
      <c r="AD108" s="143">
        <f>Z108/($Z$4)*100</f>
        <v>6.8181818181818175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88</v>
      </c>
      <c r="Y109" s="125">
        <v>73</v>
      </c>
      <c r="Z109" s="125">
        <v>96</v>
      </c>
      <c r="AB109" s="122" t="str">
        <f>TEXT(Z109,"###,###")</f>
        <v>96</v>
      </c>
      <c r="AD109" s="143">
        <f>Z109/($Z$4)*100</f>
        <v>16.783216783216783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176</v>
      </c>
      <c r="Y110" s="125">
        <v>259</v>
      </c>
      <c r="Z110" s="125">
        <v>211</v>
      </c>
      <c r="AB110" s="122" t="str">
        <f>TEXT(Z110,"###,###")</f>
        <v>211</v>
      </c>
      <c r="AD110" s="143">
        <f>Z110/($Z$4)*100</f>
        <v>36.888111888111894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189</v>
      </c>
      <c r="Y111" s="125">
        <v>201</v>
      </c>
      <c r="Z111" s="125">
        <v>219</v>
      </c>
      <c r="AB111" s="122" t="str">
        <f>TEXT(Z111,"###,###")</f>
        <v>219</v>
      </c>
      <c r="AD111" s="143">
        <f>Z111/($Z$4)*100</f>
        <v>38.286713286713287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472</v>
      </c>
      <c r="Y112" s="125">
        <v>574</v>
      </c>
      <c r="Z112" s="125">
        <v>574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42.06</v>
      </c>
      <c r="U118" s="144">
        <v>38.4</v>
      </c>
      <c r="V118" s="144">
        <v>40.4</v>
      </c>
      <c r="W118" s="144">
        <v>38.979999999999997</v>
      </c>
      <c r="X118" s="144">
        <v>40.6</v>
      </c>
      <c r="Y118" s="144">
        <v>38.049999999999997</v>
      </c>
      <c r="Z118" s="144">
        <v>37.93</v>
      </c>
      <c r="AB118" s="122" t="str">
        <f>TEXT(Z118,"##.0")</f>
        <v>37.9</v>
      </c>
    </row>
    <row r="120" spans="19:32" x14ac:dyDescent="0.25">
      <c r="S120" s="115" t="s">
        <v>106</v>
      </c>
      <c r="T120" s="125">
        <v>331</v>
      </c>
      <c r="U120" s="125">
        <v>289</v>
      </c>
      <c r="V120" s="125">
        <v>287</v>
      </c>
      <c r="W120" s="125">
        <v>296</v>
      </c>
      <c r="X120" s="125">
        <v>334</v>
      </c>
      <c r="Y120" s="125">
        <v>369</v>
      </c>
      <c r="Z120" s="125">
        <v>392</v>
      </c>
      <c r="AB120" s="122" t="str">
        <f>TEXT(Z120,"###,###")</f>
        <v>392</v>
      </c>
    </row>
    <row r="121" spans="19:32" x14ac:dyDescent="0.25">
      <c r="S121" s="115" t="s">
        <v>107</v>
      </c>
      <c r="T121" s="125">
        <v>0</v>
      </c>
      <c r="U121" s="125">
        <v>0</v>
      </c>
      <c r="V121" s="125">
        <v>0</v>
      </c>
      <c r="W121" s="125">
        <v>0</v>
      </c>
      <c r="X121" s="125">
        <v>7</v>
      </c>
      <c r="Y121" s="125">
        <v>6</v>
      </c>
      <c r="Z121" s="125">
        <v>5</v>
      </c>
      <c r="AB121" s="122" t="str">
        <f>TEXT(Z121,"###,###")</f>
        <v>5</v>
      </c>
    </row>
    <row r="122" spans="19:32" x14ac:dyDescent="0.25">
      <c r="S122" s="115" t="s">
        <v>108</v>
      </c>
      <c r="T122" s="125">
        <v>0</v>
      </c>
      <c r="U122" s="125">
        <v>7</v>
      </c>
      <c r="V122" s="125">
        <v>5</v>
      </c>
      <c r="W122" s="125">
        <v>0</v>
      </c>
      <c r="X122" s="125">
        <v>7</v>
      </c>
      <c r="Y122" s="125">
        <v>10</v>
      </c>
      <c r="Z122" s="125">
        <v>4</v>
      </c>
      <c r="AB122" s="122" t="str">
        <f>TEXT(Z122,"###,###")</f>
        <v>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331</v>
      </c>
      <c r="U124" s="125">
        <v>296</v>
      </c>
      <c r="V124" s="125">
        <v>292</v>
      </c>
      <c r="W124" s="125">
        <v>296</v>
      </c>
      <c r="X124" s="125">
        <v>341</v>
      </c>
      <c r="Y124" s="125">
        <v>379</v>
      </c>
      <c r="Z124" s="125">
        <v>396</v>
      </c>
      <c r="AB124" s="122" t="str">
        <f>TEXT(Z124,"###,###")</f>
        <v>396</v>
      </c>
      <c r="AD124" s="139">
        <f>Z124/$Z$7*100</f>
        <v>98.263027295285355</v>
      </c>
    </row>
    <row r="125" spans="19:32" x14ac:dyDescent="0.25">
      <c r="S125" s="115" t="s">
        <v>110</v>
      </c>
      <c r="T125" s="125">
        <v>0</v>
      </c>
      <c r="U125" s="125">
        <v>7</v>
      </c>
      <c r="V125" s="125">
        <v>5</v>
      </c>
      <c r="W125" s="125">
        <v>0</v>
      </c>
      <c r="X125" s="125">
        <v>14</v>
      </c>
      <c r="Y125" s="125">
        <v>16</v>
      </c>
      <c r="Z125" s="125">
        <v>9</v>
      </c>
      <c r="AB125" s="122" t="str">
        <f>TEXT(Z125,"###,###")</f>
        <v>9</v>
      </c>
      <c r="AD125" s="139">
        <f>Z125/$Z$7*100</f>
        <v>2.2332506203473943</v>
      </c>
    </row>
    <row r="127" spans="19:32" x14ac:dyDescent="0.25">
      <c r="S127" s="115" t="s">
        <v>111</v>
      </c>
      <c r="T127" s="125">
        <v>188</v>
      </c>
      <c r="U127" s="125">
        <v>155</v>
      </c>
      <c r="V127" s="125">
        <v>159</v>
      </c>
      <c r="W127" s="125">
        <v>161</v>
      </c>
      <c r="X127" s="125">
        <v>172</v>
      </c>
      <c r="Y127" s="125">
        <v>194</v>
      </c>
      <c r="Z127" s="125">
        <v>205</v>
      </c>
      <c r="AB127" s="122" t="str">
        <f>TEXT(Z127,"###,###")</f>
        <v>205</v>
      </c>
      <c r="AD127" s="139">
        <f>Z127/$Z$7*100</f>
        <v>50.868486352357323</v>
      </c>
    </row>
    <row r="128" spans="19:32" x14ac:dyDescent="0.25">
      <c r="S128" s="115" t="s">
        <v>112</v>
      </c>
      <c r="T128" s="125">
        <v>141</v>
      </c>
      <c r="U128" s="125">
        <v>136</v>
      </c>
      <c r="V128" s="125">
        <v>131</v>
      </c>
      <c r="W128" s="125">
        <v>138</v>
      </c>
      <c r="X128" s="125">
        <v>174</v>
      </c>
      <c r="Y128" s="125">
        <v>190</v>
      </c>
      <c r="Z128" s="125">
        <v>198</v>
      </c>
      <c r="AB128" s="122" t="str">
        <f>TEXT(Z128,"###,###")</f>
        <v>198</v>
      </c>
      <c r="AD128" s="139">
        <f>Z128/$Z$7*100</f>
        <v>49.131513647642677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5" id="{C93C112C-9838-48A5-B284-3DF232B9D5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38" id="{B8C362E9-DFF2-4D98-84AA-05C69975013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41" id="{78388CA6-EBA2-4974-AE65-4934B8CBAC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44" id="{88BF9B38-1B05-423D-ADBD-CBB3EEE9D4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67B48-864E-4660-BB84-7A9D8A9B870E}">
  <sheetPr codeName="Sheet10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Livingstone</v>
      </c>
      <c r="T1" s="113"/>
      <c r="U1" s="113"/>
      <c r="V1" s="113"/>
      <c r="W1" s="113"/>
      <c r="X1" s="113"/>
      <c r="Y1" s="114" t="str">
        <f>Y3</f>
        <v>9.37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154</v>
      </c>
      <c r="Y3" s="118" t="s">
        <v>245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9.37 Livingstone,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26964</v>
      </c>
      <c r="U4" s="121">
        <v>27183</v>
      </c>
      <c r="V4" s="121">
        <v>26855</v>
      </c>
      <c r="W4" s="121">
        <v>26648</v>
      </c>
      <c r="X4" s="121">
        <v>25661</v>
      </c>
      <c r="Y4" s="121">
        <v>26882</v>
      </c>
      <c r="Z4" s="121">
        <v>28793</v>
      </c>
      <c r="AB4" s="122" t="str">
        <f>TEXT(Z4,"###,###")</f>
        <v>28,793</v>
      </c>
      <c r="AD4" s="123">
        <f>Z4/Y4-1</f>
        <v>7.1088460680008847E-2</v>
      </c>
      <c r="AF4" s="123">
        <f t="shared" ref="AF4:AF9" si="0">Z4/T4-1</f>
        <v>6.7831182317163563E-2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14421</v>
      </c>
      <c r="U5" s="121">
        <v>14563</v>
      </c>
      <c r="V5" s="121">
        <v>14233</v>
      </c>
      <c r="W5" s="121">
        <v>14047</v>
      </c>
      <c r="X5" s="121">
        <v>13576</v>
      </c>
      <c r="Y5" s="121">
        <v>14192</v>
      </c>
      <c r="Z5" s="121">
        <v>15391</v>
      </c>
      <c r="AB5" s="122" t="str">
        <f>TEXT(Z5,"###,###")</f>
        <v>15,391</v>
      </c>
      <c r="AD5" s="123">
        <f t="shared" ref="AD5:AD9" si="1">Z5/Y5-1</f>
        <v>8.4484216459977501E-2</v>
      </c>
      <c r="AF5" s="123">
        <f t="shared" si="0"/>
        <v>6.7263019208099406E-2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12543</v>
      </c>
      <c r="U6" s="121">
        <v>12620</v>
      </c>
      <c r="V6" s="121">
        <v>12622</v>
      </c>
      <c r="W6" s="121">
        <v>12601</v>
      </c>
      <c r="X6" s="121">
        <v>12085</v>
      </c>
      <c r="Y6" s="121">
        <v>12690</v>
      </c>
      <c r="Z6" s="121">
        <v>13402</v>
      </c>
      <c r="AB6" s="122" t="str">
        <f>TEXT(Z6,"###,###")</f>
        <v>13,402</v>
      </c>
      <c r="AD6" s="123">
        <f t="shared" si="1"/>
        <v>5.6107171000788103E-2</v>
      </c>
      <c r="AF6" s="123">
        <f t="shared" si="0"/>
        <v>6.8484413617156958E-2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18512</v>
      </c>
      <c r="U7" s="121">
        <v>18910</v>
      </c>
      <c r="V7" s="121">
        <v>18744</v>
      </c>
      <c r="W7" s="121">
        <v>18808</v>
      </c>
      <c r="X7" s="121">
        <v>18532</v>
      </c>
      <c r="Y7" s="121">
        <v>19172</v>
      </c>
      <c r="Z7" s="121">
        <v>20100</v>
      </c>
      <c r="AB7" s="122" t="str">
        <f>TEXT(Z7,"###,###")</f>
        <v>20,100</v>
      </c>
      <c r="AD7" s="123">
        <f t="shared" si="1"/>
        <v>4.8403922386814013E-2</v>
      </c>
      <c r="AF7" s="123">
        <f t="shared" si="0"/>
        <v>8.5782195332757105E-2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28,793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20,100</v>
      </c>
      <c r="P8" s="48"/>
      <c r="S8" s="120" t="s">
        <v>88</v>
      </c>
      <c r="T8" s="121">
        <v>42285.2</v>
      </c>
      <c r="U8" s="121">
        <v>42751.3</v>
      </c>
      <c r="V8" s="121">
        <v>44087.34</v>
      </c>
      <c r="W8" s="121">
        <v>43836.5</v>
      </c>
      <c r="X8" s="121">
        <v>44493</v>
      </c>
      <c r="Y8" s="121">
        <v>45001.63</v>
      </c>
      <c r="Z8" s="121">
        <v>46559</v>
      </c>
      <c r="AB8" s="122" t="str">
        <f>TEXT(Z8,"$###,###")</f>
        <v>$46,559</v>
      </c>
      <c r="AD8" s="123">
        <f t="shared" si="1"/>
        <v>3.4606968680912287E-2</v>
      </c>
      <c r="AF8" s="123">
        <f t="shared" si="0"/>
        <v>0.10107082383434407</v>
      </c>
    </row>
    <row r="9" spans="1:32" x14ac:dyDescent="0.25">
      <c r="A9" s="52" t="s">
        <v>15</v>
      </c>
      <c r="B9" s="53"/>
      <c r="C9" s="54"/>
      <c r="D9" s="55">
        <f>AD104</f>
        <v>72.208522904872709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52.696517412935329</v>
      </c>
      <c r="P9" s="56" t="s">
        <v>89</v>
      </c>
      <c r="S9" s="120" t="s">
        <v>7</v>
      </c>
      <c r="T9" s="121">
        <v>1044699185</v>
      </c>
      <c r="U9" s="121">
        <v>1101598555</v>
      </c>
      <c r="V9" s="121">
        <v>1100425808</v>
      </c>
      <c r="W9" s="121">
        <v>1109006565</v>
      </c>
      <c r="X9" s="121">
        <v>1094248834</v>
      </c>
      <c r="Y9" s="121">
        <v>1137498713</v>
      </c>
      <c r="Z9" s="121">
        <v>1248049589</v>
      </c>
      <c r="AB9" s="122" t="str">
        <f>TEXT(Z9/1000000,"$#,###.0")&amp;" mil"</f>
        <v>$1,248.0 mil</v>
      </c>
      <c r="AD9" s="123">
        <f t="shared" si="1"/>
        <v>9.7187693257636321E-2</v>
      </c>
      <c r="AF9" s="123">
        <f t="shared" si="0"/>
        <v>0.1946497201488675</v>
      </c>
    </row>
    <row r="10" spans="1:32" x14ac:dyDescent="0.25">
      <c r="A10" s="52" t="s">
        <v>18</v>
      </c>
      <c r="B10" s="53"/>
      <c r="C10" s="54"/>
      <c r="D10" s="55">
        <f>AD105</f>
        <v>18.945577049977423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47.318407960199004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91.164179104477611</v>
      </c>
      <c r="P11" s="56" t="s">
        <v>89</v>
      </c>
      <c r="S11" s="120" t="s">
        <v>30</v>
      </c>
      <c r="T11" s="125">
        <v>23691</v>
      </c>
      <c r="U11" s="125">
        <v>23938</v>
      </c>
      <c r="V11" s="125">
        <v>23666</v>
      </c>
      <c r="W11" s="125">
        <v>23518</v>
      </c>
      <c r="X11" s="125">
        <v>22668</v>
      </c>
      <c r="Y11" s="125">
        <v>23744</v>
      </c>
      <c r="Z11" s="125">
        <v>25494</v>
      </c>
    </row>
    <row r="12" spans="1:32" ht="28.5" customHeight="1" x14ac:dyDescent="0.25">
      <c r="A12" s="52" t="s">
        <v>20</v>
      </c>
      <c r="B12" s="54"/>
      <c r="C12" s="54"/>
      <c r="D12" s="55">
        <f>AD108</f>
        <v>16.903414024242004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16.422885572139304</v>
      </c>
      <c r="P12" s="56" t="s">
        <v>89</v>
      </c>
      <c r="S12" s="120" t="s">
        <v>31</v>
      </c>
      <c r="T12" s="125">
        <v>3275</v>
      </c>
      <c r="U12" s="125">
        <v>3242</v>
      </c>
      <c r="V12" s="125">
        <v>3190</v>
      </c>
      <c r="W12" s="125">
        <v>3131</v>
      </c>
      <c r="X12" s="125">
        <v>2996</v>
      </c>
      <c r="Y12" s="125">
        <v>3138</v>
      </c>
      <c r="Z12" s="125">
        <v>3300</v>
      </c>
    </row>
    <row r="13" spans="1:32" ht="15" customHeight="1" x14ac:dyDescent="0.25">
      <c r="A13" s="52" t="s">
        <v>21</v>
      </c>
      <c r="B13" s="54"/>
      <c r="C13" s="54"/>
      <c r="D13" s="55">
        <f>AD109</f>
        <v>14.052026534227069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19.563782863890527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40.624457333379645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809</v>
      </c>
      <c r="Z15" s="125">
        <v>1035</v>
      </c>
      <c r="AB15" s="129">
        <f t="shared" ref="AB15:AB34" si="2">IF(Z15="np",0,Z15/$Z$34)</f>
        <v>3.5946236932587784E-2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1179</v>
      </c>
      <c r="Z16" s="125">
        <v>1357</v>
      </c>
      <c r="AB16" s="129">
        <f t="shared" si="2"/>
        <v>4.7129510644948427E-2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1022</v>
      </c>
      <c r="Z17" s="125">
        <v>1218</v>
      </c>
      <c r="AB17" s="129">
        <f t="shared" si="2"/>
        <v>4.230194839023374E-2</v>
      </c>
    </row>
    <row r="18" spans="1:28" x14ac:dyDescent="0.25">
      <c r="A18" s="82" t="str">
        <f>$S$1&amp;" ("&amp;$T$2&amp;" to "&amp;$Z$2&amp;")"</f>
        <v>Livingstone (2011-12 to 2017-18)</v>
      </c>
      <c r="B18" s="82"/>
      <c r="C18" s="82"/>
      <c r="D18" s="82"/>
      <c r="E18" s="82"/>
      <c r="F18" s="82"/>
      <c r="G18" s="82" t="str">
        <f>$S$1&amp;" ("&amp;$T$2&amp;" to "&amp;$Z$2&amp;")"</f>
        <v>Livingstone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337</v>
      </c>
      <c r="Z18" s="125">
        <v>354</v>
      </c>
      <c r="AB18" s="129">
        <f t="shared" si="2"/>
        <v>1.2294654950856111E-2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2737</v>
      </c>
      <c r="Z19" s="125">
        <v>2973</v>
      </c>
      <c r="AB19" s="129">
        <f t="shared" si="2"/>
        <v>0.10325426318896955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604</v>
      </c>
      <c r="Z20" s="125">
        <v>675</v>
      </c>
      <c r="AB20" s="129">
        <f t="shared" si="2"/>
        <v>2.3443197999513769E-2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2252</v>
      </c>
      <c r="Z21" s="125">
        <v>2296</v>
      </c>
      <c r="AB21" s="129">
        <f t="shared" si="2"/>
        <v>7.9741603862049801E-2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2044</v>
      </c>
      <c r="Z22" s="125">
        <v>2179</v>
      </c>
      <c r="AB22" s="129">
        <f t="shared" si="2"/>
        <v>7.5678116208800744E-2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966</v>
      </c>
      <c r="Z23" s="125">
        <v>1143</v>
      </c>
      <c r="AB23" s="129">
        <f t="shared" si="2"/>
        <v>3.9697148612509982E-2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92</v>
      </c>
      <c r="Z24" s="125">
        <v>110</v>
      </c>
      <c r="AB24" s="129">
        <f t="shared" si="2"/>
        <v>3.8203730073281699E-3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723</v>
      </c>
      <c r="Z25" s="125">
        <v>776</v>
      </c>
      <c r="AB25" s="129">
        <f t="shared" si="2"/>
        <v>2.6950995033515092E-2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491</v>
      </c>
      <c r="Z26" s="125">
        <v>557</v>
      </c>
      <c r="AB26" s="129">
        <f t="shared" si="2"/>
        <v>1.9344979682561735E-2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1222</v>
      </c>
      <c r="Z27" s="125">
        <v>1381</v>
      </c>
      <c r="AB27" s="129">
        <f t="shared" si="2"/>
        <v>4.7963046573820028E-2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2069</v>
      </c>
      <c r="Z28" s="125">
        <v>2463</v>
      </c>
      <c r="AB28" s="129">
        <f t="shared" si="2"/>
        <v>8.554162470044803E-2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1513</v>
      </c>
      <c r="Z29" s="125">
        <v>1568</v>
      </c>
      <c r="AB29" s="129">
        <f t="shared" si="2"/>
        <v>5.4457680686277918E-2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2444</v>
      </c>
      <c r="Z30" s="125">
        <v>2502</v>
      </c>
      <c r="AB30" s="129">
        <f t="shared" si="2"/>
        <v>8.6896120584864373E-2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2541</v>
      </c>
      <c r="Z31" s="125">
        <v>2838</v>
      </c>
      <c r="AB31" s="129">
        <f t="shared" si="2"/>
        <v>9.8565623589066786E-2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286</v>
      </c>
      <c r="Z32" s="125">
        <v>312</v>
      </c>
      <c r="AB32" s="129">
        <f t="shared" si="2"/>
        <v>1.0835967075330809E-2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1076</v>
      </c>
      <c r="Z33" s="125">
        <v>1328</v>
      </c>
      <c r="AB33" s="129">
        <f t="shared" si="2"/>
        <v>4.6122321397561908E-2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26882</v>
      </c>
      <c r="Z34" s="132">
        <v>28793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23</v>
      </c>
      <c r="Y44" s="125">
        <v>34</v>
      </c>
      <c r="Z44" s="125">
        <v>31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374</v>
      </c>
      <c r="Y45" s="125">
        <v>375</v>
      </c>
      <c r="Z45" s="125">
        <v>441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827</v>
      </c>
      <c r="Y46" s="125">
        <v>848</v>
      </c>
      <c r="Z46" s="125">
        <v>994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1112</v>
      </c>
      <c r="Y47" s="125">
        <v>1149</v>
      </c>
      <c r="Z47" s="125">
        <v>1263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1233</v>
      </c>
      <c r="Y48" s="125">
        <v>1307</v>
      </c>
      <c r="Z48" s="125">
        <v>1436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Livingstone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1296</v>
      </c>
      <c r="Y49" s="125">
        <v>1374</v>
      </c>
      <c r="Z49" s="125">
        <v>1451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1271</v>
      </c>
      <c r="Y50" s="125">
        <v>1349</v>
      </c>
      <c r="Z50" s="125">
        <v>1499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1382</v>
      </c>
      <c r="Y51" s="125">
        <v>1346</v>
      </c>
      <c r="Z51" s="125">
        <v>1441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1361</v>
      </c>
      <c r="Y52" s="125">
        <v>1443</v>
      </c>
      <c r="Z52" s="125">
        <v>1551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1556</v>
      </c>
      <c r="Y53" s="125">
        <v>1570</v>
      </c>
      <c r="Z53" s="125">
        <v>1598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1397</v>
      </c>
      <c r="Y54" s="125">
        <v>1491</v>
      </c>
      <c r="Z54" s="125">
        <v>1546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1002</v>
      </c>
      <c r="Y55" s="125">
        <v>1094</v>
      </c>
      <c r="Z55" s="125">
        <v>1232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411</v>
      </c>
      <c r="Y56" s="125">
        <v>473</v>
      </c>
      <c r="Z56" s="125">
        <v>515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189</v>
      </c>
      <c r="Y57" s="125">
        <v>194</v>
      </c>
      <c r="Z57" s="125">
        <v>205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84</v>
      </c>
      <c r="Y58" s="125">
        <v>81</v>
      </c>
      <c r="Z58" s="125">
        <v>103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29</v>
      </c>
      <c r="Y59" s="125">
        <v>36</v>
      </c>
      <c r="Z59" s="125">
        <v>42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32</v>
      </c>
      <c r="Y60" s="125">
        <v>28</v>
      </c>
      <c r="Z60" s="125">
        <v>32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13576</v>
      </c>
      <c r="Y61" s="125">
        <v>14192</v>
      </c>
      <c r="Z61" s="125">
        <v>15391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31</v>
      </c>
      <c r="Y63" s="125">
        <v>32</v>
      </c>
      <c r="Z63" s="125">
        <v>45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Livingstone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502</v>
      </c>
      <c r="Y64" s="125">
        <v>442</v>
      </c>
      <c r="Z64" s="125">
        <v>431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857</v>
      </c>
      <c r="Y65" s="125">
        <v>929</v>
      </c>
      <c r="Z65" s="125">
        <v>1067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928</v>
      </c>
      <c r="Y66" s="125">
        <v>918</v>
      </c>
      <c r="Z66" s="125">
        <v>1065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963</v>
      </c>
      <c r="Y67" s="125">
        <v>1066</v>
      </c>
      <c r="Z67" s="125">
        <v>1165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1029</v>
      </c>
      <c r="Y68" s="125">
        <v>1083</v>
      </c>
      <c r="Z68" s="125">
        <v>1130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1098</v>
      </c>
      <c r="Y69" s="125">
        <v>1177</v>
      </c>
      <c r="Z69" s="125">
        <v>1204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1317</v>
      </c>
      <c r="Y70" s="125">
        <v>1348</v>
      </c>
      <c r="Z70" s="125">
        <v>1326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1394</v>
      </c>
      <c r="Y71" s="125">
        <v>1482</v>
      </c>
      <c r="Z71" s="125">
        <v>1544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1397</v>
      </c>
      <c r="Y72" s="125">
        <v>1415</v>
      </c>
      <c r="Z72" s="125">
        <v>1442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1236</v>
      </c>
      <c r="Y73" s="125">
        <v>1341</v>
      </c>
      <c r="Z73" s="125">
        <v>1428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761</v>
      </c>
      <c r="Y74" s="125">
        <v>850</v>
      </c>
      <c r="Z74" s="125">
        <v>870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309</v>
      </c>
      <c r="Y75" s="125">
        <v>335</v>
      </c>
      <c r="Z75" s="125">
        <v>367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126</v>
      </c>
      <c r="Y76" s="125">
        <v>127</v>
      </c>
      <c r="Z76" s="125">
        <v>144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73</v>
      </c>
      <c r="Y77" s="125">
        <v>78</v>
      </c>
      <c r="Z77" s="125">
        <v>75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36</v>
      </c>
      <c r="Y78" s="125">
        <v>41</v>
      </c>
      <c r="Z78" s="125">
        <v>62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27</v>
      </c>
      <c r="Y79" s="125">
        <v>26</v>
      </c>
      <c r="Z79" s="125">
        <v>25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12085</v>
      </c>
      <c r="Y80" s="125">
        <v>12690</v>
      </c>
      <c r="Z80" s="125">
        <v>13402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Livingstone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755</v>
      </c>
      <c r="Y83" s="125">
        <v>815</v>
      </c>
      <c r="Z83" s="125">
        <v>852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869</v>
      </c>
      <c r="Y84" s="125">
        <v>891</v>
      </c>
      <c r="Z84" s="125">
        <v>901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28,793</v>
      </c>
      <c r="D85" s="96">
        <f t="shared" ref="D85:D90" si="4">AD4</f>
        <v>7.1088460680008847E-2</v>
      </c>
      <c r="E85" s="97">
        <f t="shared" ref="E85:E90" si="5">AD4</f>
        <v>7.1088460680008847E-2</v>
      </c>
      <c r="F85" s="96">
        <f t="shared" ref="F85:F90" si="6">AF4</f>
        <v>6.7831182317163563E-2</v>
      </c>
      <c r="G85" s="97">
        <f t="shared" ref="G85:G90" si="7">AF4</f>
        <v>6.7831182317163563E-2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2307</v>
      </c>
      <c r="Y85" s="125">
        <v>2368</v>
      </c>
      <c r="Z85" s="125">
        <v>2509</v>
      </c>
    </row>
    <row r="86" spans="1:32" ht="15" customHeight="1" x14ac:dyDescent="0.25">
      <c r="A86" s="98" t="s">
        <v>4</v>
      </c>
      <c r="B86" s="95"/>
      <c r="C86" s="109" t="str">
        <f t="shared" si="3"/>
        <v>15,391</v>
      </c>
      <c r="D86" s="96">
        <f t="shared" si="4"/>
        <v>8.4484216459977501E-2</v>
      </c>
      <c r="E86" s="97">
        <f t="shared" si="5"/>
        <v>8.4484216459977501E-2</v>
      </c>
      <c r="F86" s="96">
        <f t="shared" si="6"/>
        <v>6.7263019208099406E-2</v>
      </c>
      <c r="G86" s="97">
        <f t="shared" si="7"/>
        <v>6.7263019208099406E-2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415</v>
      </c>
      <c r="Y86" s="125">
        <v>449</v>
      </c>
      <c r="Z86" s="125">
        <v>488</v>
      </c>
    </row>
    <row r="87" spans="1:32" ht="15" customHeight="1" x14ac:dyDescent="0.25">
      <c r="A87" s="98" t="s">
        <v>5</v>
      </c>
      <c r="B87" s="95"/>
      <c r="C87" s="109" t="str">
        <f t="shared" si="3"/>
        <v>13,402</v>
      </c>
      <c r="D87" s="96">
        <f t="shared" si="4"/>
        <v>5.6107171000788103E-2</v>
      </c>
      <c r="E87" s="97">
        <f t="shared" si="5"/>
        <v>5.6107171000788103E-2</v>
      </c>
      <c r="F87" s="96">
        <f t="shared" si="6"/>
        <v>6.8484413617156958E-2</v>
      </c>
      <c r="G87" s="97">
        <f t="shared" si="7"/>
        <v>6.8484413617156958E-2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286</v>
      </c>
      <c r="Y87" s="125">
        <v>302</v>
      </c>
      <c r="Z87" s="125">
        <v>278</v>
      </c>
    </row>
    <row r="88" spans="1:32" ht="15" customHeight="1" x14ac:dyDescent="0.25">
      <c r="A88" s="95" t="s">
        <v>6</v>
      </c>
      <c r="B88" s="95"/>
      <c r="C88" s="109" t="str">
        <f t="shared" si="3"/>
        <v>20,100</v>
      </c>
      <c r="D88" s="96">
        <f t="shared" si="4"/>
        <v>4.8403922386814013E-2</v>
      </c>
      <c r="E88" s="97">
        <f t="shared" si="5"/>
        <v>4.8403922386814013E-2</v>
      </c>
      <c r="F88" s="96">
        <f t="shared" si="6"/>
        <v>8.5782195332757105E-2</v>
      </c>
      <c r="G88" s="97">
        <f t="shared" si="7"/>
        <v>8.5782195332757105E-2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376</v>
      </c>
      <c r="Y88" s="125">
        <v>356</v>
      </c>
      <c r="Z88" s="125">
        <v>380</v>
      </c>
    </row>
    <row r="89" spans="1:32" ht="15" customHeight="1" x14ac:dyDescent="0.25">
      <c r="A89" s="95" t="s">
        <v>104</v>
      </c>
      <c r="B89" s="95"/>
      <c r="C89" s="146" t="str">
        <f t="shared" si="3"/>
        <v>$46,559</v>
      </c>
      <c r="D89" s="96">
        <f t="shared" si="4"/>
        <v>3.4606968680912287E-2</v>
      </c>
      <c r="E89" s="97">
        <f t="shared" si="5"/>
        <v>3.4606968680912287E-2</v>
      </c>
      <c r="F89" s="96">
        <f t="shared" si="6"/>
        <v>0.10107082383434407</v>
      </c>
      <c r="G89" s="97">
        <f t="shared" si="7"/>
        <v>0.10107082383434407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1549</v>
      </c>
      <c r="Y89" s="125">
        <v>1600</v>
      </c>
      <c r="Z89" s="125">
        <v>1754</v>
      </c>
    </row>
    <row r="90" spans="1:32" ht="15" customHeight="1" x14ac:dyDescent="0.25">
      <c r="A90" s="95" t="s">
        <v>7</v>
      </c>
      <c r="B90" s="95"/>
      <c r="C90" s="109" t="str">
        <f t="shared" si="3"/>
        <v>$1,248.0 mil</v>
      </c>
      <c r="D90" s="96">
        <f t="shared" si="4"/>
        <v>9.7187693257636321E-2</v>
      </c>
      <c r="E90" s="97">
        <f t="shared" si="5"/>
        <v>9.7187693257636321E-2</v>
      </c>
      <c r="F90" s="96">
        <f t="shared" si="6"/>
        <v>0.1946497201488675</v>
      </c>
      <c r="G90" s="97">
        <f t="shared" si="7"/>
        <v>0.1946497201488675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1010</v>
      </c>
      <c r="Y90" s="125">
        <v>1080</v>
      </c>
      <c r="Z90" s="125">
        <v>1281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9751</v>
      </c>
      <c r="Y91" s="125">
        <v>10052</v>
      </c>
      <c r="Z91" s="125">
        <v>10592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522</v>
      </c>
      <c r="Y93" s="125">
        <v>602</v>
      </c>
      <c r="Z93" s="125">
        <v>639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1556</v>
      </c>
      <c r="Y94" s="125">
        <v>1643</v>
      </c>
      <c r="Z94" s="125">
        <v>1703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292</v>
      </c>
      <c r="Y95" s="125">
        <v>302</v>
      </c>
      <c r="Z95" s="125">
        <v>352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1235</v>
      </c>
      <c r="Y96" s="125">
        <v>1371</v>
      </c>
      <c r="Z96" s="125">
        <v>1527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1632</v>
      </c>
      <c r="Y97" s="125">
        <v>1792</v>
      </c>
      <c r="Z97" s="125">
        <v>1806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974</v>
      </c>
      <c r="Y98" s="125">
        <v>1001</v>
      </c>
      <c r="Z98" s="125">
        <v>1009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131</v>
      </c>
      <c r="Y99" s="125">
        <v>143</v>
      </c>
      <c r="Z99" s="125">
        <v>154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535</v>
      </c>
      <c r="Y100" s="125">
        <v>542</v>
      </c>
      <c r="Z100" s="125">
        <v>607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8782</v>
      </c>
      <c r="Y101" s="125">
        <v>9120</v>
      </c>
      <c r="Z101" s="125">
        <v>9506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17488</v>
      </c>
      <c r="Y104" s="125">
        <v>19129</v>
      </c>
      <c r="Z104" s="125">
        <v>20791</v>
      </c>
      <c r="AB104" s="122" t="str">
        <f>TEXT(Z104,"###,###")</f>
        <v>20,791</v>
      </c>
      <c r="AD104" s="143">
        <f>Z104/($Z$4)*100</f>
        <v>72.208522904872709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5573</v>
      </c>
      <c r="Y105" s="125">
        <v>5407</v>
      </c>
      <c r="Z105" s="125">
        <v>5455</v>
      </c>
      <c r="AB105" s="122" t="str">
        <f>TEXT(Z105,"###,###")</f>
        <v>5,455</v>
      </c>
      <c r="AD105" s="143">
        <f>Z105/($Z$4)*100</f>
        <v>18.945577049977423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23061</v>
      </c>
      <c r="Y106" s="132">
        <v>24536</v>
      </c>
      <c r="Z106" s="132">
        <v>26246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3519</v>
      </c>
      <c r="Y108" s="125">
        <v>4175</v>
      </c>
      <c r="Z108" s="125">
        <v>4867</v>
      </c>
      <c r="AB108" s="122" t="str">
        <f>TEXT(Z108,"###,###")</f>
        <v>4,867</v>
      </c>
      <c r="AD108" s="143">
        <f>Z108/($Z$4)*100</f>
        <v>16.903414024242004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3653</v>
      </c>
      <c r="Y109" s="125">
        <v>3970</v>
      </c>
      <c r="Z109" s="125">
        <v>4046</v>
      </c>
      <c r="AB109" s="122" t="str">
        <f>TEXT(Z109,"###,###")</f>
        <v>4,046</v>
      </c>
      <c r="AD109" s="143">
        <f>Z109/($Z$4)*100</f>
        <v>14.052026534227069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5199</v>
      </c>
      <c r="Y110" s="125">
        <v>5284</v>
      </c>
      <c r="Z110" s="125">
        <v>5633</v>
      </c>
      <c r="AB110" s="122" t="str">
        <f>TEXT(Z110,"###,###")</f>
        <v>5,633</v>
      </c>
      <c r="AD110" s="143">
        <f>Z110/($Z$4)*100</f>
        <v>19.563782863890527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10687</v>
      </c>
      <c r="Y111" s="125">
        <v>11107</v>
      </c>
      <c r="Z111" s="125">
        <v>11697</v>
      </c>
      <c r="AB111" s="122" t="str">
        <f>TEXT(Z111,"###,###")</f>
        <v>11,697</v>
      </c>
      <c r="AD111" s="143">
        <f>Z111/($Z$4)*100</f>
        <v>40.624457333379645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25661</v>
      </c>
      <c r="Y112" s="125">
        <v>26882</v>
      </c>
      <c r="Z112" s="125">
        <v>28793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38.58</v>
      </c>
      <c r="U118" s="144">
        <v>40.79</v>
      </c>
      <c r="V118" s="144">
        <v>42.03</v>
      </c>
      <c r="W118" s="144">
        <v>44.24</v>
      </c>
      <c r="X118" s="144">
        <v>39.54</v>
      </c>
      <c r="Y118" s="144">
        <v>42.8</v>
      </c>
      <c r="Z118" s="144">
        <v>42.75</v>
      </c>
      <c r="AB118" s="122" t="str">
        <f>TEXT(Z118,"##.0")</f>
        <v>42.8</v>
      </c>
    </row>
    <row r="120" spans="19:32" x14ac:dyDescent="0.25">
      <c r="S120" s="115" t="s">
        <v>106</v>
      </c>
      <c r="T120" s="125">
        <v>15239</v>
      </c>
      <c r="U120" s="125">
        <v>15665</v>
      </c>
      <c r="V120" s="125">
        <v>15555</v>
      </c>
      <c r="W120" s="125">
        <v>15678</v>
      </c>
      <c r="X120" s="125">
        <v>15539</v>
      </c>
      <c r="Y120" s="125">
        <v>16034</v>
      </c>
      <c r="Z120" s="125">
        <v>16801</v>
      </c>
      <c r="AB120" s="122" t="str">
        <f>TEXT(Z120,"###,###")</f>
        <v>16,801</v>
      </c>
    </row>
    <row r="121" spans="19:32" x14ac:dyDescent="0.25">
      <c r="S121" s="115" t="s">
        <v>107</v>
      </c>
      <c r="T121" s="125">
        <v>1725</v>
      </c>
      <c r="U121" s="125">
        <v>1733</v>
      </c>
      <c r="V121" s="125">
        <v>1709</v>
      </c>
      <c r="W121" s="125">
        <v>1639</v>
      </c>
      <c r="X121" s="125">
        <v>1646</v>
      </c>
      <c r="Y121" s="125">
        <v>1683</v>
      </c>
      <c r="Z121" s="125">
        <v>1778</v>
      </c>
      <c r="AB121" s="122" t="str">
        <f>TEXT(Z121,"###,###")</f>
        <v>1,778</v>
      </c>
    </row>
    <row r="122" spans="19:32" x14ac:dyDescent="0.25">
      <c r="S122" s="115" t="s">
        <v>108</v>
      </c>
      <c r="T122" s="125">
        <v>1550</v>
      </c>
      <c r="U122" s="125">
        <v>1513</v>
      </c>
      <c r="V122" s="125">
        <v>1483</v>
      </c>
      <c r="W122" s="125">
        <v>1489</v>
      </c>
      <c r="X122" s="125">
        <v>1349</v>
      </c>
      <c r="Y122" s="125">
        <v>1455</v>
      </c>
      <c r="Z122" s="125">
        <v>1523</v>
      </c>
      <c r="AB122" s="122" t="str">
        <f>TEXT(Z122,"###,###")</f>
        <v>1,523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16789</v>
      </c>
      <c r="U124" s="125">
        <v>17178</v>
      </c>
      <c r="V124" s="125">
        <v>17038</v>
      </c>
      <c r="W124" s="125">
        <v>17167</v>
      </c>
      <c r="X124" s="125">
        <v>16888</v>
      </c>
      <c r="Y124" s="125">
        <v>17489</v>
      </c>
      <c r="Z124" s="125">
        <v>18324</v>
      </c>
      <c r="AB124" s="122" t="str">
        <f>TEXT(Z124,"###,###")</f>
        <v>18,324</v>
      </c>
      <c r="AD124" s="139">
        <f>Z124/$Z$7*100</f>
        <v>91.164179104477611</v>
      </c>
    </row>
    <row r="125" spans="19:32" x14ac:dyDescent="0.25">
      <c r="S125" s="115" t="s">
        <v>110</v>
      </c>
      <c r="T125" s="125">
        <v>3275</v>
      </c>
      <c r="U125" s="125">
        <v>3246</v>
      </c>
      <c r="V125" s="125">
        <v>3192</v>
      </c>
      <c r="W125" s="125">
        <v>3128</v>
      </c>
      <c r="X125" s="125">
        <v>2995</v>
      </c>
      <c r="Y125" s="125">
        <v>3138</v>
      </c>
      <c r="Z125" s="125">
        <v>3301</v>
      </c>
      <c r="AB125" s="122" t="str">
        <f>TEXT(Z125,"###,###")</f>
        <v>3,301</v>
      </c>
      <c r="AD125" s="139">
        <f>Z125/$Z$7*100</f>
        <v>16.422885572139304</v>
      </c>
    </row>
    <row r="127" spans="19:32" x14ac:dyDescent="0.25">
      <c r="S127" s="115" t="s">
        <v>111</v>
      </c>
      <c r="T127" s="125">
        <v>9947</v>
      </c>
      <c r="U127" s="125">
        <v>10133</v>
      </c>
      <c r="V127" s="125">
        <v>9975</v>
      </c>
      <c r="W127" s="125">
        <v>9941</v>
      </c>
      <c r="X127" s="125">
        <v>9751</v>
      </c>
      <c r="Y127" s="125">
        <v>10052</v>
      </c>
      <c r="Z127" s="125">
        <v>10592</v>
      </c>
      <c r="AB127" s="122" t="str">
        <f>TEXT(Z127,"###,###")</f>
        <v>10,592</v>
      </c>
      <c r="AD127" s="139">
        <f>Z127/$Z$7*100</f>
        <v>52.696517412935329</v>
      </c>
    </row>
    <row r="128" spans="19:32" x14ac:dyDescent="0.25">
      <c r="S128" s="115" t="s">
        <v>112</v>
      </c>
      <c r="T128" s="125">
        <v>8564</v>
      </c>
      <c r="U128" s="125">
        <v>8776</v>
      </c>
      <c r="V128" s="125">
        <v>8771</v>
      </c>
      <c r="W128" s="125">
        <v>8867</v>
      </c>
      <c r="X128" s="125">
        <v>8787</v>
      </c>
      <c r="Y128" s="125">
        <v>9120</v>
      </c>
      <c r="Z128" s="125">
        <v>9511</v>
      </c>
      <c r="AB128" s="122" t="str">
        <f>TEXT(Z128,"###,###")</f>
        <v>9,511</v>
      </c>
      <c r="AD128" s="139">
        <f>Z128/$Z$7*100</f>
        <v>47.318407960199004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25" id="{D7007D94-08F8-4A88-B336-6EA88CCE54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28" id="{6764B6B3-8813-4594-B633-BDF2B12BF8A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31" id="{F1DE6696-B517-44DA-A678-AC231F17D97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34" id="{3E184A74-B515-46FC-A5B3-AE6B2BF6B99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8DBB6-28E0-4819-8876-2FC4F576748F}">
  <sheetPr codeName="Sheet10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Lockhart River</v>
      </c>
      <c r="T1" s="113"/>
      <c r="U1" s="113"/>
      <c r="V1" s="113"/>
      <c r="W1" s="113"/>
      <c r="X1" s="113"/>
      <c r="Y1" s="114" t="str">
        <f>Y3</f>
        <v>9.38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155</v>
      </c>
      <c r="Y3" s="118" t="s">
        <v>246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9.38 Lockhart River,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353</v>
      </c>
      <c r="U4" s="121">
        <v>374</v>
      </c>
      <c r="V4" s="121">
        <v>358</v>
      </c>
      <c r="W4" s="121">
        <v>424</v>
      </c>
      <c r="X4" s="121">
        <v>327</v>
      </c>
      <c r="Y4" s="121">
        <v>449</v>
      </c>
      <c r="Z4" s="121">
        <v>486</v>
      </c>
      <c r="AB4" s="122" t="str">
        <f>TEXT(Z4,"###,###")</f>
        <v>486</v>
      </c>
      <c r="AD4" s="123">
        <f>Z4/Y4-1</f>
        <v>8.2405345211581382E-2</v>
      </c>
      <c r="AF4" s="123">
        <f t="shared" ref="AF4:AF9" si="0">Z4/T4-1</f>
        <v>0.37677053824362616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199</v>
      </c>
      <c r="U5" s="121">
        <v>201</v>
      </c>
      <c r="V5" s="121">
        <v>182</v>
      </c>
      <c r="W5" s="121">
        <v>199</v>
      </c>
      <c r="X5" s="121">
        <v>164</v>
      </c>
      <c r="Y5" s="121">
        <v>224</v>
      </c>
      <c r="Z5" s="121">
        <v>246</v>
      </c>
      <c r="AB5" s="122" t="str">
        <f>TEXT(Z5,"###,###")</f>
        <v>246</v>
      </c>
      <c r="AD5" s="123">
        <f t="shared" ref="AD5:AD9" si="1">Z5/Y5-1</f>
        <v>9.8214285714285809E-2</v>
      </c>
      <c r="AF5" s="123">
        <f t="shared" si="0"/>
        <v>0.23618090452261309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152</v>
      </c>
      <c r="U6" s="121">
        <v>168</v>
      </c>
      <c r="V6" s="121">
        <v>177</v>
      </c>
      <c r="W6" s="121">
        <v>227</v>
      </c>
      <c r="X6" s="121">
        <v>161</v>
      </c>
      <c r="Y6" s="121">
        <v>225</v>
      </c>
      <c r="Z6" s="121">
        <v>237</v>
      </c>
      <c r="AB6" s="122" t="str">
        <f>TEXT(Z6,"###,###")</f>
        <v>237</v>
      </c>
      <c r="AD6" s="123">
        <f t="shared" si="1"/>
        <v>5.3333333333333233E-2</v>
      </c>
      <c r="AF6" s="123">
        <f t="shared" si="0"/>
        <v>0.55921052631578938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261</v>
      </c>
      <c r="U7" s="121">
        <v>262</v>
      </c>
      <c r="V7" s="121">
        <v>250</v>
      </c>
      <c r="W7" s="121">
        <v>287</v>
      </c>
      <c r="X7" s="121">
        <v>238</v>
      </c>
      <c r="Y7" s="121">
        <v>307</v>
      </c>
      <c r="Z7" s="121">
        <v>313</v>
      </c>
      <c r="AB7" s="122" t="str">
        <f>TEXT(Z7,"###,###")</f>
        <v>313</v>
      </c>
      <c r="AD7" s="123">
        <f t="shared" si="1"/>
        <v>1.9543973941368087E-2</v>
      </c>
      <c r="AF7" s="123">
        <f t="shared" si="0"/>
        <v>0.19923371647509569</v>
      </c>
    </row>
    <row r="8" spans="1:32" ht="17.25" customHeight="1" x14ac:dyDescent="0.25">
      <c r="A8" s="44" t="s">
        <v>13</v>
      </c>
      <c r="B8" s="45"/>
      <c r="C8" s="46"/>
      <c r="D8" s="47" t="str">
        <f>AB4</f>
        <v>486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313</v>
      </c>
      <c r="P8" s="48"/>
      <c r="S8" s="120" t="s">
        <v>88</v>
      </c>
      <c r="T8" s="121">
        <v>21371.5</v>
      </c>
      <c r="U8" s="121">
        <v>21172</v>
      </c>
      <c r="V8" s="121">
        <v>19415</v>
      </c>
      <c r="W8" s="121">
        <v>15397.07</v>
      </c>
      <c r="X8" s="121">
        <v>14933.5</v>
      </c>
      <c r="Y8" s="121">
        <v>17755.22</v>
      </c>
      <c r="Z8" s="121">
        <v>15174.46</v>
      </c>
      <c r="AB8" s="122" t="str">
        <f>TEXT(Z8,"$###,###")</f>
        <v>$15,174</v>
      </c>
      <c r="AD8" s="123">
        <f t="shared" si="1"/>
        <v>-0.14535218375215864</v>
      </c>
      <c r="AF8" s="123">
        <f t="shared" si="0"/>
        <v>-0.28996748005521378</v>
      </c>
    </row>
    <row r="9" spans="1:32" x14ac:dyDescent="0.25">
      <c r="A9" s="52" t="s">
        <v>15</v>
      </c>
      <c r="B9" s="53"/>
      <c r="C9" s="54"/>
      <c r="D9" s="55">
        <f>AD104</f>
        <v>37.037037037037038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52.715654952076676</v>
      </c>
      <c r="P9" s="56" t="s">
        <v>89</v>
      </c>
      <c r="S9" s="120" t="s">
        <v>7</v>
      </c>
      <c r="T9" s="121">
        <v>6963002</v>
      </c>
      <c r="U9" s="121">
        <v>7621532</v>
      </c>
      <c r="V9" s="121">
        <v>6794637</v>
      </c>
      <c r="W9" s="121">
        <v>7936035</v>
      </c>
      <c r="X9" s="121">
        <v>5690928</v>
      </c>
      <c r="Y9" s="121">
        <v>11601734</v>
      </c>
      <c r="Z9" s="121">
        <v>9684187</v>
      </c>
      <c r="AB9" s="122" t="str">
        <f>TEXT(Z9/1000000,"$#,###.0")&amp;" mil"</f>
        <v>$9.7 mil</v>
      </c>
      <c r="AD9" s="123">
        <f t="shared" si="1"/>
        <v>-0.16528106919189833</v>
      </c>
      <c r="AF9" s="123">
        <f t="shared" si="0"/>
        <v>0.39080629303280401</v>
      </c>
    </row>
    <row r="10" spans="1:32" x14ac:dyDescent="0.25">
      <c r="A10" s="52" t="s">
        <v>18</v>
      </c>
      <c r="B10" s="53"/>
      <c r="C10" s="54"/>
      <c r="D10" s="55">
        <f>AD105</f>
        <v>60.082304526748977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47.923322683706068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100.63897763578275</v>
      </c>
      <c r="P11" s="56" t="s">
        <v>89</v>
      </c>
      <c r="S11" s="120" t="s">
        <v>30</v>
      </c>
      <c r="T11" s="125">
        <v>346</v>
      </c>
      <c r="U11" s="125">
        <v>367</v>
      </c>
      <c r="V11" s="125">
        <v>348</v>
      </c>
      <c r="W11" s="125">
        <v>414</v>
      </c>
      <c r="X11" s="125">
        <v>321</v>
      </c>
      <c r="Y11" s="125">
        <v>435</v>
      </c>
      <c r="Z11" s="125">
        <v>470</v>
      </c>
    </row>
    <row r="12" spans="1:32" ht="28.5" customHeight="1" x14ac:dyDescent="0.25">
      <c r="A12" s="52" t="s">
        <v>20</v>
      </c>
      <c r="B12" s="54"/>
      <c r="C12" s="54"/>
      <c r="D12" s="55">
        <f>AD108</f>
        <v>6.7901234567901234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4.4728434504792327</v>
      </c>
      <c r="P12" s="56" t="s">
        <v>89</v>
      </c>
      <c r="S12" s="120" t="s">
        <v>31</v>
      </c>
      <c r="T12" s="125">
        <v>12</v>
      </c>
      <c r="U12" s="125">
        <v>9</v>
      </c>
      <c r="V12" s="125">
        <v>10</v>
      </c>
      <c r="W12" s="125">
        <v>9</v>
      </c>
      <c r="X12" s="125">
        <v>6</v>
      </c>
      <c r="Y12" s="125">
        <v>14</v>
      </c>
      <c r="Z12" s="125">
        <v>12</v>
      </c>
    </row>
    <row r="13" spans="1:32" ht="15" customHeight="1" x14ac:dyDescent="0.25">
      <c r="A13" s="52" t="s">
        <v>21</v>
      </c>
      <c r="B13" s="54"/>
      <c r="C13" s="54"/>
      <c r="D13" s="55">
        <f>AD109</f>
        <v>21.193415637860085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37.2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33.744855967078195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36.008230452674901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10</v>
      </c>
      <c r="Z15" s="125">
        <v>20</v>
      </c>
      <c r="AB15" s="129">
        <f t="shared" ref="AB15:AB34" si="2">IF(Z15="np",0,Z15/$Z$34)</f>
        <v>4.1407867494824016E-2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</v>
      </c>
      <c r="Z16" s="125">
        <v>0</v>
      </c>
      <c r="AB16" s="129">
        <f t="shared" si="2"/>
        <v>0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4</v>
      </c>
      <c r="Z17" s="125">
        <v>2</v>
      </c>
      <c r="AB17" s="129">
        <f t="shared" si="2"/>
        <v>4.140786749482402E-3</v>
      </c>
    </row>
    <row r="18" spans="1:28" x14ac:dyDescent="0.25">
      <c r="A18" s="82" t="str">
        <f>$S$1&amp;" ("&amp;$T$2&amp;" to "&amp;$Z$2&amp;")"</f>
        <v>Lockhart River (2011-12 to 2017-18)</v>
      </c>
      <c r="B18" s="82"/>
      <c r="C18" s="82"/>
      <c r="D18" s="82"/>
      <c r="E18" s="82"/>
      <c r="F18" s="82"/>
      <c r="G18" s="82" t="str">
        <f>$S$1&amp;" ("&amp;$T$2&amp;" to "&amp;$Z$2&amp;")"</f>
        <v>Lockhart River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4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24</v>
      </c>
      <c r="Z19" s="125">
        <v>29</v>
      </c>
      <c r="AB19" s="129">
        <f t="shared" si="2"/>
        <v>6.0041407867494824E-2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15</v>
      </c>
      <c r="Z20" s="125">
        <v>12</v>
      </c>
      <c r="AB20" s="129">
        <f t="shared" si="2"/>
        <v>2.4844720496894408E-2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29</v>
      </c>
      <c r="Z21" s="125">
        <v>36</v>
      </c>
      <c r="AB21" s="129">
        <f t="shared" si="2"/>
        <v>7.4534161490683232E-2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0</v>
      </c>
      <c r="Z22" s="125">
        <v>0</v>
      </c>
      <c r="AB22" s="129">
        <f t="shared" si="2"/>
        <v>0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</v>
      </c>
      <c r="Z23" s="125">
        <v>0</v>
      </c>
      <c r="AB23" s="129">
        <f t="shared" si="2"/>
        <v>0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0</v>
      </c>
      <c r="Z25" s="125">
        <v>0</v>
      </c>
      <c r="AB25" s="129">
        <f t="shared" si="2"/>
        <v>0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53</v>
      </c>
      <c r="Z26" s="125">
        <v>45</v>
      </c>
      <c r="AB26" s="129">
        <f t="shared" si="2"/>
        <v>9.3167701863354033E-2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23</v>
      </c>
      <c r="Z27" s="125">
        <v>21</v>
      </c>
      <c r="AB27" s="129">
        <f t="shared" si="2"/>
        <v>4.3478260869565216E-2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</v>
      </c>
      <c r="Z28" s="125">
        <v>6</v>
      </c>
      <c r="AB28" s="129">
        <f t="shared" si="2"/>
        <v>1.2422360248447204E-2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134</v>
      </c>
      <c r="Z29" s="125">
        <v>133</v>
      </c>
      <c r="AB29" s="129">
        <f t="shared" si="2"/>
        <v>0.27536231884057971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97</v>
      </c>
      <c r="Z30" s="125">
        <v>95</v>
      </c>
      <c r="AB30" s="129">
        <f t="shared" si="2"/>
        <v>0.19668737060041408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16</v>
      </c>
      <c r="Z31" s="125">
        <v>19</v>
      </c>
      <c r="AB31" s="129">
        <f t="shared" si="2"/>
        <v>3.9337474120082816E-2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</v>
      </c>
      <c r="Z32" s="125">
        <v>24</v>
      </c>
      <c r="AB32" s="129">
        <f t="shared" si="2"/>
        <v>4.9689440993788817E-2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13</v>
      </c>
      <c r="Z33" s="125">
        <v>15</v>
      </c>
      <c r="AB33" s="129">
        <f t="shared" si="2"/>
        <v>3.1055900621118012E-2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449</v>
      </c>
      <c r="Z34" s="132">
        <v>483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9</v>
      </c>
      <c r="Z45" s="125">
        <v>4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17</v>
      </c>
      <c r="Y46" s="125">
        <v>16</v>
      </c>
      <c r="Z46" s="125">
        <v>16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14</v>
      </c>
      <c r="Y47" s="125">
        <v>22</v>
      </c>
      <c r="Z47" s="125">
        <v>29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10</v>
      </c>
      <c r="Y48" s="125">
        <v>25</v>
      </c>
      <c r="Z48" s="125">
        <v>38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Lockhart River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9</v>
      </c>
      <c r="Y49" s="125">
        <v>29</v>
      </c>
      <c r="Z49" s="125">
        <v>24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25</v>
      </c>
      <c r="Y50" s="125">
        <v>12</v>
      </c>
      <c r="Z50" s="125">
        <v>18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19</v>
      </c>
      <c r="Y51" s="125">
        <v>27</v>
      </c>
      <c r="Z51" s="125">
        <v>32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19</v>
      </c>
      <c r="Y52" s="125">
        <v>27</v>
      </c>
      <c r="Z52" s="125">
        <v>23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10</v>
      </c>
      <c r="Y53" s="125">
        <v>14</v>
      </c>
      <c r="Z53" s="125">
        <v>13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15</v>
      </c>
      <c r="Y54" s="125">
        <v>23</v>
      </c>
      <c r="Z54" s="125">
        <v>25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</v>
      </c>
      <c r="Y55" s="125">
        <v>7</v>
      </c>
      <c r="Z55" s="125">
        <v>15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5</v>
      </c>
      <c r="Y56" s="125">
        <v>0</v>
      </c>
      <c r="Z56" s="125">
        <v>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4</v>
      </c>
      <c r="Y57" s="125">
        <v>11</v>
      </c>
      <c r="Z57" s="125">
        <v>2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169</v>
      </c>
      <c r="Y61" s="125">
        <v>224</v>
      </c>
      <c r="Z61" s="125">
        <v>248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Lockhart River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10</v>
      </c>
      <c r="Y64" s="125">
        <v>13</v>
      </c>
      <c r="Z64" s="125">
        <v>10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22</v>
      </c>
      <c r="Y65" s="125">
        <v>32</v>
      </c>
      <c r="Z65" s="125">
        <v>24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25</v>
      </c>
      <c r="Y66" s="125">
        <v>29</v>
      </c>
      <c r="Z66" s="125">
        <v>32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33</v>
      </c>
      <c r="Y67" s="125">
        <v>39</v>
      </c>
      <c r="Z67" s="125">
        <v>38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8</v>
      </c>
      <c r="Y68" s="125">
        <v>18</v>
      </c>
      <c r="Z68" s="125">
        <v>20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8</v>
      </c>
      <c r="Y69" s="125">
        <v>17</v>
      </c>
      <c r="Z69" s="125">
        <v>22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8</v>
      </c>
      <c r="Y70" s="125">
        <v>9</v>
      </c>
      <c r="Z70" s="125">
        <v>11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15</v>
      </c>
      <c r="Y71" s="125">
        <v>21</v>
      </c>
      <c r="Z71" s="125">
        <v>24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15</v>
      </c>
      <c r="Y72" s="125">
        <v>12</v>
      </c>
      <c r="Z72" s="125">
        <v>19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9</v>
      </c>
      <c r="Y73" s="125">
        <v>11</v>
      </c>
      <c r="Z73" s="125">
        <v>18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11</v>
      </c>
      <c r="Y74" s="125">
        <v>14</v>
      </c>
      <c r="Z74" s="125">
        <v>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0</v>
      </c>
      <c r="Y75" s="125">
        <v>4</v>
      </c>
      <c r="Z75" s="125">
        <v>2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4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7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160</v>
      </c>
      <c r="Y80" s="125">
        <v>225</v>
      </c>
      <c r="Z80" s="125">
        <v>234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Lockhart River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8</v>
      </c>
      <c r="Y83" s="125">
        <v>7</v>
      </c>
      <c r="Z83" s="125">
        <v>11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15</v>
      </c>
      <c r="Y84" s="125">
        <v>22</v>
      </c>
      <c r="Z84" s="125">
        <v>28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486</v>
      </c>
      <c r="D85" s="96">
        <f t="shared" ref="D85:D90" si="4">AD4</f>
        <v>8.2405345211581382E-2</v>
      </c>
      <c r="E85" s="97">
        <f t="shared" ref="E85:E90" si="5">AD4</f>
        <v>8.2405345211581382E-2</v>
      </c>
      <c r="F85" s="96">
        <f t="shared" ref="F85:F90" si="6">AF4</f>
        <v>0.37677053824362616</v>
      </c>
      <c r="G85" s="97">
        <f t="shared" ref="G85:G90" si="7">AF4</f>
        <v>0.37677053824362616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23</v>
      </c>
      <c r="Y85" s="125">
        <v>19</v>
      </c>
      <c r="Z85" s="125">
        <v>26</v>
      </c>
    </row>
    <row r="86" spans="1:32" ht="15" customHeight="1" x14ac:dyDescent="0.25">
      <c r="A86" s="98" t="s">
        <v>4</v>
      </c>
      <c r="B86" s="95"/>
      <c r="C86" s="109" t="str">
        <f t="shared" si="3"/>
        <v>246</v>
      </c>
      <c r="D86" s="96">
        <f t="shared" si="4"/>
        <v>9.8214285714285809E-2</v>
      </c>
      <c r="E86" s="97">
        <f t="shared" si="5"/>
        <v>9.8214285714285809E-2</v>
      </c>
      <c r="F86" s="96">
        <f t="shared" si="6"/>
        <v>0.23618090452261309</v>
      </c>
      <c r="G86" s="97">
        <f t="shared" si="7"/>
        <v>0.23618090452261309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7</v>
      </c>
      <c r="Y86" s="125">
        <v>4</v>
      </c>
      <c r="Z86" s="125">
        <v>4</v>
      </c>
    </row>
    <row r="87" spans="1:32" ht="15" customHeight="1" x14ac:dyDescent="0.25">
      <c r="A87" s="98" t="s">
        <v>5</v>
      </c>
      <c r="B87" s="95"/>
      <c r="C87" s="109" t="str">
        <f t="shared" si="3"/>
        <v>237</v>
      </c>
      <c r="D87" s="96">
        <f t="shared" si="4"/>
        <v>5.3333333333333233E-2</v>
      </c>
      <c r="E87" s="97">
        <f t="shared" si="5"/>
        <v>5.3333333333333233E-2</v>
      </c>
      <c r="F87" s="96">
        <f t="shared" si="6"/>
        <v>0.55921052631578938</v>
      </c>
      <c r="G87" s="97">
        <f t="shared" si="7"/>
        <v>0.55921052631578938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</v>
      </c>
      <c r="Y87" s="125">
        <v>5</v>
      </c>
      <c r="Z87" s="125">
        <v>4</v>
      </c>
    </row>
    <row r="88" spans="1:32" ht="15" customHeight="1" x14ac:dyDescent="0.25">
      <c r="A88" s="95" t="s">
        <v>6</v>
      </c>
      <c r="B88" s="95"/>
      <c r="C88" s="109" t="str">
        <f t="shared" si="3"/>
        <v>313</v>
      </c>
      <c r="D88" s="96">
        <f t="shared" si="4"/>
        <v>1.9543973941368087E-2</v>
      </c>
      <c r="E88" s="97">
        <f t="shared" si="5"/>
        <v>1.9543973941368087E-2</v>
      </c>
      <c r="F88" s="96">
        <f t="shared" si="6"/>
        <v>0.19923371647509569</v>
      </c>
      <c r="G88" s="97">
        <f t="shared" si="7"/>
        <v>0.19923371647509569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3</v>
      </c>
      <c r="Z88" s="125">
        <v>0</v>
      </c>
    </row>
    <row r="89" spans="1:32" ht="15" customHeight="1" x14ac:dyDescent="0.25">
      <c r="A89" s="95" t="s">
        <v>104</v>
      </c>
      <c r="B89" s="95"/>
      <c r="C89" s="146" t="str">
        <f t="shared" si="3"/>
        <v>$15,174</v>
      </c>
      <c r="D89" s="96">
        <f t="shared" si="4"/>
        <v>-0.14535218375215864</v>
      </c>
      <c r="E89" s="97">
        <f t="shared" si="5"/>
        <v>-0.14535218375215864</v>
      </c>
      <c r="F89" s="96">
        <f t="shared" si="6"/>
        <v>-0.28996748005521378</v>
      </c>
      <c r="G89" s="97">
        <f t="shared" si="7"/>
        <v>-0.28996748005521378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5</v>
      </c>
      <c r="Y89" s="125">
        <v>11</v>
      </c>
      <c r="Z89" s="125">
        <v>12</v>
      </c>
    </row>
    <row r="90" spans="1:32" ht="15" customHeight="1" x14ac:dyDescent="0.25">
      <c r="A90" s="95" t="s">
        <v>7</v>
      </c>
      <c r="B90" s="95"/>
      <c r="C90" s="109" t="str">
        <f t="shared" si="3"/>
        <v>$9.7 mil</v>
      </c>
      <c r="D90" s="96">
        <f t="shared" si="4"/>
        <v>-0.16528106919189833</v>
      </c>
      <c r="E90" s="97">
        <f t="shared" si="5"/>
        <v>-0.16528106919189833</v>
      </c>
      <c r="F90" s="96">
        <f t="shared" si="6"/>
        <v>0.39080629303280401</v>
      </c>
      <c r="G90" s="97">
        <f t="shared" si="7"/>
        <v>0.39080629303280401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33</v>
      </c>
      <c r="Y90" s="125">
        <v>32</v>
      </c>
      <c r="Z90" s="125">
        <v>31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119</v>
      </c>
      <c r="Y91" s="125">
        <v>154</v>
      </c>
      <c r="Z91" s="125">
        <v>160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0</v>
      </c>
      <c r="Y93" s="125">
        <v>0</v>
      </c>
      <c r="Z93" s="125">
        <v>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13</v>
      </c>
      <c r="Y94" s="125">
        <v>20</v>
      </c>
      <c r="Z94" s="125">
        <v>17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35</v>
      </c>
      <c r="Y96" s="125">
        <v>45</v>
      </c>
      <c r="Z96" s="125">
        <v>45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10</v>
      </c>
      <c r="Y97" s="125">
        <v>12</v>
      </c>
      <c r="Z97" s="125">
        <v>22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6</v>
      </c>
      <c r="Y98" s="125">
        <v>7</v>
      </c>
      <c r="Z98" s="125">
        <v>6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5</v>
      </c>
      <c r="Z99" s="125">
        <v>3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12</v>
      </c>
      <c r="Y100" s="125">
        <v>13</v>
      </c>
      <c r="Z100" s="125">
        <v>10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117</v>
      </c>
      <c r="Y101" s="125">
        <v>153</v>
      </c>
      <c r="Z101" s="125">
        <v>150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101</v>
      </c>
      <c r="Y104" s="125">
        <v>148</v>
      </c>
      <c r="Z104" s="125">
        <v>180</v>
      </c>
      <c r="AB104" s="122" t="str">
        <f>TEXT(Z104,"###,###")</f>
        <v>180</v>
      </c>
      <c r="AD104" s="143">
        <f>Z104/($Z$4)*100</f>
        <v>37.037037037037038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210</v>
      </c>
      <c r="Y105" s="125">
        <v>287</v>
      </c>
      <c r="Z105" s="125">
        <v>292</v>
      </c>
      <c r="AB105" s="122" t="str">
        <f>TEXT(Z105,"###,###")</f>
        <v>292</v>
      </c>
      <c r="AD105" s="143">
        <f>Z105/($Z$4)*100</f>
        <v>60.082304526748977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311</v>
      </c>
      <c r="Y106" s="132">
        <v>435</v>
      </c>
      <c r="Z106" s="132">
        <v>472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17</v>
      </c>
      <c r="Y108" s="125">
        <v>38</v>
      </c>
      <c r="Z108" s="125">
        <v>33</v>
      </c>
      <c r="AB108" s="122" t="str">
        <f>TEXT(Z108,"###,###")</f>
        <v>33</v>
      </c>
      <c r="AD108" s="143">
        <f>Z108/($Z$4)*100</f>
        <v>6.7901234567901234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50</v>
      </c>
      <c r="Y109" s="125">
        <v>63</v>
      </c>
      <c r="Z109" s="125">
        <v>103</v>
      </c>
      <c r="AB109" s="122" t="str">
        <f>TEXT(Z109,"###,###")</f>
        <v>103</v>
      </c>
      <c r="AD109" s="143">
        <f>Z109/($Z$4)*100</f>
        <v>21.193415637860085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100</v>
      </c>
      <c r="Y110" s="125">
        <v>164</v>
      </c>
      <c r="Z110" s="125">
        <v>164</v>
      </c>
      <c r="AB110" s="122" t="str">
        <f>TEXT(Z110,"###,###")</f>
        <v>164</v>
      </c>
      <c r="AD110" s="143">
        <f>Z110/($Z$4)*100</f>
        <v>33.744855967078195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146</v>
      </c>
      <c r="Y111" s="125">
        <v>170</v>
      </c>
      <c r="Z111" s="125">
        <v>175</v>
      </c>
      <c r="AB111" s="122" t="str">
        <f>TEXT(Z111,"###,###")</f>
        <v>175</v>
      </c>
      <c r="AD111" s="143">
        <f>Z111/($Z$4)*100</f>
        <v>36.008230452674901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327</v>
      </c>
      <c r="Y112" s="125">
        <v>449</v>
      </c>
      <c r="Z112" s="125">
        <v>487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35.56</v>
      </c>
      <c r="U118" s="144">
        <v>37.840000000000003</v>
      </c>
      <c r="V118" s="144">
        <v>40.06</v>
      </c>
      <c r="W118" s="144">
        <v>37.04</v>
      </c>
      <c r="X118" s="144">
        <v>35.770000000000003</v>
      </c>
      <c r="Y118" s="144">
        <v>36.75</v>
      </c>
      <c r="Z118" s="144">
        <v>37.18</v>
      </c>
      <c r="AB118" s="122" t="str">
        <f>TEXT(Z118,"##.0")</f>
        <v>37.2</v>
      </c>
    </row>
    <row r="120" spans="19:32" x14ac:dyDescent="0.25">
      <c r="S120" s="115" t="s">
        <v>106</v>
      </c>
      <c r="T120" s="125">
        <v>252</v>
      </c>
      <c r="U120" s="125">
        <v>253</v>
      </c>
      <c r="V120" s="125">
        <v>242</v>
      </c>
      <c r="W120" s="125">
        <v>277</v>
      </c>
      <c r="X120" s="125">
        <v>232</v>
      </c>
      <c r="Y120" s="125">
        <v>293</v>
      </c>
      <c r="Z120" s="125">
        <v>303</v>
      </c>
      <c r="AB120" s="122" t="str">
        <f>TEXT(Z120,"###,###")</f>
        <v>303</v>
      </c>
    </row>
    <row r="121" spans="19:32" x14ac:dyDescent="0.25">
      <c r="S121" s="115" t="s">
        <v>107</v>
      </c>
      <c r="T121" s="125">
        <v>0</v>
      </c>
      <c r="U121" s="125">
        <v>0</v>
      </c>
      <c r="V121" s="125">
        <v>1</v>
      </c>
      <c r="W121" s="125">
        <v>0</v>
      </c>
      <c r="X121" s="125">
        <v>0</v>
      </c>
      <c r="Y121" s="125">
        <v>0</v>
      </c>
      <c r="Z121" s="125">
        <v>2</v>
      </c>
      <c r="AB121" s="122" t="str">
        <f>TEXT(Z121,"###,###")</f>
        <v>2</v>
      </c>
    </row>
    <row r="122" spans="19:32" x14ac:dyDescent="0.25">
      <c r="S122" s="115" t="s">
        <v>108</v>
      </c>
      <c r="T122" s="125">
        <v>7</v>
      </c>
      <c r="U122" s="125">
        <v>10</v>
      </c>
      <c r="V122" s="125">
        <v>8</v>
      </c>
      <c r="W122" s="125">
        <v>9</v>
      </c>
      <c r="X122" s="125">
        <v>6</v>
      </c>
      <c r="Y122" s="125">
        <v>10</v>
      </c>
      <c r="Z122" s="125">
        <v>12</v>
      </c>
      <c r="AB122" s="122" t="str">
        <f>TEXT(Z122,"###,###")</f>
        <v>12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259</v>
      </c>
      <c r="U124" s="125">
        <v>263</v>
      </c>
      <c r="V124" s="125">
        <v>250</v>
      </c>
      <c r="W124" s="125">
        <v>286</v>
      </c>
      <c r="X124" s="125">
        <v>238</v>
      </c>
      <c r="Y124" s="125">
        <v>303</v>
      </c>
      <c r="Z124" s="125">
        <v>315</v>
      </c>
      <c r="AB124" s="122" t="str">
        <f>TEXT(Z124,"###,###")</f>
        <v>315</v>
      </c>
      <c r="AD124" s="139">
        <f>Z124/$Z$7*100</f>
        <v>100.63897763578275</v>
      </c>
    </row>
    <row r="125" spans="19:32" x14ac:dyDescent="0.25">
      <c r="S125" s="115" t="s">
        <v>110</v>
      </c>
      <c r="T125" s="125">
        <v>7</v>
      </c>
      <c r="U125" s="125">
        <v>10</v>
      </c>
      <c r="V125" s="125">
        <v>9</v>
      </c>
      <c r="W125" s="125">
        <v>9</v>
      </c>
      <c r="X125" s="125">
        <v>6</v>
      </c>
      <c r="Y125" s="125">
        <v>10</v>
      </c>
      <c r="Z125" s="125">
        <v>14</v>
      </c>
      <c r="AB125" s="122" t="str">
        <f>TEXT(Z125,"###,###")</f>
        <v>14</v>
      </c>
      <c r="AD125" s="139">
        <f>Z125/$Z$7*100</f>
        <v>4.4728434504792327</v>
      </c>
    </row>
    <row r="127" spans="19:32" x14ac:dyDescent="0.25">
      <c r="S127" s="115" t="s">
        <v>111</v>
      </c>
      <c r="T127" s="125">
        <v>143</v>
      </c>
      <c r="U127" s="125">
        <v>138</v>
      </c>
      <c r="V127" s="125">
        <v>123</v>
      </c>
      <c r="W127" s="125">
        <v>133</v>
      </c>
      <c r="X127" s="125">
        <v>116</v>
      </c>
      <c r="Y127" s="125">
        <v>154</v>
      </c>
      <c r="Z127" s="125">
        <v>165</v>
      </c>
      <c r="AB127" s="122" t="str">
        <f>TEXT(Z127,"###,###")</f>
        <v>165</v>
      </c>
      <c r="AD127" s="139">
        <f>Z127/$Z$7*100</f>
        <v>52.715654952076676</v>
      </c>
    </row>
    <row r="128" spans="19:32" x14ac:dyDescent="0.25">
      <c r="S128" s="115" t="s">
        <v>112</v>
      </c>
      <c r="T128" s="125">
        <v>118</v>
      </c>
      <c r="U128" s="125">
        <v>123</v>
      </c>
      <c r="V128" s="125">
        <v>129</v>
      </c>
      <c r="W128" s="125">
        <v>151</v>
      </c>
      <c r="X128" s="125">
        <v>121</v>
      </c>
      <c r="Y128" s="125">
        <v>153</v>
      </c>
      <c r="Z128" s="125">
        <v>150</v>
      </c>
      <c r="AB128" s="122" t="str">
        <f>TEXT(Z128,"###,###")</f>
        <v>150</v>
      </c>
      <c r="AD128" s="139">
        <f>Z128/$Z$7*100</f>
        <v>47.923322683706068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15" id="{B3F82BC1-12FF-4943-9E1D-5A1D9FBA02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18" id="{16B08047-78C4-4E06-9D26-4FEEFFE63B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21" id="{A6EBF7D9-8BC7-460C-B0F4-AFF9DB9AA9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24" id="{98080ADB-8300-41D7-8F0C-6D50867370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261C0-D9AF-42D5-8FCF-6F03E27ACD8D}">
  <sheetPr codeName="Sheet6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Banana</v>
      </c>
      <c r="T1" s="113"/>
      <c r="U1" s="113"/>
      <c r="V1" s="113"/>
      <c r="W1" s="113"/>
      <c r="X1" s="113"/>
      <c r="Y1" s="114" t="str">
        <f>Y3</f>
        <v>9.3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117</v>
      </c>
      <c r="Y3" s="118" t="s">
        <v>214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9.3 Banana,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11048</v>
      </c>
      <c r="U4" s="121">
        <v>10960</v>
      </c>
      <c r="V4" s="121">
        <v>10923</v>
      </c>
      <c r="W4" s="121">
        <v>10623</v>
      </c>
      <c r="X4" s="121">
        <v>9741</v>
      </c>
      <c r="Y4" s="121">
        <v>10487</v>
      </c>
      <c r="Z4" s="121">
        <v>12418</v>
      </c>
      <c r="AB4" s="122" t="str">
        <f>TEXT(Z4,"###,###")</f>
        <v>12,418</v>
      </c>
      <c r="AD4" s="123">
        <f>Z4/Y4-1</f>
        <v>0.18413273576809375</v>
      </c>
      <c r="AF4" s="123">
        <f t="shared" ref="AF4:AF9" si="0">Z4/T4-1</f>
        <v>0.12400434467776966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6099</v>
      </c>
      <c r="U5" s="121">
        <v>6019</v>
      </c>
      <c r="V5" s="121">
        <v>5981</v>
      </c>
      <c r="W5" s="121">
        <v>5841</v>
      </c>
      <c r="X5" s="121">
        <v>5413</v>
      </c>
      <c r="Y5" s="121">
        <v>5736</v>
      </c>
      <c r="Z5" s="121">
        <v>6801</v>
      </c>
      <c r="AB5" s="122" t="str">
        <f>TEXT(Z5,"###,###")</f>
        <v>6,801</v>
      </c>
      <c r="AD5" s="123">
        <f t="shared" ref="AD5:AD9" si="1">Z5/Y5-1</f>
        <v>0.18566945606694563</v>
      </c>
      <c r="AF5" s="123">
        <f t="shared" si="0"/>
        <v>0.11510083620265621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4944</v>
      </c>
      <c r="U6" s="121">
        <v>4941</v>
      </c>
      <c r="V6" s="121">
        <v>4938</v>
      </c>
      <c r="W6" s="121">
        <v>4778</v>
      </c>
      <c r="X6" s="121">
        <v>4328</v>
      </c>
      <c r="Y6" s="121">
        <v>4751</v>
      </c>
      <c r="Z6" s="121">
        <v>5618</v>
      </c>
      <c r="AB6" s="122" t="str">
        <f>TEXT(Z6,"###,###")</f>
        <v>5,618</v>
      </c>
      <c r="AD6" s="123">
        <f t="shared" si="1"/>
        <v>0.1824878972847821</v>
      </c>
      <c r="AF6" s="123">
        <f t="shared" si="0"/>
        <v>0.13632686084142387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7366</v>
      </c>
      <c r="U7" s="121">
        <v>7571</v>
      </c>
      <c r="V7" s="121">
        <v>7486</v>
      </c>
      <c r="W7" s="121">
        <v>7311</v>
      </c>
      <c r="X7" s="121">
        <v>6806</v>
      </c>
      <c r="Y7" s="121">
        <v>7198</v>
      </c>
      <c r="Z7" s="121">
        <v>8538</v>
      </c>
      <c r="AB7" s="122" t="str">
        <f>TEXT(Z7,"###,###")</f>
        <v>8,538</v>
      </c>
      <c r="AD7" s="123">
        <f t="shared" si="1"/>
        <v>0.18616282300639075</v>
      </c>
      <c r="AF7" s="123">
        <f t="shared" si="0"/>
        <v>0.15910942166711917</v>
      </c>
    </row>
    <row r="8" spans="1:32" ht="17.25" customHeight="1" x14ac:dyDescent="0.25">
      <c r="A8" s="44" t="s">
        <v>13</v>
      </c>
      <c r="B8" s="45"/>
      <c r="C8" s="46"/>
      <c r="D8" s="47" t="str">
        <f>AB4</f>
        <v>12,418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8,538</v>
      </c>
      <c r="P8" s="48"/>
      <c r="S8" s="120" t="s">
        <v>88</v>
      </c>
      <c r="T8" s="121">
        <v>42255.4</v>
      </c>
      <c r="U8" s="121">
        <v>44712.5</v>
      </c>
      <c r="V8" s="121">
        <v>44498</v>
      </c>
      <c r="W8" s="121">
        <v>44947.49</v>
      </c>
      <c r="X8" s="121">
        <v>45660.11</v>
      </c>
      <c r="Y8" s="121">
        <v>45321</v>
      </c>
      <c r="Z8" s="121">
        <v>48038</v>
      </c>
      <c r="AB8" s="122" t="str">
        <f>TEXT(Z8,"$###,###")</f>
        <v>$48,038</v>
      </c>
      <c r="AD8" s="123">
        <f t="shared" si="1"/>
        <v>5.9950133492200131E-2</v>
      </c>
      <c r="AF8" s="123">
        <f t="shared" si="0"/>
        <v>0.13684878145751789</v>
      </c>
    </row>
    <row r="9" spans="1:32" x14ac:dyDescent="0.25">
      <c r="A9" s="52" t="s">
        <v>15</v>
      </c>
      <c r="B9" s="53"/>
      <c r="C9" s="54"/>
      <c r="D9" s="55">
        <f>AD104</f>
        <v>66.162022870027386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55.094869992972598</v>
      </c>
      <c r="P9" s="56" t="s">
        <v>89</v>
      </c>
      <c r="S9" s="120" t="s">
        <v>7</v>
      </c>
      <c r="T9" s="121">
        <v>420008918</v>
      </c>
      <c r="U9" s="121">
        <v>442295087</v>
      </c>
      <c r="V9" s="121">
        <v>440475810</v>
      </c>
      <c r="W9" s="121">
        <v>438498361</v>
      </c>
      <c r="X9" s="121">
        <v>424606057</v>
      </c>
      <c r="Y9" s="121">
        <v>447797541</v>
      </c>
      <c r="Z9" s="121">
        <v>504353315</v>
      </c>
      <c r="AB9" s="122" t="str">
        <f>TEXT(Z9/1000000,"$#,###.0")&amp;" mil"</f>
        <v>$504.4 mil</v>
      </c>
      <c r="AD9" s="123">
        <f t="shared" si="1"/>
        <v>0.12629764306812041</v>
      </c>
      <c r="AF9" s="123">
        <f t="shared" si="0"/>
        <v>0.20081572886983312</v>
      </c>
    </row>
    <row r="10" spans="1:32" x14ac:dyDescent="0.25">
      <c r="A10" s="52" t="s">
        <v>18</v>
      </c>
      <c r="B10" s="53"/>
      <c r="C10" s="54"/>
      <c r="D10" s="55">
        <f>AD105</f>
        <v>15.823804155258495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44.940267041461702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82.501756851721723</v>
      </c>
      <c r="P11" s="56" t="s">
        <v>89</v>
      </c>
      <c r="S11" s="120" t="s">
        <v>30</v>
      </c>
      <c r="T11" s="125">
        <v>9310</v>
      </c>
      <c r="U11" s="125">
        <v>9171</v>
      </c>
      <c r="V11" s="125">
        <v>9122</v>
      </c>
      <c r="W11" s="125">
        <v>8833</v>
      </c>
      <c r="X11" s="125">
        <v>8020</v>
      </c>
      <c r="Y11" s="125">
        <v>8474</v>
      </c>
      <c r="Z11" s="125">
        <v>9554</v>
      </c>
    </row>
    <row r="12" spans="1:32" ht="28.5" customHeight="1" x14ac:dyDescent="0.25">
      <c r="A12" s="52" t="s">
        <v>20</v>
      </c>
      <c r="B12" s="54"/>
      <c r="C12" s="54"/>
      <c r="D12" s="55">
        <f>AD108</f>
        <v>18.980512159768079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33.49730616069337</v>
      </c>
      <c r="P12" s="56" t="s">
        <v>89</v>
      </c>
      <c r="S12" s="120" t="s">
        <v>31</v>
      </c>
      <c r="T12" s="125">
        <v>1738</v>
      </c>
      <c r="U12" s="125">
        <v>1788</v>
      </c>
      <c r="V12" s="125">
        <v>1798</v>
      </c>
      <c r="W12" s="125">
        <v>1793</v>
      </c>
      <c r="X12" s="125">
        <v>1726</v>
      </c>
      <c r="Y12" s="125">
        <v>2013</v>
      </c>
      <c r="Z12" s="125">
        <v>2863</v>
      </c>
    </row>
    <row r="13" spans="1:32" ht="15" customHeight="1" x14ac:dyDescent="0.25">
      <c r="A13" s="52" t="s">
        <v>21</v>
      </c>
      <c r="B13" s="54"/>
      <c r="C13" s="54"/>
      <c r="D13" s="55">
        <f>AD109</f>
        <v>13.995812530198098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12.489933966822354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36.471251409244644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1091</v>
      </c>
      <c r="Z15" s="125">
        <v>1360</v>
      </c>
      <c r="AB15" s="129">
        <f t="shared" ref="AB15:AB34" si="2">IF(Z15="np",0,Z15/$Z$34)</f>
        <v>0.10951844097278145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843</v>
      </c>
      <c r="Z16" s="125">
        <v>941</v>
      </c>
      <c r="AB16" s="129">
        <f t="shared" si="2"/>
        <v>7.5777097761314222E-2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657</v>
      </c>
      <c r="Z17" s="125">
        <v>999</v>
      </c>
      <c r="AB17" s="129">
        <f t="shared" si="2"/>
        <v>8.0447737155741661E-2</v>
      </c>
    </row>
    <row r="18" spans="1:28" x14ac:dyDescent="0.25">
      <c r="A18" s="82" t="str">
        <f>$S$1&amp;" ("&amp;$T$2&amp;" to "&amp;$Z$2&amp;")"</f>
        <v>Banana (2011-12 to 2017-18)</v>
      </c>
      <c r="B18" s="82"/>
      <c r="C18" s="82"/>
      <c r="D18" s="82"/>
      <c r="E18" s="82"/>
      <c r="F18" s="82"/>
      <c r="G18" s="82" t="str">
        <f>$S$1&amp;" ("&amp;$T$2&amp;" to "&amp;$Z$2&amp;")"</f>
        <v>Banana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281</v>
      </c>
      <c r="Z18" s="125">
        <v>322</v>
      </c>
      <c r="AB18" s="129">
        <f t="shared" si="2"/>
        <v>2.5930101465614429E-2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616</v>
      </c>
      <c r="Z19" s="125">
        <v>743</v>
      </c>
      <c r="AB19" s="129">
        <f t="shared" si="2"/>
        <v>5.983250120792398E-2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246</v>
      </c>
      <c r="Z20" s="125">
        <v>291</v>
      </c>
      <c r="AB20" s="129">
        <f t="shared" si="2"/>
        <v>2.3433725237558382E-2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773</v>
      </c>
      <c r="Z21" s="125">
        <v>871</v>
      </c>
      <c r="AB21" s="129">
        <f t="shared" si="2"/>
        <v>7.0140119181832827E-2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557</v>
      </c>
      <c r="Z22" s="125">
        <v>640</v>
      </c>
      <c r="AB22" s="129">
        <f t="shared" si="2"/>
        <v>5.153808986954421E-2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233</v>
      </c>
      <c r="Z23" s="125">
        <v>354</v>
      </c>
      <c r="AB23" s="129">
        <f t="shared" si="2"/>
        <v>2.8507005959091641E-2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26</v>
      </c>
      <c r="Z24" s="125">
        <v>23</v>
      </c>
      <c r="AB24" s="129">
        <f t="shared" si="2"/>
        <v>1.8521501046867451E-3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162</v>
      </c>
      <c r="Z25" s="125">
        <v>191</v>
      </c>
      <c r="AB25" s="129">
        <f t="shared" si="2"/>
        <v>1.53808986954421E-2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145</v>
      </c>
      <c r="Z26" s="125">
        <v>206</v>
      </c>
      <c r="AB26" s="129">
        <f t="shared" si="2"/>
        <v>1.6588822676759544E-2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248</v>
      </c>
      <c r="Z27" s="125">
        <v>336</v>
      </c>
      <c r="AB27" s="129">
        <f t="shared" si="2"/>
        <v>2.7057497181510709E-2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959</v>
      </c>
      <c r="Z28" s="125">
        <v>1068</v>
      </c>
      <c r="AB28" s="129">
        <f t="shared" si="2"/>
        <v>8.6004187469801902E-2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486</v>
      </c>
      <c r="Z29" s="125">
        <v>548</v>
      </c>
      <c r="AB29" s="129">
        <f t="shared" si="2"/>
        <v>4.4129489450797227E-2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606</v>
      </c>
      <c r="Z30" s="125">
        <v>737</v>
      </c>
      <c r="AB30" s="129">
        <f t="shared" si="2"/>
        <v>5.9349331615397002E-2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580</v>
      </c>
      <c r="Z31" s="125">
        <v>709</v>
      </c>
      <c r="AB31" s="129">
        <f t="shared" si="2"/>
        <v>5.7094540183604443E-2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72</v>
      </c>
      <c r="Z32" s="125">
        <v>61</v>
      </c>
      <c r="AB32" s="129">
        <f t="shared" si="2"/>
        <v>4.9122241906909324E-3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341</v>
      </c>
      <c r="Z33" s="125">
        <v>421</v>
      </c>
      <c r="AB33" s="129">
        <f t="shared" si="2"/>
        <v>3.3902399742309554E-2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10487</v>
      </c>
      <c r="Z34" s="132">
        <v>12418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18</v>
      </c>
      <c r="Y44" s="125">
        <v>20</v>
      </c>
      <c r="Z44" s="125">
        <v>27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158</v>
      </c>
      <c r="Y45" s="125">
        <v>170</v>
      </c>
      <c r="Z45" s="125">
        <v>191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309</v>
      </c>
      <c r="Y46" s="125">
        <v>334</v>
      </c>
      <c r="Z46" s="125">
        <v>359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563</v>
      </c>
      <c r="Y47" s="125">
        <v>562</v>
      </c>
      <c r="Z47" s="125">
        <v>588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596</v>
      </c>
      <c r="Y48" s="125">
        <v>672</v>
      </c>
      <c r="Z48" s="125">
        <v>725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Banana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683</v>
      </c>
      <c r="Y49" s="125">
        <v>677</v>
      </c>
      <c r="Z49" s="125">
        <v>715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537</v>
      </c>
      <c r="Y50" s="125">
        <v>606</v>
      </c>
      <c r="Z50" s="125">
        <v>713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560</v>
      </c>
      <c r="Y51" s="125">
        <v>542</v>
      </c>
      <c r="Z51" s="125">
        <v>610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472</v>
      </c>
      <c r="Y52" s="125">
        <v>508</v>
      </c>
      <c r="Z52" s="125">
        <v>607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480</v>
      </c>
      <c r="Y53" s="125">
        <v>471</v>
      </c>
      <c r="Z53" s="125">
        <v>581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431</v>
      </c>
      <c r="Y54" s="125">
        <v>475</v>
      </c>
      <c r="Z54" s="125">
        <v>704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294</v>
      </c>
      <c r="Y55" s="125">
        <v>336</v>
      </c>
      <c r="Z55" s="125">
        <v>465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161</v>
      </c>
      <c r="Y56" s="125">
        <v>177</v>
      </c>
      <c r="Z56" s="125">
        <v>204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66</v>
      </c>
      <c r="Y57" s="125">
        <v>91</v>
      </c>
      <c r="Z57" s="125">
        <v>144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55</v>
      </c>
      <c r="Y58" s="125">
        <v>61</v>
      </c>
      <c r="Z58" s="125">
        <v>97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22</v>
      </c>
      <c r="Y59" s="125">
        <v>20</v>
      </c>
      <c r="Z59" s="125">
        <v>53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12</v>
      </c>
      <c r="Y60" s="125">
        <v>14</v>
      </c>
      <c r="Z60" s="125">
        <v>17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5413</v>
      </c>
      <c r="Y61" s="125">
        <v>5736</v>
      </c>
      <c r="Z61" s="125">
        <v>6804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23</v>
      </c>
      <c r="Y63" s="125">
        <v>19</v>
      </c>
      <c r="Z63" s="125">
        <v>16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Banana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165</v>
      </c>
      <c r="Y64" s="125">
        <v>164</v>
      </c>
      <c r="Z64" s="125">
        <v>167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313</v>
      </c>
      <c r="Y65" s="125">
        <v>347</v>
      </c>
      <c r="Z65" s="125">
        <v>338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369</v>
      </c>
      <c r="Y66" s="125">
        <v>409</v>
      </c>
      <c r="Z66" s="125">
        <v>466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470</v>
      </c>
      <c r="Y67" s="125">
        <v>489</v>
      </c>
      <c r="Z67" s="125">
        <v>576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436</v>
      </c>
      <c r="Y68" s="125">
        <v>509</v>
      </c>
      <c r="Z68" s="125">
        <v>541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504</v>
      </c>
      <c r="Y69" s="125">
        <v>519</v>
      </c>
      <c r="Z69" s="125">
        <v>581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445</v>
      </c>
      <c r="Y70" s="125">
        <v>478</v>
      </c>
      <c r="Z70" s="125">
        <v>568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419</v>
      </c>
      <c r="Y71" s="125">
        <v>455</v>
      </c>
      <c r="Z71" s="125">
        <v>564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425</v>
      </c>
      <c r="Y72" s="125">
        <v>487</v>
      </c>
      <c r="Z72" s="125">
        <v>576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347</v>
      </c>
      <c r="Y73" s="125">
        <v>410</v>
      </c>
      <c r="Z73" s="125">
        <v>529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194</v>
      </c>
      <c r="Y74" s="125">
        <v>219</v>
      </c>
      <c r="Z74" s="125">
        <v>302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114</v>
      </c>
      <c r="Y75" s="125">
        <v>121</v>
      </c>
      <c r="Z75" s="125">
        <v>180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36</v>
      </c>
      <c r="Y76" s="125">
        <v>59</v>
      </c>
      <c r="Z76" s="125">
        <v>102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31</v>
      </c>
      <c r="Y77" s="125">
        <v>33</v>
      </c>
      <c r="Z77" s="125">
        <v>51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22</v>
      </c>
      <c r="Y78" s="125">
        <v>21</v>
      </c>
      <c r="Z78" s="125">
        <v>42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13</v>
      </c>
      <c r="Y79" s="125">
        <v>12</v>
      </c>
      <c r="Z79" s="125">
        <v>23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4332</v>
      </c>
      <c r="Y80" s="125">
        <v>4751</v>
      </c>
      <c r="Z80" s="125">
        <v>5620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Banana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201</v>
      </c>
      <c r="Y83" s="125">
        <v>213</v>
      </c>
      <c r="Z83" s="125">
        <v>274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215</v>
      </c>
      <c r="Y84" s="125">
        <v>191</v>
      </c>
      <c r="Z84" s="125">
        <v>199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12,418</v>
      </c>
      <c r="D85" s="96">
        <f t="shared" ref="D85:D90" si="4">AD4</f>
        <v>0.18413273576809375</v>
      </c>
      <c r="E85" s="97">
        <f t="shared" ref="E85:E90" si="5">AD4</f>
        <v>0.18413273576809375</v>
      </c>
      <c r="F85" s="96">
        <f t="shared" ref="F85:F90" si="6">AF4</f>
        <v>0.12400434467776966</v>
      </c>
      <c r="G85" s="97">
        <f t="shared" ref="G85:G90" si="7">AF4</f>
        <v>0.12400434467776966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833</v>
      </c>
      <c r="Y85" s="125">
        <v>838</v>
      </c>
      <c r="Z85" s="125">
        <v>921</v>
      </c>
    </row>
    <row r="86" spans="1:32" ht="15" customHeight="1" x14ac:dyDescent="0.25">
      <c r="A86" s="98" t="s">
        <v>4</v>
      </c>
      <c r="B86" s="95"/>
      <c r="C86" s="109" t="str">
        <f t="shared" si="3"/>
        <v>6,801</v>
      </c>
      <c r="D86" s="96">
        <f t="shared" si="4"/>
        <v>0.18566945606694563</v>
      </c>
      <c r="E86" s="97">
        <f t="shared" si="5"/>
        <v>0.18566945606694563</v>
      </c>
      <c r="F86" s="96">
        <f t="shared" si="6"/>
        <v>0.11510083620265621</v>
      </c>
      <c r="G86" s="97">
        <f t="shared" si="7"/>
        <v>0.11510083620265621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67</v>
      </c>
      <c r="Y86" s="125">
        <v>75</v>
      </c>
      <c r="Z86" s="125">
        <v>90</v>
      </c>
    </row>
    <row r="87" spans="1:32" ht="15" customHeight="1" x14ac:dyDescent="0.25">
      <c r="A87" s="98" t="s">
        <v>5</v>
      </c>
      <c r="B87" s="95"/>
      <c r="C87" s="109" t="str">
        <f t="shared" si="3"/>
        <v>5,618</v>
      </c>
      <c r="D87" s="96">
        <f t="shared" si="4"/>
        <v>0.1824878972847821</v>
      </c>
      <c r="E87" s="97">
        <f t="shared" si="5"/>
        <v>0.1824878972847821</v>
      </c>
      <c r="F87" s="96">
        <f t="shared" si="6"/>
        <v>0.13632686084142387</v>
      </c>
      <c r="G87" s="97">
        <f t="shared" si="7"/>
        <v>0.13632686084142387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78</v>
      </c>
      <c r="Y87" s="125">
        <v>70</v>
      </c>
      <c r="Z87" s="125">
        <v>77</v>
      </c>
    </row>
    <row r="88" spans="1:32" ht="15" customHeight="1" x14ac:dyDescent="0.25">
      <c r="A88" s="95" t="s">
        <v>6</v>
      </c>
      <c r="B88" s="95"/>
      <c r="C88" s="109" t="str">
        <f t="shared" si="3"/>
        <v>8,538</v>
      </c>
      <c r="D88" s="96">
        <f t="shared" si="4"/>
        <v>0.18616282300639075</v>
      </c>
      <c r="E88" s="97">
        <f t="shared" si="5"/>
        <v>0.18616282300639075</v>
      </c>
      <c r="F88" s="96">
        <f t="shared" si="6"/>
        <v>0.15910942166711917</v>
      </c>
      <c r="G88" s="97">
        <f t="shared" si="7"/>
        <v>0.15910942166711917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94</v>
      </c>
      <c r="Y88" s="125">
        <v>83</v>
      </c>
      <c r="Z88" s="125">
        <v>115</v>
      </c>
    </row>
    <row r="89" spans="1:32" ht="15" customHeight="1" x14ac:dyDescent="0.25">
      <c r="A89" s="95" t="s">
        <v>104</v>
      </c>
      <c r="B89" s="95"/>
      <c r="C89" s="146" t="str">
        <f t="shared" si="3"/>
        <v>$48,038</v>
      </c>
      <c r="D89" s="96">
        <f t="shared" si="4"/>
        <v>5.9950133492200131E-2</v>
      </c>
      <c r="E89" s="97">
        <f t="shared" si="5"/>
        <v>5.9950133492200131E-2</v>
      </c>
      <c r="F89" s="96">
        <f t="shared" si="6"/>
        <v>0.13684878145751789</v>
      </c>
      <c r="G89" s="97">
        <f t="shared" si="7"/>
        <v>0.13684878145751789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736</v>
      </c>
      <c r="Y89" s="125">
        <v>763</v>
      </c>
      <c r="Z89" s="125">
        <v>852</v>
      </c>
    </row>
    <row r="90" spans="1:32" ht="15" customHeight="1" x14ac:dyDescent="0.25">
      <c r="A90" s="95" t="s">
        <v>7</v>
      </c>
      <c r="B90" s="95"/>
      <c r="C90" s="109" t="str">
        <f t="shared" si="3"/>
        <v>$504.4 mil</v>
      </c>
      <c r="D90" s="96">
        <f t="shared" si="4"/>
        <v>0.12629764306812041</v>
      </c>
      <c r="E90" s="97">
        <f t="shared" si="5"/>
        <v>0.12629764306812041</v>
      </c>
      <c r="F90" s="96">
        <f t="shared" si="6"/>
        <v>0.20081572886983312</v>
      </c>
      <c r="G90" s="97">
        <f t="shared" si="7"/>
        <v>0.20081572886983312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680</v>
      </c>
      <c r="Y90" s="125">
        <v>752</v>
      </c>
      <c r="Z90" s="125">
        <v>823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3788</v>
      </c>
      <c r="Y91" s="125">
        <v>3997</v>
      </c>
      <c r="Z91" s="125">
        <v>4700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147</v>
      </c>
      <c r="Y93" s="125">
        <v>157</v>
      </c>
      <c r="Z93" s="125">
        <v>209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413</v>
      </c>
      <c r="Y94" s="125">
        <v>456</v>
      </c>
      <c r="Z94" s="125">
        <v>506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100</v>
      </c>
      <c r="Y95" s="125">
        <v>91</v>
      </c>
      <c r="Z95" s="125">
        <v>112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342</v>
      </c>
      <c r="Y96" s="125">
        <v>375</v>
      </c>
      <c r="Z96" s="125">
        <v>430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506</v>
      </c>
      <c r="Y97" s="125">
        <v>560</v>
      </c>
      <c r="Z97" s="125">
        <v>651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323</v>
      </c>
      <c r="Y98" s="125">
        <v>330</v>
      </c>
      <c r="Z98" s="125">
        <v>348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73</v>
      </c>
      <c r="Y99" s="125">
        <v>84</v>
      </c>
      <c r="Z99" s="125">
        <v>112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405</v>
      </c>
      <c r="Y100" s="125">
        <v>411</v>
      </c>
      <c r="Z100" s="125">
        <v>489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3019</v>
      </c>
      <c r="Y101" s="125">
        <v>3201</v>
      </c>
      <c r="Z101" s="125">
        <v>3840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6559</v>
      </c>
      <c r="Y104" s="125">
        <v>7194</v>
      </c>
      <c r="Z104" s="125">
        <v>8216</v>
      </c>
      <c r="AB104" s="122" t="str">
        <f>TEXT(Z104,"###,###")</f>
        <v>8,216</v>
      </c>
      <c r="AD104" s="143">
        <f>Z104/($Z$4)*100</f>
        <v>66.162022870027386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1698</v>
      </c>
      <c r="Y105" s="125">
        <v>1766</v>
      </c>
      <c r="Z105" s="125">
        <v>1965</v>
      </c>
      <c r="AB105" s="122" t="str">
        <f>TEXT(Z105,"###,###")</f>
        <v>1,965</v>
      </c>
      <c r="AD105" s="143">
        <f>Z105/($Z$4)*100</f>
        <v>15.823804155258495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8257</v>
      </c>
      <c r="Y106" s="132">
        <v>8960</v>
      </c>
      <c r="Z106" s="132">
        <v>10181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1388</v>
      </c>
      <c r="Y108" s="125">
        <v>1778</v>
      </c>
      <c r="Z108" s="125">
        <v>2357</v>
      </c>
      <c r="AB108" s="122" t="str">
        <f>TEXT(Z108,"###,###")</f>
        <v>2,357</v>
      </c>
      <c r="AD108" s="143">
        <f>Z108/($Z$4)*100</f>
        <v>18.980512159768079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1423</v>
      </c>
      <c r="Y109" s="125">
        <v>1601</v>
      </c>
      <c r="Z109" s="125">
        <v>1738</v>
      </c>
      <c r="AB109" s="122" t="str">
        <f>TEXT(Z109,"###,###")</f>
        <v>1,738</v>
      </c>
      <c r="AD109" s="143">
        <f>Z109/($Z$4)*100</f>
        <v>13.995812530198098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1444</v>
      </c>
      <c r="Y110" s="125">
        <v>1434</v>
      </c>
      <c r="Z110" s="125">
        <v>1551</v>
      </c>
      <c r="AB110" s="122" t="str">
        <f>TEXT(Z110,"###,###")</f>
        <v>1,551</v>
      </c>
      <c r="AD110" s="143">
        <f>Z110/($Z$4)*100</f>
        <v>12.489933966822354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3999</v>
      </c>
      <c r="Y111" s="125">
        <v>4147</v>
      </c>
      <c r="Z111" s="125">
        <v>4529</v>
      </c>
      <c r="AB111" s="122" t="str">
        <f>TEXT(Z111,"###,###")</f>
        <v>4,529</v>
      </c>
      <c r="AD111" s="143">
        <f>Z111/($Z$4)*100</f>
        <v>36.471251409244644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9746</v>
      </c>
      <c r="Y112" s="125">
        <v>10487</v>
      </c>
      <c r="Z112" s="125">
        <v>12418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40.57</v>
      </c>
      <c r="U118" s="144">
        <v>42.83</v>
      </c>
      <c r="V118" s="144">
        <v>36.92</v>
      </c>
      <c r="W118" s="144">
        <v>40.33</v>
      </c>
      <c r="X118" s="144">
        <v>39.549999999999997</v>
      </c>
      <c r="Y118" s="144">
        <v>41.16</v>
      </c>
      <c r="Z118" s="144">
        <v>42.76</v>
      </c>
      <c r="AB118" s="122" t="str">
        <f>TEXT(Z118,"##.0")</f>
        <v>42.8</v>
      </c>
    </row>
    <row r="120" spans="19:32" x14ac:dyDescent="0.25">
      <c r="S120" s="115" t="s">
        <v>106</v>
      </c>
      <c r="T120" s="125">
        <v>5628</v>
      </c>
      <c r="U120" s="125">
        <v>5778</v>
      </c>
      <c r="V120" s="125">
        <v>5687</v>
      </c>
      <c r="W120" s="125">
        <v>5520</v>
      </c>
      <c r="X120" s="125">
        <v>5078</v>
      </c>
      <c r="Y120" s="125">
        <v>5185</v>
      </c>
      <c r="Z120" s="125">
        <v>5672</v>
      </c>
      <c r="AB120" s="122" t="str">
        <f>TEXT(Z120,"###,###")</f>
        <v>5,672</v>
      </c>
    </row>
    <row r="121" spans="19:32" x14ac:dyDescent="0.25">
      <c r="S121" s="115" t="s">
        <v>107</v>
      </c>
      <c r="T121" s="125">
        <v>804</v>
      </c>
      <c r="U121" s="125">
        <v>840</v>
      </c>
      <c r="V121" s="125">
        <v>835</v>
      </c>
      <c r="W121" s="125">
        <v>841</v>
      </c>
      <c r="X121" s="125">
        <v>801</v>
      </c>
      <c r="Y121" s="125">
        <v>940</v>
      </c>
      <c r="Z121" s="125">
        <v>1488</v>
      </c>
      <c r="AB121" s="122" t="str">
        <f>TEXT(Z121,"###,###")</f>
        <v>1,488</v>
      </c>
    </row>
    <row r="122" spans="19:32" x14ac:dyDescent="0.25">
      <c r="S122" s="115" t="s">
        <v>108</v>
      </c>
      <c r="T122" s="125">
        <v>938</v>
      </c>
      <c r="U122" s="125">
        <v>949</v>
      </c>
      <c r="V122" s="125">
        <v>965</v>
      </c>
      <c r="W122" s="125">
        <v>945</v>
      </c>
      <c r="X122" s="125">
        <v>926</v>
      </c>
      <c r="Y122" s="125">
        <v>1073</v>
      </c>
      <c r="Z122" s="125">
        <v>1372</v>
      </c>
      <c r="AB122" s="122" t="str">
        <f>TEXT(Z122,"###,###")</f>
        <v>1,372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6566</v>
      </c>
      <c r="U124" s="125">
        <v>6727</v>
      </c>
      <c r="V124" s="125">
        <v>6652</v>
      </c>
      <c r="W124" s="125">
        <v>6465</v>
      </c>
      <c r="X124" s="125">
        <v>6004</v>
      </c>
      <c r="Y124" s="125">
        <v>6258</v>
      </c>
      <c r="Z124" s="125">
        <v>7044</v>
      </c>
      <c r="AB124" s="122" t="str">
        <f>TEXT(Z124,"###,###")</f>
        <v>7,044</v>
      </c>
      <c r="AD124" s="139">
        <f>Z124/$Z$7*100</f>
        <v>82.501756851721723</v>
      </c>
    </row>
    <row r="125" spans="19:32" x14ac:dyDescent="0.25">
      <c r="S125" s="115" t="s">
        <v>110</v>
      </c>
      <c r="T125" s="125">
        <v>1742</v>
      </c>
      <c r="U125" s="125">
        <v>1789</v>
      </c>
      <c r="V125" s="125">
        <v>1800</v>
      </c>
      <c r="W125" s="125">
        <v>1786</v>
      </c>
      <c r="X125" s="125">
        <v>1727</v>
      </c>
      <c r="Y125" s="125">
        <v>2013</v>
      </c>
      <c r="Z125" s="125">
        <v>2860</v>
      </c>
      <c r="AB125" s="122" t="str">
        <f>TEXT(Z125,"###,###")</f>
        <v>2,860</v>
      </c>
      <c r="AD125" s="139">
        <f>Z125/$Z$7*100</f>
        <v>33.49730616069337</v>
      </c>
    </row>
    <row r="127" spans="19:32" x14ac:dyDescent="0.25">
      <c r="S127" s="115" t="s">
        <v>111</v>
      </c>
      <c r="T127" s="125">
        <v>4117</v>
      </c>
      <c r="U127" s="125">
        <v>4262</v>
      </c>
      <c r="V127" s="125">
        <v>4195</v>
      </c>
      <c r="W127" s="125">
        <v>4091</v>
      </c>
      <c r="X127" s="125">
        <v>3782</v>
      </c>
      <c r="Y127" s="125">
        <v>3997</v>
      </c>
      <c r="Z127" s="125">
        <v>4704</v>
      </c>
      <c r="AB127" s="122" t="str">
        <f>TEXT(Z127,"###,###")</f>
        <v>4,704</v>
      </c>
      <c r="AD127" s="139">
        <f>Z127/$Z$7*100</f>
        <v>55.094869992972598</v>
      </c>
    </row>
    <row r="128" spans="19:32" x14ac:dyDescent="0.25">
      <c r="S128" s="115" t="s">
        <v>112</v>
      </c>
      <c r="T128" s="125">
        <v>3249</v>
      </c>
      <c r="U128" s="125">
        <v>3312</v>
      </c>
      <c r="V128" s="125">
        <v>3290</v>
      </c>
      <c r="W128" s="125">
        <v>3217</v>
      </c>
      <c r="X128" s="125">
        <v>3024</v>
      </c>
      <c r="Y128" s="125">
        <v>3201</v>
      </c>
      <c r="Z128" s="125">
        <v>3837</v>
      </c>
      <c r="AB128" s="122" t="str">
        <f>TEXT(Z128,"###,###")</f>
        <v>3,837</v>
      </c>
      <c r="AD128" s="139">
        <f>Z128/$Z$7*100</f>
        <v>44.940267041461702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65" id="{2B2C4D38-2854-4822-A4A5-669CA65B19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768" id="{9C7EBF3B-3147-47F9-9060-47ADDEF608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71" id="{4ABDB3BF-B51F-4B20-A860-CA919232AC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74" id="{304AE802-5E65-4C3A-BAE2-759FD8905B3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198B0-4F2A-4757-B35E-1396FE4A2A7B}">
  <sheetPr codeName="Sheet10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Lockyer Valley</v>
      </c>
      <c r="T1" s="113"/>
      <c r="U1" s="113"/>
      <c r="V1" s="113"/>
      <c r="W1" s="113"/>
      <c r="X1" s="113"/>
      <c r="Y1" s="114" t="str">
        <f>Y3</f>
        <v>9.39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156</v>
      </c>
      <c r="Y3" s="118" t="s">
        <v>247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9.39 Lockyer Valley,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27743</v>
      </c>
      <c r="U4" s="121">
        <v>28522</v>
      </c>
      <c r="V4" s="121">
        <v>28741</v>
      </c>
      <c r="W4" s="121">
        <v>29965</v>
      </c>
      <c r="X4" s="121">
        <v>30055</v>
      </c>
      <c r="Y4" s="121">
        <v>31923</v>
      </c>
      <c r="Z4" s="121">
        <v>33770</v>
      </c>
      <c r="AB4" s="122" t="str">
        <f>TEXT(Z4,"###,###")</f>
        <v>33,770</v>
      </c>
      <c r="AD4" s="123">
        <f>Z4/Y4-1</f>
        <v>5.7857970742098086E-2</v>
      </c>
      <c r="AF4" s="123">
        <f t="shared" ref="AF4:AF9" si="0">Z4/T4-1</f>
        <v>0.21724398947482237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15196</v>
      </c>
      <c r="U5" s="121">
        <v>15712</v>
      </c>
      <c r="V5" s="121">
        <v>15685</v>
      </c>
      <c r="W5" s="121">
        <v>16269</v>
      </c>
      <c r="X5" s="121">
        <v>16344</v>
      </c>
      <c r="Y5" s="121">
        <v>17078</v>
      </c>
      <c r="Z5" s="121">
        <v>18106</v>
      </c>
      <c r="AB5" s="122" t="str">
        <f>TEXT(Z5,"###,###")</f>
        <v>18,106</v>
      </c>
      <c r="AD5" s="123">
        <f t="shared" ref="AD5:AD9" si="1">Z5/Y5-1</f>
        <v>6.0194402154819082E-2</v>
      </c>
      <c r="AF5" s="123">
        <f t="shared" si="0"/>
        <v>0.19149776256909723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12547</v>
      </c>
      <c r="U6" s="121">
        <v>12809</v>
      </c>
      <c r="V6" s="121">
        <v>13056</v>
      </c>
      <c r="W6" s="121">
        <v>13696</v>
      </c>
      <c r="X6" s="121">
        <v>13711</v>
      </c>
      <c r="Y6" s="121">
        <v>14845</v>
      </c>
      <c r="Z6" s="121">
        <v>15664</v>
      </c>
      <c r="AB6" s="122" t="str">
        <f>TEXT(Z6,"###,###")</f>
        <v>15,664</v>
      </c>
      <c r="AD6" s="123">
        <f t="shared" si="1"/>
        <v>5.517009093971037E-2</v>
      </c>
      <c r="AF6" s="123">
        <f t="shared" si="0"/>
        <v>0.24842591854626606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19196</v>
      </c>
      <c r="U7" s="121">
        <v>19650</v>
      </c>
      <c r="V7" s="121">
        <v>19995</v>
      </c>
      <c r="W7" s="121">
        <v>20296</v>
      </c>
      <c r="X7" s="121">
        <v>20500</v>
      </c>
      <c r="Y7" s="121">
        <v>21541</v>
      </c>
      <c r="Z7" s="121">
        <v>22807</v>
      </c>
      <c r="AB7" s="122" t="str">
        <f>TEXT(Z7,"###,###")</f>
        <v>22,807</v>
      </c>
      <c r="AD7" s="123">
        <f t="shared" si="1"/>
        <v>5.8771644770437836E-2</v>
      </c>
      <c r="AF7" s="123">
        <f t="shared" si="0"/>
        <v>0.18811210668889355</v>
      </c>
    </row>
    <row r="8" spans="1:32" ht="17.25" customHeight="1" x14ac:dyDescent="0.25">
      <c r="A8" s="44" t="s">
        <v>13</v>
      </c>
      <c r="B8" s="45"/>
      <c r="C8" s="46"/>
      <c r="D8" s="47" t="str">
        <f>AB4</f>
        <v>33,770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22,807</v>
      </c>
      <c r="P8" s="48"/>
      <c r="S8" s="120" t="s">
        <v>88</v>
      </c>
      <c r="T8" s="121">
        <v>34042.89</v>
      </c>
      <c r="U8" s="121">
        <v>34948.75</v>
      </c>
      <c r="V8" s="121">
        <v>35003.5</v>
      </c>
      <c r="W8" s="121">
        <v>35663</v>
      </c>
      <c r="X8" s="121">
        <v>37608.53</v>
      </c>
      <c r="Y8" s="121">
        <v>38581</v>
      </c>
      <c r="Z8" s="121">
        <v>40056.379999999997</v>
      </c>
      <c r="AB8" s="122" t="str">
        <f>TEXT(Z8,"$###,###")</f>
        <v>$40,056</v>
      </c>
      <c r="AD8" s="123">
        <f t="shared" si="1"/>
        <v>3.8241103133666687E-2</v>
      </c>
      <c r="AF8" s="123">
        <f t="shared" si="0"/>
        <v>0.17664452107326967</v>
      </c>
    </row>
    <row r="9" spans="1:32" x14ac:dyDescent="0.25">
      <c r="A9" s="52" t="s">
        <v>15</v>
      </c>
      <c r="B9" s="53"/>
      <c r="C9" s="54"/>
      <c r="D9" s="55">
        <f>AD104</f>
        <v>74.418122594018357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52.913579164291669</v>
      </c>
      <c r="P9" s="56" t="s">
        <v>89</v>
      </c>
      <c r="S9" s="120" t="s">
        <v>7</v>
      </c>
      <c r="T9" s="121">
        <v>761231404</v>
      </c>
      <c r="U9" s="121">
        <v>806924102</v>
      </c>
      <c r="V9" s="121">
        <v>849048550</v>
      </c>
      <c r="W9" s="121">
        <v>867122075</v>
      </c>
      <c r="X9" s="121">
        <v>895216723</v>
      </c>
      <c r="Y9" s="121">
        <v>963076441</v>
      </c>
      <c r="Z9" s="121">
        <v>1036799264</v>
      </c>
      <c r="AB9" s="122" t="str">
        <f>TEXT(Z9/1000000,"$#,###.0")&amp;" mil"</f>
        <v>$1,036.8 mil</v>
      </c>
      <c r="AD9" s="123">
        <f t="shared" si="1"/>
        <v>7.6549295426073138E-2</v>
      </c>
      <c r="AF9" s="123">
        <f t="shared" si="0"/>
        <v>0.36200274785300368</v>
      </c>
    </row>
    <row r="10" spans="1:32" x14ac:dyDescent="0.25">
      <c r="A10" s="52" t="s">
        <v>18</v>
      </c>
      <c r="B10" s="53"/>
      <c r="C10" s="54"/>
      <c r="D10" s="55">
        <f>AD105</f>
        <v>14.968907314184188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47.086420835708338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91.827070636208191</v>
      </c>
      <c r="P11" s="56" t="s">
        <v>89</v>
      </c>
      <c r="S11" s="120" t="s">
        <v>30</v>
      </c>
      <c r="T11" s="125">
        <v>24244</v>
      </c>
      <c r="U11" s="125">
        <v>25103</v>
      </c>
      <c r="V11" s="125">
        <v>25259</v>
      </c>
      <c r="W11" s="125">
        <v>26534</v>
      </c>
      <c r="X11" s="125">
        <v>26613</v>
      </c>
      <c r="Y11" s="125">
        <v>28475</v>
      </c>
      <c r="Z11" s="125">
        <v>30192</v>
      </c>
    </row>
    <row r="12" spans="1:32" ht="28.5" customHeight="1" x14ac:dyDescent="0.25">
      <c r="A12" s="52" t="s">
        <v>20</v>
      </c>
      <c r="B12" s="54"/>
      <c r="C12" s="54"/>
      <c r="D12" s="55">
        <f>AD108</f>
        <v>15.620373112229791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15.675012057701581</v>
      </c>
      <c r="P12" s="56" t="s">
        <v>89</v>
      </c>
      <c r="S12" s="120" t="s">
        <v>31</v>
      </c>
      <c r="T12" s="125">
        <v>3502</v>
      </c>
      <c r="U12" s="125">
        <v>3422</v>
      </c>
      <c r="V12" s="125">
        <v>3483</v>
      </c>
      <c r="W12" s="125">
        <v>3433</v>
      </c>
      <c r="X12" s="125">
        <v>3444</v>
      </c>
      <c r="Y12" s="125">
        <v>3448</v>
      </c>
      <c r="Z12" s="125">
        <v>3577</v>
      </c>
    </row>
    <row r="13" spans="1:32" ht="15" customHeight="1" x14ac:dyDescent="0.25">
      <c r="A13" s="52" t="s">
        <v>21</v>
      </c>
      <c r="B13" s="54"/>
      <c r="C13" s="54"/>
      <c r="D13" s="55">
        <f>AD109</f>
        <v>13.132958246964762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40.2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26.505774355937223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34.142730233935445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3567</v>
      </c>
      <c r="Z15" s="125">
        <v>3266</v>
      </c>
      <c r="AB15" s="129">
        <f t="shared" ref="AB15:AB34" si="2">IF(Z15="np",0,Z15/$Z$34)</f>
        <v>9.6713058928042647E-2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264</v>
      </c>
      <c r="Z16" s="125">
        <v>277</v>
      </c>
      <c r="AB16" s="129">
        <f t="shared" si="2"/>
        <v>8.2025466390287238E-3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2072</v>
      </c>
      <c r="Z17" s="125">
        <v>2355</v>
      </c>
      <c r="AB17" s="129">
        <f t="shared" si="2"/>
        <v>6.9736452472608818E-2</v>
      </c>
    </row>
    <row r="18" spans="1:28" x14ac:dyDescent="0.25">
      <c r="A18" s="82" t="str">
        <f>$S$1&amp;" ("&amp;$T$2&amp;" to "&amp;$Z$2&amp;")"</f>
        <v>Lockyer Valley (2011-12 to 2017-18)</v>
      </c>
      <c r="B18" s="82"/>
      <c r="C18" s="82"/>
      <c r="D18" s="82"/>
      <c r="E18" s="82"/>
      <c r="F18" s="82"/>
      <c r="G18" s="82" t="str">
        <f>$S$1&amp;" ("&amp;$T$2&amp;" to "&amp;$Z$2&amp;")"</f>
        <v>Lockyer Valley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207</v>
      </c>
      <c r="Z18" s="125">
        <v>181</v>
      </c>
      <c r="AB18" s="129">
        <f t="shared" si="2"/>
        <v>5.3597867930115489E-3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2036</v>
      </c>
      <c r="Z19" s="125">
        <v>2233</v>
      </c>
      <c r="AB19" s="129">
        <f t="shared" si="2"/>
        <v>6.6123778501628663E-2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1387</v>
      </c>
      <c r="Z20" s="125">
        <v>1307</v>
      </c>
      <c r="AB20" s="129">
        <f t="shared" si="2"/>
        <v>3.8702990820254662E-2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2071</v>
      </c>
      <c r="Z21" s="125">
        <v>2192</v>
      </c>
      <c r="AB21" s="129">
        <f t="shared" si="2"/>
        <v>6.4909683150725497E-2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1733</v>
      </c>
      <c r="Z22" s="125">
        <v>1838</v>
      </c>
      <c r="AB22" s="129">
        <f t="shared" si="2"/>
        <v>5.4427006218537161E-2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1746</v>
      </c>
      <c r="Z23" s="125">
        <v>1895</v>
      </c>
      <c r="AB23" s="129">
        <f t="shared" si="2"/>
        <v>5.6114894877109862E-2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100</v>
      </c>
      <c r="Z24" s="125">
        <v>97</v>
      </c>
      <c r="AB24" s="129">
        <f t="shared" si="2"/>
        <v>2.8723719277465205E-3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743</v>
      </c>
      <c r="Z25" s="125">
        <v>822</v>
      </c>
      <c r="AB25" s="129">
        <f t="shared" si="2"/>
        <v>2.434113118152206E-2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666</v>
      </c>
      <c r="Z26" s="125">
        <v>812</v>
      </c>
      <c r="AB26" s="129">
        <f t="shared" si="2"/>
        <v>2.4045010364228604E-2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1077</v>
      </c>
      <c r="Z27" s="125">
        <v>1263</v>
      </c>
      <c r="AB27" s="129">
        <f t="shared" si="2"/>
        <v>3.7400059224163458E-2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4140</v>
      </c>
      <c r="Z28" s="125">
        <v>4823</v>
      </c>
      <c r="AB28" s="129">
        <f t="shared" si="2"/>
        <v>0.14281907018063369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1508</v>
      </c>
      <c r="Z29" s="125">
        <v>1551</v>
      </c>
      <c r="AB29" s="129">
        <f t="shared" si="2"/>
        <v>4.5928338762214985E-2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2074</v>
      </c>
      <c r="Z30" s="125">
        <v>2182</v>
      </c>
      <c r="AB30" s="129">
        <f t="shared" si="2"/>
        <v>6.4613562333432045E-2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2368</v>
      </c>
      <c r="Z31" s="125">
        <v>2705</v>
      </c>
      <c r="AB31" s="129">
        <f t="shared" si="2"/>
        <v>8.0100681077879779E-2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208</v>
      </c>
      <c r="Z32" s="125">
        <v>242</v>
      </c>
      <c r="AB32" s="129">
        <f t="shared" si="2"/>
        <v>7.1661237785016286E-3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944</v>
      </c>
      <c r="Z33" s="125">
        <v>1016</v>
      </c>
      <c r="AB33" s="129">
        <f t="shared" si="2"/>
        <v>3.0085875037015101E-2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31923</v>
      </c>
      <c r="Z34" s="132">
        <v>33770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27</v>
      </c>
      <c r="Y44" s="125">
        <v>21</v>
      </c>
      <c r="Z44" s="125">
        <v>25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412</v>
      </c>
      <c r="Y45" s="125">
        <v>433</v>
      </c>
      <c r="Z45" s="125">
        <v>452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1007</v>
      </c>
      <c r="Y46" s="125">
        <v>1007</v>
      </c>
      <c r="Z46" s="125">
        <v>1204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1805</v>
      </c>
      <c r="Y47" s="125">
        <v>1964</v>
      </c>
      <c r="Z47" s="125">
        <v>2050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2601</v>
      </c>
      <c r="Y48" s="125">
        <v>2669</v>
      </c>
      <c r="Z48" s="125">
        <v>2986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Lockyer Valley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1753</v>
      </c>
      <c r="Y49" s="125">
        <v>1783</v>
      </c>
      <c r="Z49" s="125">
        <v>1742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1268</v>
      </c>
      <c r="Y50" s="125">
        <v>1431</v>
      </c>
      <c r="Z50" s="125">
        <v>1594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1454</v>
      </c>
      <c r="Y51" s="125">
        <v>1446</v>
      </c>
      <c r="Z51" s="125">
        <v>1486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1512</v>
      </c>
      <c r="Y52" s="125">
        <v>1534</v>
      </c>
      <c r="Z52" s="125">
        <v>1563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1391</v>
      </c>
      <c r="Y53" s="125">
        <v>1454</v>
      </c>
      <c r="Z53" s="125">
        <v>1497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1283</v>
      </c>
      <c r="Y54" s="125">
        <v>1378</v>
      </c>
      <c r="Z54" s="125">
        <v>1431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939</v>
      </c>
      <c r="Y55" s="125">
        <v>1018</v>
      </c>
      <c r="Z55" s="125">
        <v>1048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512</v>
      </c>
      <c r="Y56" s="125">
        <v>528</v>
      </c>
      <c r="Z56" s="125">
        <v>560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227</v>
      </c>
      <c r="Y57" s="125">
        <v>246</v>
      </c>
      <c r="Z57" s="125">
        <v>271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91</v>
      </c>
      <c r="Y58" s="125">
        <v>99</v>
      </c>
      <c r="Z58" s="125">
        <v>113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46</v>
      </c>
      <c r="Y59" s="125">
        <v>49</v>
      </c>
      <c r="Z59" s="125">
        <v>57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15</v>
      </c>
      <c r="Y60" s="125">
        <v>18</v>
      </c>
      <c r="Z60" s="125">
        <v>17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16344</v>
      </c>
      <c r="Y61" s="125">
        <v>17078</v>
      </c>
      <c r="Z61" s="125">
        <v>18106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46</v>
      </c>
      <c r="Y63" s="125">
        <v>27</v>
      </c>
      <c r="Z63" s="125">
        <v>32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Lockyer Valley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418</v>
      </c>
      <c r="Y64" s="125">
        <v>423</v>
      </c>
      <c r="Z64" s="125">
        <v>462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996</v>
      </c>
      <c r="Y65" s="125">
        <v>1027</v>
      </c>
      <c r="Z65" s="125">
        <v>1078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1510</v>
      </c>
      <c r="Y66" s="125">
        <v>1721</v>
      </c>
      <c r="Z66" s="125">
        <v>1894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2091</v>
      </c>
      <c r="Y67" s="125">
        <v>2503</v>
      </c>
      <c r="Z67" s="125">
        <v>2709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1406</v>
      </c>
      <c r="Y68" s="125">
        <v>1451</v>
      </c>
      <c r="Z68" s="125">
        <v>1403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1081</v>
      </c>
      <c r="Y69" s="125">
        <v>1201</v>
      </c>
      <c r="Z69" s="125">
        <v>1254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1183</v>
      </c>
      <c r="Y70" s="125">
        <v>1210</v>
      </c>
      <c r="Z70" s="125">
        <v>1238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1340</v>
      </c>
      <c r="Y71" s="125">
        <v>1389</v>
      </c>
      <c r="Z71" s="125">
        <v>1441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1321</v>
      </c>
      <c r="Y72" s="125">
        <v>1393</v>
      </c>
      <c r="Z72" s="125">
        <v>1461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1059</v>
      </c>
      <c r="Y73" s="125">
        <v>1165</v>
      </c>
      <c r="Z73" s="125">
        <v>1262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679</v>
      </c>
      <c r="Y74" s="125">
        <v>727</v>
      </c>
      <c r="Z74" s="125">
        <v>775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347</v>
      </c>
      <c r="Y75" s="125">
        <v>332</v>
      </c>
      <c r="Z75" s="125">
        <v>361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137</v>
      </c>
      <c r="Y76" s="125">
        <v>160</v>
      </c>
      <c r="Z76" s="125">
        <v>165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61</v>
      </c>
      <c r="Y77" s="125">
        <v>65</v>
      </c>
      <c r="Z77" s="125">
        <v>82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26</v>
      </c>
      <c r="Y78" s="125">
        <v>30</v>
      </c>
      <c r="Z78" s="125">
        <v>27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20</v>
      </c>
      <c r="Y79" s="125">
        <v>21</v>
      </c>
      <c r="Z79" s="125">
        <v>26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13711</v>
      </c>
      <c r="Y80" s="125">
        <v>14845</v>
      </c>
      <c r="Z80" s="125">
        <v>15664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Lockyer Valley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856</v>
      </c>
      <c r="Y83" s="125">
        <v>985</v>
      </c>
      <c r="Z83" s="125">
        <v>1045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646</v>
      </c>
      <c r="Y84" s="125">
        <v>655</v>
      </c>
      <c r="Z84" s="125">
        <v>678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33,770</v>
      </c>
      <c r="D85" s="96">
        <f t="shared" ref="D85:D90" si="4">AD4</f>
        <v>5.7857970742098086E-2</v>
      </c>
      <c r="E85" s="97">
        <f t="shared" ref="E85:E90" si="5">AD4</f>
        <v>5.7857970742098086E-2</v>
      </c>
      <c r="F85" s="96">
        <f t="shared" ref="F85:F90" si="6">AF4</f>
        <v>0.21724398947482237</v>
      </c>
      <c r="G85" s="97">
        <f t="shared" ref="G85:G90" si="7">AF4</f>
        <v>0.21724398947482237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1791</v>
      </c>
      <c r="Y85" s="125">
        <v>1869</v>
      </c>
      <c r="Z85" s="125">
        <v>1996</v>
      </c>
    </row>
    <row r="86" spans="1:32" ht="15" customHeight="1" x14ac:dyDescent="0.25">
      <c r="A86" s="98" t="s">
        <v>4</v>
      </c>
      <c r="B86" s="95"/>
      <c r="C86" s="109" t="str">
        <f t="shared" si="3"/>
        <v>18,106</v>
      </c>
      <c r="D86" s="96">
        <f t="shared" si="4"/>
        <v>6.0194402154819082E-2</v>
      </c>
      <c r="E86" s="97">
        <f t="shared" si="5"/>
        <v>6.0194402154819082E-2</v>
      </c>
      <c r="F86" s="96">
        <f t="shared" si="6"/>
        <v>0.19149776256909723</v>
      </c>
      <c r="G86" s="97">
        <f t="shared" si="7"/>
        <v>0.19149776256909723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401</v>
      </c>
      <c r="Y86" s="125">
        <v>454</v>
      </c>
      <c r="Z86" s="125">
        <v>478</v>
      </c>
    </row>
    <row r="87" spans="1:32" ht="15" customHeight="1" x14ac:dyDescent="0.25">
      <c r="A87" s="98" t="s">
        <v>5</v>
      </c>
      <c r="B87" s="95"/>
      <c r="C87" s="109" t="str">
        <f t="shared" si="3"/>
        <v>15,664</v>
      </c>
      <c r="D87" s="96">
        <f t="shared" si="4"/>
        <v>5.517009093971037E-2</v>
      </c>
      <c r="E87" s="97">
        <f t="shared" si="5"/>
        <v>5.517009093971037E-2</v>
      </c>
      <c r="F87" s="96">
        <f t="shared" si="6"/>
        <v>0.24842591854626606</v>
      </c>
      <c r="G87" s="97">
        <f t="shared" si="7"/>
        <v>0.24842591854626606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283</v>
      </c>
      <c r="Y87" s="125">
        <v>309</v>
      </c>
      <c r="Z87" s="125">
        <v>320</v>
      </c>
    </row>
    <row r="88" spans="1:32" ht="15" customHeight="1" x14ac:dyDescent="0.25">
      <c r="A88" s="95" t="s">
        <v>6</v>
      </c>
      <c r="B88" s="95"/>
      <c r="C88" s="109" t="str">
        <f t="shared" si="3"/>
        <v>22,807</v>
      </c>
      <c r="D88" s="96">
        <f t="shared" si="4"/>
        <v>5.8771644770437836E-2</v>
      </c>
      <c r="E88" s="97">
        <f t="shared" si="5"/>
        <v>5.8771644770437836E-2</v>
      </c>
      <c r="F88" s="96">
        <f t="shared" si="6"/>
        <v>0.18811210668889355</v>
      </c>
      <c r="G88" s="97">
        <f t="shared" si="7"/>
        <v>0.18811210668889355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435</v>
      </c>
      <c r="Y88" s="125">
        <v>414</v>
      </c>
      <c r="Z88" s="125">
        <v>425</v>
      </c>
    </row>
    <row r="89" spans="1:32" ht="15" customHeight="1" x14ac:dyDescent="0.25">
      <c r="A89" s="95" t="s">
        <v>104</v>
      </c>
      <c r="B89" s="95"/>
      <c r="C89" s="146" t="str">
        <f t="shared" si="3"/>
        <v>$40,056</v>
      </c>
      <c r="D89" s="96">
        <f t="shared" si="4"/>
        <v>3.8241103133666687E-2</v>
      </c>
      <c r="E89" s="97">
        <f t="shared" si="5"/>
        <v>3.8241103133666687E-2</v>
      </c>
      <c r="F89" s="96">
        <f t="shared" si="6"/>
        <v>0.17664452107326967</v>
      </c>
      <c r="G89" s="97">
        <f t="shared" si="7"/>
        <v>0.17664452107326967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1574</v>
      </c>
      <c r="Y89" s="125">
        <v>1656</v>
      </c>
      <c r="Z89" s="125">
        <v>1737</v>
      </c>
    </row>
    <row r="90" spans="1:32" ht="15" customHeight="1" x14ac:dyDescent="0.25">
      <c r="A90" s="95" t="s">
        <v>7</v>
      </c>
      <c r="B90" s="95"/>
      <c r="C90" s="109" t="str">
        <f t="shared" si="3"/>
        <v>$1,036.8 mil</v>
      </c>
      <c r="D90" s="96">
        <f t="shared" si="4"/>
        <v>7.6549295426073138E-2</v>
      </c>
      <c r="E90" s="97">
        <f t="shared" si="5"/>
        <v>7.6549295426073138E-2</v>
      </c>
      <c r="F90" s="96">
        <f t="shared" si="6"/>
        <v>0.36200274785300368</v>
      </c>
      <c r="G90" s="97">
        <f t="shared" si="7"/>
        <v>0.36200274785300368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2424</v>
      </c>
      <c r="Y90" s="125">
        <v>2420</v>
      </c>
      <c r="Z90" s="125">
        <v>2590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11020</v>
      </c>
      <c r="Y91" s="125">
        <v>11414</v>
      </c>
      <c r="Z91" s="125">
        <v>12068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525</v>
      </c>
      <c r="Y93" s="125">
        <v>659</v>
      </c>
      <c r="Z93" s="125">
        <v>714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1171</v>
      </c>
      <c r="Y94" s="125">
        <v>1222</v>
      </c>
      <c r="Z94" s="125">
        <v>1329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362</v>
      </c>
      <c r="Y95" s="125">
        <v>380</v>
      </c>
      <c r="Z95" s="125">
        <v>402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1291</v>
      </c>
      <c r="Y96" s="125">
        <v>1430</v>
      </c>
      <c r="Z96" s="125">
        <v>1508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1439</v>
      </c>
      <c r="Y97" s="125">
        <v>1590</v>
      </c>
      <c r="Z97" s="125">
        <v>1660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843</v>
      </c>
      <c r="Y98" s="125">
        <v>899</v>
      </c>
      <c r="Z98" s="125">
        <v>926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111</v>
      </c>
      <c r="Y99" s="125">
        <v>129</v>
      </c>
      <c r="Z99" s="125">
        <v>158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1645</v>
      </c>
      <c r="Y100" s="125">
        <v>1706</v>
      </c>
      <c r="Z100" s="125">
        <v>1857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9479</v>
      </c>
      <c r="Y101" s="125">
        <v>10127</v>
      </c>
      <c r="Z101" s="125">
        <v>10739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21956</v>
      </c>
      <c r="Y104" s="125">
        <v>24184</v>
      </c>
      <c r="Z104" s="125">
        <v>25131</v>
      </c>
      <c r="AB104" s="122" t="str">
        <f>TEXT(Z104,"###,###")</f>
        <v>25,131</v>
      </c>
      <c r="AD104" s="143">
        <f>Z104/($Z$4)*100</f>
        <v>74.418122594018357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4836</v>
      </c>
      <c r="Y105" s="125">
        <v>4821</v>
      </c>
      <c r="Z105" s="125">
        <v>5055</v>
      </c>
      <c r="AB105" s="122" t="str">
        <f>TEXT(Z105,"###,###")</f>
        <v>5,055</v>
      </c>
      <c r="AD105" s="143">
        <f>Z105/($Z$4)*100</f>
        <v>14.968907314184188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26792</v>
      </c>
      <c r="Y106" s="132">
        <v>29005</v>
      </c>
      <c r="Z106" s="132">
        <v>30186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4375</v>
      </c>
      <c r="Y108" s="125">
        <v>4736</v>
      </c>
      <c r="Z108" s="125">
        <v>5275</v>
      </c>
      <c r="AB108" s="122" t="str">
        <f>TEXT(Z108,"###,###")</f>
        <v>5,275</v>
      </c>
      <c r="AD108" s="143">
        <f>Z108/($Z$4)*100</f>
        <v>15.620373112229791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4491</v>
      </c>
      <c r="Y109" s="125">
        <v>4827</v>
      </c>
      <c r="Z109" s="125">
        <v>4435</v>
      </c>
      <c r="AB109" s="122" t="str">
        <f>TEXT(Z109,"###,###")</f>
        <v>4,435</v>
      </c>
      <c r="AD109" s="143">
        <f>Z109/($Z$4)*100</f>
        <v>13.132958246964762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7970</v>
      </c>
      <c r="Y110" s="125">
        <v>8326</v>
      </c>
      <c r="Z110" s="125">
        <v>8951</v>
      </c>
      <c r="AB110" s="122" t="str">
        <f>TEXT(Z110,"###,###")</f>
        <v>8,951</v>
      </c>
      <c r="AD110" s="143">
        <f>Z110/($Z$4)*100</f>
        <v>26.505774355937223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9962</v>
      </c>
      <c r="Y111" s="125">
        <v>11116</v>
      </c>
      <c r="Z111" s="125">
        <v>11530</v>
      </c>
      <c r="AB111" s="122" t="str">
        <f>TEXT(Z111,"###,###")</f>
        <v>11,530</v>
      </c>
      <c r="AD111" s="143">
        <f>Z111/($Z$4)*100</f>
        <v>34.142730233935445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30055</v>
      </c>
      <c r="Y112" s="125">
        <v>31923</v>
      </c>
      <c r="Z112" s="125">
        <v>33770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37.5</v>
      </c>
      <c r="U118" s="144">
        <v>40.33</v>
      </c>
      <c r="V118" s="144">
        <v>42.46</v>
      </c>
      <c r="W118" s="144">
        <v>43.37</v>
      </c>
      <c r="X118" s="144">
        <v>37.35</v>
      </c>
      <c r="Y118" s="144">
        <v>40.380000000000003</v>
      </c>
      <c r="Z118" s="144">
        <v>40.24</v>
      </c>
      <c r="AB118" s="122" t="str">
        <f>TEXT(Z118,"##.0")</f>
        <v>40.2</v>
      </c>
    </row>
    <row r="120" spans="19:32" x14ac:dyDescent="0.25">
      <c r="S120" s="115" t="s">
        <v>106</v>
      </c>
      <c r="T120" s="125">
        <v>15697</v>
      </c>
      <c r="U120" s="125">
        <v>16232</v>
      </c>
      <c r="V120" s="125">
        <v>16513</v>
      </c>
      <c r="W120" s="125">
        <v>16865</v>
      </c>
      <c r="X120" s="125">
        <v>17058</v>
      </c>
      <c r="Y120" s="125">
        <v>18093</v>
      </c>
      <c r="Z120" s="125">
        <v>19229</v>
      </c>
      <c r="AB120" s="122" t="str">
        <f>TEXT(Z120,"###,###")</f>
        <v>19,229</v>
      </c>
    </row>
    <row r="121" spans="19:32" x14ac:dyDescent="0.25">
      <c r="S121" s="115" t="s">
        <v>107</v>
      </c>
      <c r="T121" s="125">
        <v>1889</v>
      </c>
      <c r="U121" s="125">
        <v>1885</v>
      </c>
      <c r="V121" s="125">
        <v>1920</v>
      </c>
      <c r="W121" s="125">
        <v>1827</v>
      </c>
      <c r="X121" s="125">
        <v>1794</v>
      </c>
      <c r="Y121" s="125">
        <v>1818</v>
      </c>
      <c r="Z121" s="125">
        <v>1861</v>
      </c>
      <c r="AB121" s="122" t="str">
        <f>TEXT(Z121,"###,###")</f>
        <v>1,861</v>
      </c>
    </row>
    <row r="122" spans="19:32" x14ac:dyDescent="0.25">
      <c r="S122" s="115" t="s">
        <v>108</v>
      </c>
      <c r="T122" s="125">
        <v>1615</v>
      </c>
      <c r="U122" s="125">
        <v>1528</v>
      </c>
      <c r="V122" s="125">
        <v>1563</v>
      </c>
      <c r="W122" s="125">
        <v>1606</v>
      </c>
      <c r="X122" s="125">
        <v>1644</v>
      </c>
      <c r="Y122" s="125">
        <v>1630</v>
      </c>
      <c r="Z122" s="125">
        <v>1714</v>
      </c>
      <c r="AB122" s="122" t="str">
        <f>TEXT(Z122,"###,###")</f>
        <v>1,714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17312</v>
      </c>
      <c r="U124" s="125">
        <v>17760</v>
      </c>
      <c r="V124" s="125">
        <v>18076</v>
      </c>
      <c r="W124" s="125">
        <v>18471</v>
      </c>
      <c r="X124" s="125">
        <v>18702</v>
      </c>
      <c r="Y124" s="125">
        <v>19723</v>
      </c>
      <c r="Z124" s="125">
        <v>20943</v>
      </c>
      <c r="AB124" s="122" t="str">
        <f>TEXT(Z124,"###,###")</f>
        <v>20,943</v>
      </c>
      <c r="AD124" s="139">
        <f>Z124/$Z$7*100</f>
        <v>91.827070636208191</v>
      </c>
    </row>
    <row r="125" spans="19:32" x14ac:dyDescent="0.25">
      <c r="S125" s="115" t="s">
        <v>110</v>
      </c>
      <c r="T125" s="125">
        <v>3504</v>
      </c>
      <c r="U125" s="125">
        <v>3413</v>
      </c>
      <c r="V125" s="125">
        <v>3483</v>
      </c>
      <c r="W125" s="125">
        <v>3433</v>
      </c>
      <c r="X125" s="125">
        <v>3438</v>
      </c>
      <c r="Y125" s="125">
        <v>3448</v>
      </c>
      <c r="Z125" s="125">
        <v>3575</v>
      </c>
      <c r="AB125" s="122" t="str">
        <f>TEXT(Z125,"###,###")</f>
        <v>3,575</v>
      </c>
      <c r="AD125" s="139">
        <f>Z125/$Z$7*100</f>
        <v>15.675012057701581</v>
      </c>
    </row>
    <row r="127" spans="19:32" x14ac:dyDescent="0.25">
      <c r="S127" s="115" t="s">
        <v>111</v>
      </c>
      <c r="T127" s="125">
        <v>10400</v>
      </c>
      <c r="U127" s="125">
        <v>10662</v>
      </c>
      <c r="V127" s="125">
        <v>10859</v>
      </c>
      <c r="W127" s="125">
        <v>10979</v>
      </c>
      <c r="X127" s="125">
        <v>11020</v>
      </c>
      <c r="Y127" s="125">
        <v>11414</v>
      </c>
      <c r="Z127" s="125">
        <v>12068</v>
      </c>
      <c r="AB127" s="122" t="str">
        <f>TEXT(Z127,"###,###")</f>
        <v>12,068</v>
      </c>
      <c r="AD127" s="139">
        <f>Z127/$Z$7*100</f>
        <v>52.913579164291669</v>
      </c>
    </row>
    <row r="128" spans="19:32" x14ac:dyDescent="0.25">
      <c r="S128" s="115" t="s">
        <v>112</v>
      </c>
      <c r="T128" s="125">
        <v>8795</v>
      </c>
      <c r="U128" s="125">
        <v>8984</v>
      </c>
      <c r="V128" s="125">
        <v>9137</v>
      </c>
      <c r="W128" s="125">
        <v>9316</v>
      </c>
      <c r="X128" s="125">
        <v>9478</v>
      </c>
      <c r="Y128" s="125">
        <v>10127</v>
      </c>
      <c r="Z128" s="125">
        <v>10739</v>
      </c>
      <c r="AB128" s="122" t="str">
        <f>TEXT(Z128,"###,###")</f>
        <v>10,739</v>
      </c>
      <c r="AD128" s="139">
        <f>Z128/$Z$7*100</f>
        <v>47.086420835708338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05" id="{025E4CD8-B3CA-4B4D-BDAF-64D5B4AB56D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08" id="{898878B3-7716-45F8-BD47-7DD4A47282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11" id="{3A4C21A4-49E9-49B3-9DE8-4197156734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14" id="{B2E9224B-57AF-49D0-9224-3729D62DA1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752A2-57A3-497D-B6AD-8DE30E1C84C7}">
  <sheetPr codeName="Sheet10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Logan</v>
      </c>
      <c r="T1" s="113"/>
      <c r="U1" s="113"/>
      <c r="V1" s="113"/>
      <c r="W1" s="113"/>
      <c r="X1" s="113"/>
      <c r="Y1" s="114" t="str">
        <f>Y3</f>
        <v>9.40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157</v>
      </c>
      <c r="Y3" s="118" t="s">
        <v>158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9.40 Logan,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218084</v>
      </c>
      <c r="U4" s="121">
        <v>218236</v>
      </c>
      <c r="V4" s="121">
        <v>217697</v>
      </c>
      <c r="W4" s="121">
        <v>223377</v>
      </c>
      <c r="X4" s="121">
        <v>223558</v>
      </c>
      <c r="Y4" s="121">
        <v>232400</v>
      </c>
      <c r="Z4" s="121">
        <v>239877</v>
      </c>
      <c r="AB4" s="122" t="str">
        <f>TEXT(Z4,"###,###")</f>
        <v>239,877</v>
      </c>
      <c r="AD4" s="123">
        <f>Z4/Y4-1</f>
        <v>3.2172977624784771E-2</v>
      </c>
      <c r="AF4" s="123">
        <f t="shared" ref="AF4:AF9" si="0">Z4/T4-1</f>
        <v>9.9929385007611726E-2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119325</v>
      </c>
      <c r="U5" s="121">
        <v>120657</v>
      </c>
      <c r="V5" s="121">
        <v>119681</v>
      </c>
      <c r="W5" s="121">
        <v>122538</v>
      </c>
      <c r="X5" s="121">
        <v>122537</v>
      </c>
      <c r="Y5" s="121">
        <v>128175</v>
      </c>
      <c r="Z5" s="121">
        <v>132038</v>
      </c>
      <c r="AB5" s="122" t="str">
        <f>TEXT(Z5,"###,###")</f>
        <v>132,038</v>
      </c>
      <c r="AD5" s="123">
        <f t="shared" ref="AD5:AD9" si="1">Z5/Y5-1</f>
        <v>3.0138482543397682E-2</v>
      </c>
      <c r="AF5" s="123">
        <f t="shared" si="0"/>
        <v>0.10654095956421528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98759</v>
      </c>
      <c r="U6" s="121">
        <v>97578</v>
      </c>
      <c r="V6" s="121">
        <v>98016</v>
      </c>
      <c r="W6" s="121">
        <v>100839</v>
      </c>
      <c r="X6" s="121">
        <v>101020</v>
      </c>
      <c r="Y6" s="121">
        <v>104225</v>
      </c>
      <c r="Z6" s="121">
        <v>107838</v>
      </c>
      <c r="AB6" s="122" t="str">
        <f>TEXT(Z6,"###,###")</f>
        <v>107,838</v>
      </c>
      <c r="AD6" s="123">
        <f t="shared" si="1"/>
        <v>3.4665387383065571E-2</v>
      </c>
      <c r="AF6" s="123">
        <f t="shared" si="0"/>
        <v>9.1930861997387536E-2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157244</v>
      </c>
      <c r="U7" s="121">
        <v>157372</v>
      </c>
      <c r="V7" s="121">
        <v>158030</v>
      </c>
      <c r="W7" s="121">
        <v>159622</v>
      </c>
      <c r="X7" s="121">
        <v>162077</v>
      </c>
      <c r="Y7" s="121">
        <v>165634</v>
      </c>
      <c r="Z7" s="121">
        <v>170945</v>
      </c>
      <c r="AB7" s="122" t="str">
        <f>TEXT(Z7,"###,###")</f>
        <v>170,945</v>
      </c>
      <c r="AD7" s="123">
        <f t="shared" si="1"/>
        <v>3.206467271212432E-2</v>
      </c>
      <c r="AF7" s="123">
        <f t="shared" si="0"/>
        <v>8.7132100429905046E-2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239,877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170,945</v>
      </c>
      <c r="P8" s="48"/>
      <c r="S8" s="120" t="s">
        <v>88</v>
      </c>
      <c r="T8" s="121">
        <v>39995.620000000003</v>
      </c>
      <c r="U8" s="121">
        <v>41103</v>
      </c>
      <c r="V8" s="121">
        <v>41714</v>
      </c>
      <c r="W8" s="121">
        <v>42558</v>
      </c>
      <c r="X8" s="121">
        <v>44150.720000000001</v>
      </c>
      <c r="Y8" s="121">
        <v>44463</v>
      </c>
      <c r="Z8" s="121">
        <v>45575</v>
      </c>
      <c r="AB8" s="122" t="str">
        <f>TEXT(Z8,"$###,###")</f>
        <v>$45,575</v>
      </c>
      <c r="AD8" s="123">
        <f t="shared" si="1"/>
        <v>2.5009558509322405E-2</v>
      </c>
      <c r="AF8" s="123">
        <f t="shared" si="0"/>
        <v>0.13949977522538703</v>
      </c>
    </row>
    <row r="9" spans="1:32" x14ac:dyDescent="0.25">
      <c r="A9" s="52" t="s">
        <v>15</v>
      </c>
      <c r="B9" s="53"/>
      <c r="C9" s="54"/>
      <c r="D9" s="55">
        <f>AD104</f>
        <v>78.537750597181059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53.645324519582324</v>
      </c>
      <c r="P9" s="56" t="s">
        <v>89</v>
      </c>
      <c r="S9" s="120" t="s">
        <v>7</v>
      </c>
      <c r="T9" s="121">
        <v>7208945290</v>
      </c>
      <c r="U9" s="121">
        <v>7428093517</v>
      </c>
      <c r="V9" s="121">
        <v>7656594363</v>
      </c>
      <c r="W9" s="121">
        <v>7877145652</v>
      </c>
      <c r="X9" s="121">
        <v>8202137018</v>
      </c>
      <c r="Y9" s="121">
        <v>8474792305</v>
      </c>
      <c r="Z9" s="121">
        <v>9022288484</v>
      </c>
      <c r="AB9" s="122" t="str">
        <f>TEXT(Z9/1000000,"$#,###.0")&amp;" mil"</f>
        <v>$9,022.3 mil</v>
      </c>
      <c r="AD9" s="123">
        <f t="shared" si="1"/>
        <v>6.4602902265461504E-2</v>
      </c>
      <c r="AF9" s="123">
        <f t="shared" si="0"/>
        <v>0.25154070686531727</v>
      </c>
    </row>
    <row r="10" spans="1:32" x14ac:dyDescent="0.25">
      <c r="A10" s="52" t="s">
        <v>18</v>
      </c>
      <c r="B10" s="53"/>
      <c r="C10" s="54"/>
      <c r="D10" s="55">
        <f>AD105</f>
        <v>14.21645259862346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46.354090496943464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93.897452396969783</v>
      </c>
      <c r="P11" s="56" t="s">
        <v>89</v>
      </c>
      <c r="S11" s="120" t="s">
        <v>30</v>
      </c>
      <c r="T11" s="125">
        <v>198234</v>
      </c>
      <c r="U11" s="125">
        <v>199013</v>
      </c>
      <c r="V11" s="125">
        <v>198784</v>
      </c>
      <c r="W11" s="125">
        <v>204669</v>
      </c>
      <c r="X11" s="125">
        <v>204320</v>
      </c>
      <c r="Y11" s="125">
        <v>212437</v>
      </c>
      <c r="Z11" s="125">
        <v>219437</v>
      </c>
    </row>
    <row r="12" spans="1:32" ht="28.5" customHeight="1" x14ac:dyDescent="0.25">
      <c r="A12" s="52" t="s">
        <v>20</v>
      </c>
      <c r="B12" s="54"/>
      <c r="C12" s="54"/>
      <c r="D12" s="55">
        <f>AD108</f>
        <v>15.379965565685746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11.957062212992483</v>
      </c>
      <c r="P12" s="56" t="s">
        <v>89</v>
      </c>
      <c r="S12" s="120" t="s">
        <v>31</v>
      </c>
      <c r="T12" s="125">
        <v>19850</v>
      </c>
      <c r="U12" s="125">
        <v>19223</v>
      </c>
      <c r="V12" s="125">
        <v>18913</v>
      </c>
      <c r="W12" s="125">
        <v>18708</v>
      </c>
      <c r="X12" s="125">
        <v>19238</v>
      </c>
      <c r="Y12" s="125">
        <v>19963</v>
      </c>
      <c r="Z12" s="125">
        <v>20440</v>
      </c>
    </row>
    <row r="13" spans="1:32" ht="15" customHeight="1" x14ac:dyDescent="0.25">
      <c r="A13" s="52" t="s">
        <v>21</v>
      </c>
      <c r="B13" s="54"/>
      <c r="C13" s="54"/>
      <c r="D13" s="55">
        <f>AD109</f>
        <v>13.609474855863629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22.476936096416082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41.287826677839057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2103</v>
      </c>
      <c r="Z15" s="125">
        <v>1950</v>
      </c>
      <c r="AB15" s="129">
        <f t="shared" ref="AB15:AB34" si="2">IF(Z15="np",0,Z15/$Z$34)</f>
        <v>8.1291661976763095E-3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968</v>
      </c>
      <c r="Z16" s="125">
        <v>1033</v>
      </c>
      <c r="AB16" s="129">
        <f t="shared" si="2"/>
        <v>4.3063736831792957E-3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20413</v>
      </c>
      <c r="Z17" s="125">
        <v>21066</v>
      </c>
      <c r="AB17" s="129">
        <f t="shared" si="2"/>
        <v>8.7820007753973917E-2</v>
      </c>
    </row>
    <row r="18" spans="1:28" x14ac:dyDescent="0.25">
      <c r="A18" s="82" t="str">
        <f>$S$1&amp;" ("&amp;$T$2&amp;" to "&amp;$Z$2&amp;")"</f>
        <v>Logan (2011-12 to 2017-18)</v>
      </c>
      <c r="B18" s="82"/>
      <c r="C18" s="82"/>
      <c r="D18" s="82"/>
      <c r="E18" s="82"/>
      <c r="F18" s="82"/>
      <c r="G18" s="82" t="str">
        <f>$S$1&amp;" ("&amp;$T$2&amp;" to "&amp;$Z$2&amp;")"</f>
        <v>Logan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1670</v>
      </c>
      <c r="Z18" s="125">
        <v>1754</v>
      </c>
      <c r="AB18" s="129">
        <f t="shared" si="2"/>
        <v>7.3120807747303826E-3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22509</v>
      </c>
      <c r="Z19" s="125">
        <v>24816</v>
      </c>
      <c r="AB19" s="129">
        <f t="shared" si="2"/>
        <v>0.10345301967258219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10969</v>
      </c>
      <c r="Z20" s="125">
        <v>11242</v>
      </c>
      <c r="AB20" s="129">
        <f t="shared" si="2"/>
        <v>4.6865685330398497E-2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22123</v>
      </c>
      <c r="Z21" s="125">
        <v>22937</v>
      </c>
      <c r="AB21" s="129">
        <f t="shared" si="2"/>
        <v>9.5619838500564866E-2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12603</v>
      </c>
      <c r="Z22" s="125">
        <v>13041</v>
      </c>
      <c r="AB22" s="129">
        <f t="shared" si="2"/>
        <v>5.436536224815218E-2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11949</v>
      </c>
      <c r="Z23" s="125">
        <v>12952</v>
      </c>
      <c r="AB23" s="129">
        <f t="shared" si="2"/>
        <v>5.3994338765283874E-2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1740</v>
      </c>
      <c r="Z24" s="125">
        <v>1873</v>
      </c>
      <c r="AB24" s="129">
        <f t="shared" si="2"/>
        <v>7.8081683529475521E-3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7233</v>
      </c>
      <c r="Z25" s="125">
        <v>7581</v>
      </c>
      <c r="AB25" s="129">
        <f t="shared" si="2"/>
        <v>3.1603696894658515E-2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4849</v>
      </c>
      <c r="Z26" s="125">
        <v>4886</v>
      </c>
      <c r="AB26" s="129">
        <f t="shared" si="2"/>
        <v>2.0368772329152025E-2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11529</v>
      </c>
      <c r="Z27" s="125">
        <v>12564</v>
      </c>
      <c r="AB27" s="129">
        <f t="shared" si="2"/>
        <v>5.2376843132105201E-2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25516</v>
      </c>
      <c r="Z28" s="125">
        <v>28029</v>
      </c>
      <c r="AB28" s="129">
        <f t="shared" si="2"/>
        <v>0.11684738428444578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9847</v>
      </c>
      <c r="Z29" s="125">
        <v>10190</v>
      </c>
      <c r="AB29" s="129">
        <f t="shared" si="2"/>
        <v>4.2480104386831585E-2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14039</v>
      </c>
      <c r="Z30" s="125">
        <v>14518</v>
      </c>
      <c r="AB30" s="129">
        <f t="shared" si="2"/>
        <v>6.0522684542494695E-2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21761</v>
      </c>
      <c r="Z31" s="125">
        <v>24127</v>
      </c>
      <c r="AB31" s="129">
        <f t="shared" si="2"/>
        <v>0.10058071428273657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3137</v>
      </c>
      <c r="Z32" s="125">
        <v>3306</v>
      </c>
      <c r="AB32" s="129">
        <f t="shared" si="2"/>
        <v>1.3782063307445065E-2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9658</v>
      </c>
      <c r="Z33" s="125">
        <v>10788</v>
      </c>
      <c r="AB33" s="129">
        <f t="shared" si="2"/>
        <v>4.4973048687452319E-2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232400</v>
      </c>
      <c r="Z34" s="132">
        <v>239877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122</v>
      </c>
      <c r="Y44" s="125">
        <v>104</v>
      </c>
      <c r="Z44" s="125">
        <v>102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2560</v>
      </c>
      <c r="Y45" s="125">
        <v>2642</v>
      </c>
      <c r="Z45" s="125">
        <v>2759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8276</v>
      </c>
      <c r="Y46" s="125">
        <v>8576</v>
      </c>
      <c r="Z46" s="125">
        <v>9027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12924</v>
      </c>
      <c r="Y47" s="125">
        <v>13466</v>
      </c>
      <c r="Z47" s="125">
        <v>14074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16027</v>
      </c>
      <c r="Y48" s="125">
        <v>16852</v>
      </c>
      <c r="Z48" s="125">
        <v>17288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Logan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15139</v>
      </c>
      <c r="Y49" s="125">
        <v>16034</v>
      </c>
      <c r="Z49" s="125">
        <v>16531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13473</v>
      </c>
      <c r="Y50" s="125">
        <v>14070</v>
      </c>
      <c r="Z50" s="125">
        <v>14703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13063</v>
      </c>
      <c r="Y51" s="125">
        <v>13385</v>
      </c>
      <c r="Z51" s="125">
        <v>13304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11721</v>
      </c>
      <c r="Y52" s="125">
        <v>12550</v>
      </c>
      <c r="Z52" s="125">
        <v>12786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10166</v>
      </c>
      <c r="Y53" s="125">
        <v>10575</v>
      </c>
      <c r="Z53" s="125">
        <v>10796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8671</v>
      </c>
      <c r="Y54" s="125">
        <v>9147</v>
      </c>
      <c r="Z54" s="125">
        <v>9312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6066</v>
      </c>
      <c r="Y55" s="125">
        <v>6304</v>
      </c>
      <c r="Z55" s="125">
        <v>6512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3052</v>
      </c>
      <c r="Y56" s="125">
        <v>2999</v>
      </c>
      <c r="Z56" s="125">
        <v>3104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845</v>
      </c>
      <c r="Y57" s="125">
        <v>1028</v>
      </c>
      <c r="Z57" s="125">
        <v>1122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280</v>
      </c>
      <c r="Y58" s="125">
        <v>286</v>
      </c>
      <c r="Z58" s="125">
        <v>297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117</v>
      </c>
      <c r="Y59" s="125">
        <v>100</v>
      </c>
      <c r="Z59" s="125">
        <v>117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51</v>
      </c>
      <c r="Y60" s="125">
        <v>55</v>
      </c>
      <c r="Z60" s="125">
        <v>60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122537</v>
      </c>
      <c r="Y61" s="125">
        <v>128175</v>
      </c>
      <c r="Z61" s="125">
        <v>132038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174</v>
      </c>
      <c r="Y63" s="125">
        <v>148</v>
      </c>
      <c r="Z63" s="125">
        <v>175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Logan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3100</v>
      </c>
      <c r="Y64" s="125">
        <v>3172</v>
      </c>
      <c r="Z64" s="125">
        <v>3388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7600</v>
      </c>
      <c r="Y65" s="125">
        <v>7698</v>
      </c>
      <c r="Z65" s="125">
        <v>8041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10450</v>
      </c>
      <c r="Y66" s="125">
        <v>10889</v>
      </c>
      <c r="Z66" s="125">
        <v>11329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12308</v>
      </c>
      <c r="Y67" s="125">
        <v>12940</v>
      </c>
      <c r="Z67" s="125">
        <v>13258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11431</v>
      </c>
      <c r="Y68" s="125">
        <v>11907</v>
      </c>
      <c r="Z68" s="125">
        <v>12364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10463</v>
      </c>
      <c r="Y69" s="125">
        <v>10891</v>
      </c>
      <c r="Z69" s="125">
        <v>11370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10545</v>
      </c>
      <c r="Y70" s="125">
        <v>10408</v>
      </c>
      <c r="Z70" s="125">
        <v>10558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10348</v>
      </c>
      <c r="Y71" s="125">
        <v>10826</v>
      </c>
      <c r="Z71" s="125">
        <v>11061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9337</v>
      </c>
      <c r="Y72" s="125">
        <v>9195</v>
      </c>
      <c r="Z72" s="125">
        <v>9388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7591</v>
      </c>
      <c r="Y73" s="125">
        <v>8016</v>
      </c>
      <c r="Z73" s="125">
        <v>8268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4713</v>
      </c>
      <c r="Y74" s="125">
        <v>5007</v>
      </c>
      <c r="Z74" s="125">
        <v>5250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2088</v>
      </c>
      <c r="Y75" s="125">
        <v>2087</v>
      </c>
      <c r="Z75" s="125">
        <v>2226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516</v>
      </c>
      <c r="Y76" s="125">
        <v>663</v>
      </c>
      <c r="Z76" s="125">
        <v>686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186</v>
      </c>
      <c r="Y77" s="125">
        <v>208</v>
      </c>
      <c r="Z77" s="125">
        <v>233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88</v>
      </c>
      <c r="Y78" s="125">
        <v>89</v>
      </c>
      <c r="Z78" s="125">
        <v>94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85</v>
      </c>
      <c r="Y79" s="125">
        <v>80</v>
      </c>
      <c r="Z79" s="125">
        <v>93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101020</v>
      </c>
      <c r="Y80" s="125">
        <v>104225</v>
      </c>
      <c r="Z80" s="125">
        <v>107838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Logan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7718</v>
      </c>
      <c r="Y83" s="125">
        <v>8040</v>
      </c>
      <c r="Z83" s="125">
        <v>8359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6900</v>
      </c>
      <c r="Y84" s="125">
        <v>7231</v>
      </c>
      <c r="Z84" s="125">
        <v>7539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239,877</v>
      </c>
      <c r="D85" s="96">
        <f t="shared" ref="D85:D90" si="4">AD4</f>
        <v>3.2172977624784771E-2</v>
      </c>
      <c r="E85" s="97">
        <f t="shared" ref="E85:E90" si="5">AD4</f>
        <v>3.2172977624784771E-2</v>
      </c>
      <c r="F85" s="96">
        <f t="shared" ref="F85:F90" si="6">AF4</f>
        <v>9.9929385007611726E-2</v>
      </c>
      <c r="G85" s="97">
        <f t="shared" ref="G85:G90" si="7">AF4</f>
        <v>9.9929385007611726E-2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17178</v>
      </c>
      <c r="Y85" s="125">
        <v>17864</v>
      </c>
      <c r="Z85" s="125">
        <v>18690</v>
      </c>
    </row>
    <row r="86" spans="1:32" ht="15" customHeight="1" x14ac:dyDescent="0.25">
      <c r="A86" s="98" t="s">
        <v>4</v>
      </c>
      <c r="B86" s="95"/>
      <c r="C86" s="109" t="str">
        <f t="shared" si="3"/>
        <v>132,038</v>
      </c>
      <c r="D86" s="96">
        <f t="shared" si="4"/>
        <v>3.0138482543397682E-2</v>
      </c>
      <c r="E86" s="97">
        <f t="shared" si="5"/>
        <v>3.0138482543397682E-2</v>
      </c>
      <c r="F86" s="96">
        <f t="shared" si="6"/>
        <v>0.10654095956421528</v>
      </c>
      <c r="G86" s="97">
        <f t="shared" si="7"/>
        <v>0.10654095956421528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3703</v>
      </c>
      <c r="Y86" s="125">
        <v>3735</v>
      </c>
      <c r="Z86" s="125">
        <v>3986</v>
      </c>
    </row>
    <row r="87" spans="1:32" ht="15" customHeight="1" x14ac:dyDescent="0.25">
      <c r="A87" s="98" t="s">
        <v>5</v>
      </c>
      <c r="B87" s="95"/>
      <c r="C87" s="109" t="str">
        <f t="shared" si="3"/>
        <v>107,838</v>
      </c>
      <c r="D87" s="96">
        <f t="shared" si="4"/>
        <v>3.4665387383065571E-2</v>
      </c>
      <c r="E87" s="97">
        <f t="shared" si="5"/>
        <v>3.4665387383065571E-2</v>
      </c>
      <c r="F87" s="96">
        <f t="shared" si="6"/>
        <v>9.1930861997387536E-2</v>
      </c>
      <c r="G87" s="97">
        <f t="shared" si="7"/>
        <v>9.1930861997387536E-2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4004</v>
      </c>
      <c r="Y87" s="125">
        <v>4131</v>
      </c>
      <c r="Z87" s="125">
        <v>4306</v>
      </c>
    </row>
    <row r="88" spans="1:32" ht="15" customHeight="1" x14ac:dyDescent="0.25">
      <c r="A88" s="95" t="s">
        <v>6</v>
      </c>
      <c r="B88" s="95"/>
      <c r="C88" s="109" t="str">
        <f t="shared" si="3"/>
        <v>170,945</v>
      </c>
      <c r="D88" s="96">
        <f t="shared" si="4"/>
        <v>3.206467271212432E-2</v>
      </c>
      <c r="E88" s="97">
        <f t="shared" si="5"/>
        <v>3.206467271212432E-2</v>
      </c>
      <c r="F88" s="96">
        <f t="shared" si="6"/>
        <v>8.7132100429905046E-2</v>
      </c>
      <c r="G88" s="97">
        <f t="shared" si="7"/>
        <v>8.7132100429905046E-2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4040</v>
      </c>
      <c r="Y88" s="125">
        <v>4160</v>
      </c>
      <c r="Z88" s="125">
        <v>4365</v>
      </c>
    </row>
    <row r="89" spans="1:32" ht="15" customHeight="1" x14ac:dyDescent="0.25">
      <c r="A89" s="95" t="s">
        <v>104</v>
      </c>
      <c r="B89" s="95"/>
      <c r="C89" s="146" t="str">
        <f t="shared" si="3"/>
        <v>$45,575</v>
      </c>
      <c r="D89" s="96">
        <f t="shared" si="4"/>
        <v>2.5009558509322405E-2</v>
      </c>
      <c r="E89" s="97">
        <f t="shared" si="5"/>
        <v>2.5009558509322405E-2</v>
      </c>
      <c r="F89" s="96">
        <f t="shared" si="6"/>
        <v>0.13949977522538703</v>
      </c>
      <c r="G89" s="97">
        <f t="shared" si="7"/>
        <v>0.13949977522538703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12334</v>
      </c>
      <c r="Y89" s="125">
        <v>12749</v>
      </c>
      <c r="Z89" s="125">
        <v>13371</v>
      </c>
    </row>
    <row r="90" spans="1:32" ht="15" customHeight="1" x14ac:dyDescent="0.25">
      <c r="A90" s="95" t="s">
        <v>7</v>
      </c>
      <c r="B90" s="95"/>
      <c r="C90" s="109" t="str">
        <f t="shared" si="3"/>
        <v>$9,022.3 mil</v>
      </c>
      <c r="D90" s="96">
        <f t="shared" si="4"/>
        <v>6.4602902265461504E-2</v>
      </c>
      <c r="E90" s="97">
        <f t="shared" si="5"/>
        <v>6.4602902265461504E-2</v>
      </c>
      <c r="F90" s="96">
        <f t="shared" si="6"/>
        <v>0.25154070686531727</v>
      </c>
      <c r="G90" s="97">
        <f t="shared" si="7"/>
        <v>0.25154070686531727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13045</v>
      </c>
      <c r="Y90" s="125">
        <v>13645</v>
      </c>
      <c r="Z90" s="125">
        <v>14555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87030</v>
      </c>
      <c r="Y91" s="125">
        <v>89052</v>
      </c>
      <c r="Z91" s="125">
        <v>91704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5742</v>
      </c>
      <c r="Y93" s="125">
        <v>6100</v>
      </c>
      <c r="Z93" s="125">
        <v>6475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10529</v>
      </c>
      <c r="Y94" s="125">
        <v>10946</v>
      </c>
      <c r="Z94" s="125">
        <v>11501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2518</v>
      </c>
      <c r="Y95" s="125">
        <v>2529</v>
      </c>
      <c r="Z95" s="125">
        <v>2683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10828</v>
      </c>
      <c r="Y96" s="125">
        <v>11713</v>
      </c>
      <c r="Z96" s="125">
        <v>12725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15033</v>
      </c>
      <c r="Y97" s="125">
        <v>16482</v>
      </c>
      <c r="Z97" s="125">
        <v>16798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7833</v>
      </c>
      <c r="Y98" s="125">
        <v>8146</v>
      </c>
      <c r="Z98" s="125">
        <v>8702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1606</v>
      </c>
      <c r="Y99" s="125">
        <v>1662</v>
      </c>
      <c r="Z99" s="125">
        <v>1835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6327</v>
      </c>
      <c r="Y100" s="125">
        <v>6809</v>
      </c>
      <c r="Z100" s="125">
        <v>7278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75046</v>
      </c>
      <c r="Y101" s="125">
        <v>76582</v>
      </c>
      <c r="Z101" s="125">
        <v>79240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169823</v>
      </c>
      <c r="Y104" s="125">
        <v>182185</v>
      </c>
      <c r="Z104" s="125">
        <v>188394</v>
      </c>
      <c r="AB104" s="122" t="str">
        <f>TEXT(Z104,"###,###")</f>
        <v>188,394</v>
      </c>
      <c r="AD104" s="143">
        <f>Z104/($Z$4)*100</f>
        <v>78.537750597181059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34112</v>
      </c>
      <c r="Y105" s="125">
        <v>33310</v>
      </c>
      <c r="Z105" s="125">
        <v>34102</v>
      </c>
      <c r="AB105" s="122" t="str">
        <f>TEXT(Z105,"###,###")</f>
        <v>34,102</v>
      </c>
      <c r="AD105" s="143">
        <f>Z105/($Z$4)*100</f>
        <v>14.21645259862346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203935</v>
      </c>
      <c r="Y106" s="132">
        <v>215495</v>
      </c>
      <c r="Z106" s="132">
        <v>222496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26550</v>
      </c>
      <c r="Y108" s="125">
        <v>30106</v>
      </c>
      <c r="Z108" s="125">
        <v>36893</v>
      </c>
      <c r="AB108" s="122" t="str">
        <f>TEXT(Z108,"###,###")</f>
        <v>36,893</v>
      </c>
      <c r="AD108" s="143">
        <f>Z108/($Z$4)*100</f>
        <v>15.379965565685746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31734</v>
      </c>
      <c r="Y109" s="125">
        <v>32825</v>
      </c>
      <c r="Z109" s="125">
        <v>32646</v>
      </c>
      <c r="AB109" s="122" t="str">
        <f>TEXT(Z109,"###,###")</f>
        <v>32,646</v>
      </c>
      <c r="AD109" s="143">
        <f>Z109/($Z$4)*100</f>
        <v>13.609474855863629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51721</v>
      </c>
      <c r="Y110" s="125">
        <v>54884</v>
      </c>
      <c r="Z110" s="125">
        <v>53917</v>
      </c>
      <c r="AB110" s="122" t="str">
        <f>TEXT(Z110,"###,###")</f>
        <v>53,917</v>
      </c>
      <c r="AD110" s="143">
        <f>Z110/($Z$4)*100</f>
        <v>22.476936096416082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93930</v>
      </c>
      <c r="Y111" s="125">
        <v>97680</v>
      </c>
      <c r="Z111" s="125">
        <v>99040</v>
      </c>
      <c r="AB111" s="122" t="str">
        <f>TEXT(Z111,"###,###")</f>
        <v>99,040</v>
      </c>
      <c r="AD111" s="143">
        <f>Z111/($Z$4)*100</f>
        <v>41.287826677839057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223558</v>
      </c>
      <c r="Y112" s="125">
        <v>232400</v>
      </c>
      <c r="Z112" s="125">
        <v>239877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36.97</v>
      </c>
      <c r="U118" s="144">
        <v>40.11</v>
      </c>
      <c r="V118" s="144">
        <v>37.32</v>
      </c>
      <c r="W118" s="144">
        <v>39.35</v>
      </c>
      <c r="X118" s="144">
        <v>42.34</v>
      </c>
      <c r="Y118" s="144">
        <v>39.409999999999997</v>
      </c>
      <c r="Z118" s="144">
        <v>39.39</v>
      </c>
      <c r="AB118" s="122" t="str">
        <f>TEXT(Z118,"##.0")</f>
        <v>39.4</v>
      </c>
    </row>
    <row r="120" spans="19:32" x14ac:dyDescent="0.25">
      <c r="S120" s="115" t="s">
        <v>106</v>
      </c>
      <c r="T120" s="125">
        <v>137394</v>
      </c>
      <c r="U120" s="125">
        <v>138156</v>
      </c>
      <c r="V120" s="125">
        <v>139117</v>
      </c>
      <c r="W120" s="125">
        <v>140914</v>
      </c>
      <c r="X120" s="125">
        <v>142839</v>
      </c>
      <c r="Y120" s="125">
        <v>145671</v>
      </c>
      <c r="Z120" s="125">
        <v>150505</v>
      </c>
      <c r="AB120" s="122" t="str">
        <f>TEXT(Z120,"###,###")</f>
        <v>150,505</v>
      </c>
    </row>
    <row r="121" spans="19:32" x14ac:dyDescent="0.25">
      <c r="S121" s="115" t="s">
        <v>107</v>
      </c>
      <c r="T121" s="125">
        <v>10923</v>
      </c>
      <c r="U121" s="125">
        <v>10536</v>
      </c>
      <c r="V121" s="125">
        <v>10248</v>
      </c>
      <c r="W121" s="125">
        <v>9918</v>
      </c>
      <c r="X121" s="125">
        <v>10084</v>
      </c>
      <c r="Y121" s="125">
        <v>10164</v>
      </c>
      <c r="Z121" s="125">
        <v>10432</v>
      </c>
      <c r="AB121" s="122" t="str">
        <f>TEXT(Z121,"###,###")</f>
        <v>10,432</v>
      </c>
    </row>
    <row r="122" spans="19:32" x14ac:dyDescent="0.25">
      <c r="S122" s="115" t="s">
        <v>108</v>
      </c>
      <c r="T122" s="125">
        <v>8929</v>
      </c>
      <c r="U122" s="125">
        <v>8679</v>
      </c>
      <c r="V122" s="125">
        <v>8665</v>
      </c>
      <c r="W122" s="125">
        <v>8790</v>
      </c>
      <c r="X122" s="125">
        <v>9157</v>
      </c>
      <c r="Y122" s="125">
        <v>9799</v>
      </c>
      <c r="Z122" s="125">
        <v>10008</v>
      </c>
      <c r="AB122" s="122" t="str">
        <f>TEXT(Z122,"###,###")</f>
        <v>10,008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146323</v>
      </c>
      <c r="U124" s="125">
        <v>146835</v>
      </c>
      <c r="V124" s="125">
        <v>147782</v>
      </c>
      <c r="W124" s="125">
        <v>149704</v>
      </c>
      <c r="X124" s="125">
        <v>151996</v>
      </c>
      <c r="Y124" s="125">
        <v>155470</v>
      </c>
      <c r="Z124" s="125">
        <v>160513</v>
      </c>
      <c r="AB124" s="122" t="str">
        <f>TEXT(Z124,"###,###")</f>
        <v>160,513</v>
      </c>
      <c r="AD124" s="139">
        <f>Z124/$Z$7*100</f>
        <v>93.897452396969783</v>
      </c>
    </row>
    <row r="125" spans="19:32" x14ac:dyDescent="0.25">
      <c r="S125" s="115" t="s">
        <v>110</v>
      </c>
      <c r="T125" s="125">
        <v>19852</v>
      </c>
      <c r="U125" s="125">
        <v>19215</v>
      </c>
      <c r="V125" s="125">
        <v>18913</v>
      </c>
      <c r="W125" s="125">
        <v>18708</v>
      </c>
      <c r="X125" s="125">
        <v>19241</v>
      </c>
      <c r="Y125" s="125">
        <v>19963</v>
      </c>
      <c r="Z125" s="125">
        <v>20440</v>
      </c>
      <c r="AB125" s="122" t="str">
        <f>TEXT(Z125,"###,###")</f>
        <v>20,440</v>
      </c>
      <c r="AD125" s="139">
        <f>Z125/$Z$7*100</f>
        <v>11.957062212992483</v>
      </c>
    </row>
    <row r="127" spans="19:32" x14ac:dyDescent="0.25">
      <c r="S127" s="115" t="s">
        <v>111</v>
      </c>
      <c r="T127" s="125">
        <v>84769</v>
      </c>
      <c r="U127" s="125">
        <v>84998</v>
      </c>
      <c r="V127" s="125">
        <v>85270</v>
      </c>
      <c r="W127" s="125">
        <v>85789</v>
      </c>
      <c r="X127" s="125">
        <v>87030</v>
      </c>
      <c r="Y127" s="125">
        <v>89052</v>
      </c>
      <c r="Z127" s="125">
        <v>91704</v>
      </c>
      <c r="AB127" s="122" t="str">
        <f>TEXT(Z127,"###,###")</f>
        <v>91,704</v>
      </c>
      <c r="AD127" s="139">
        <f>Z127/$Z$7*100</f>
        <v>53.645324519582324</v>
      </c>
    </row>
    <row r="128" spans="19:32" x14ac:dyDescent="0.25">
      <c r="S128" s="115" t="s">
        <v>112</v>
      </c>
      <c r="T128" s="125">
        <v>72475</v>
      </c>
      <c r="U128" s="125">
        <v>72373</v>
      </c>
      <c r="V128" s="125">
        <v>72760</v>
      </c>
      <c r="W128" s="125">
        <v>73833</v>
      </c>
      <c r="X128" s="125">
        <v>75046</v>
      </c>
      <c r="Y128" s="125">
        <v>76582</v>
      </c>
      <c r="Z128" s="125">
        <v>79240</v>
      </c>
      <c r="AB128" s="122" t="str">
        <f>TEXT(Z128,"###,###")</f>
        <v>79,240</v>
      </c>
      <c r="AD128" s="139">
        <f>Z128/$Z$7*100</f>
        <v>46.354090496943464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95" id="{8378DF7D-DA49-4BD0-A952-2F6823ED86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98" id="{B5DA001E-38E3-466B-821E-0116309CAD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01" id="{5D54A729-302D-4418-A21F-49FB82FE27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04" id="{0F0C525B-63A3-4EBB-A4AE-0D88E17564F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C12D4-8D8A-4167-A72E-8077DAD13D20}">
  <sheetPr codeName="Sheet10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Longreach</v>
      </c>
      <c r="T1" s="113"/>
      <c r="U1" s="113"/>
      <c r="V1" s="113"/>
      <c r="W1" s="113"/>
      <c r="X1" s="113"/>
      <c r="Y1" s="114" t="str">
        <f>Y3</f>
        <v>9.41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159</v>
      </c>
      <c r="Y3" s="118" t="s">
        <v>248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9.41 Longreach,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3753</v>
      </c>
      <c r="U4" s="121">
        <v>3730</v>
      </c>
      <c r="V4" s="121">
        <v>3443</v>
      </c>
      <c r="W4" s="121">
        <v>3305</v>
      </c>
      <c r="X4" s="121">
        <v>3079</v>
      </c>
      <c r="Y4" s="121">
        <v>3290</v>
      </c>
      <c r="Z4" s="121">
        <v>3788</v>
      </c>
      <c r="AB4" s="122" t="str">
        <f>TEXT(Z4,"###,###")</f>
        <v>3,788</v>
      </c>
      <c r="AD4" s="123">
        <f>Z4/Y4-1</f>
        <v>0.15136778115501515</v>
      </c>
      <c r="AF4" s="123">
        <f t="shared" ref="AF4:AF9" si="0">Z4/T4-1</f>
        <v>9.3258726352252186E-3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1885</v>
      </c>
      <c r="U5" s="121">
        <v>1931</v>
      </c>
      <c r="V5" s="121">
        <v>1684</v>
      </c>
      <c r="W5" s="121">
        <v>1624</v>
      </c>
      <c r="X5" s="121">
        <v>1504</v>
      </c>
      <c r="Y5" s="121">
        <v>1582</v>
      </c>
      <c r="Z5" s="121">
        <v>1823</v>
      </c>
      <c r="AB5" s="122" t="str">
        <f>TEXT(Z5,"###,###")</f>
        <v>1,823</v>
      </c>
      <c r="AD5" s="123">
        <f t="shared" ref="AD5:AD9" si="1">Z5/Y5-1</f>
        <v>0.15233881163084706</v>
      </c>
      <c r="AF5" s="123">
        <f t="shared" si="0"/>
        <v>-3.2891246684350173E-2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1866</v>
      </c>
      <c r="U6" s="121">
        <v>1800</v>
      </c>
      <c r="V6" s="121">
        <v>1757</v>
      </c>
      <c r="W6" s="121">
        <v>1679</v>
      </c>
      <c r="X6" s="121">
        <v>1581</v>
      </c>
      <c r="Y6" s="121">
        <v>1708</v>
      </c>
      <c r="Z6" s="121">
        <v>1961</v>
      </c>
      <c r="AB6" s="122" t="str">
        <f>TEXT(Z6,"###,###")</f>
        <v>1,961</v>
      </c>
      <c r="AD6" s="123">
        <f t="shared" si="1"/>
        <v>0.14812646370023419</v>
      </c>
      <c r="AF6" s="123">
        <f t="shared" si="0"/>
        <v>5.0911039657020263E-2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2258</v>
      </c>
      <c r="U7" s="121">
        <v>2257</v>
      </c>
      <c r="V7" s="121">
        <v>2210</v>
      </c>
      <c r="W7" s="121">
        <v>2133</v>
      </c>
      <c r="X7" s="121">
        <v>2044</v>
      </c>
      <c r="Y7" s="121">
        <v>2108</v>
      </c>
      <c r="Z7" s="121">
        <v>2475</v>
      </c>
      <c r="AB7" s="122" t="str">
        <f>TEXT(Z7,"###,###")</f>
        <v>2,475</v>
      </c>
      <c r="AD7" s="123">
        <f t="shared" si="1"/>
        <v>0.17409867172675519</v>
      </c>
      <c r="AF7" s="123">
        <f t="shared" si="0"/>
        <v>9.6102745792737032E-2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3,788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2,475</v>
      </c>
      <c r="P8" s="48"/>
      <c r="S8" s="120" t="s">
        <v>88</v>
      </c>
      <c r="T8" s="121">
        <v>30654.73</v>
      </c>
      <c r="U8" s="121">
        <v>33637.629999999997</v>
      </c>
      <c r="V8" s="121">
        <v>35883.629999999997</v>
      </c>
      <c r="W8" s="121">
        <v>36881.589999999997</v>
      </c>
      <c r="X8" s="121">
        <v>36549</v>
      </c>
      <c r="Y8" s="121">
        <v>37915</v>
      </c>
      <c r="Z8" s="121">
        <v>41128</v>
      </c>
      <c r="AB8" s="122" t="str">
        <f>TEXT(Z8,"$###,###")</f>
        <v>$41,128</v>
      </c>
      <c r="AD8" s="123">
        <f t="shared" si="1"/>
        <v>8.4742186469734859E-2</v>
      </c>
      <c r="AF8" s="123">
        <f t="shared" si="0"/>
        <v>0.34165265849674742</v>
      </c>
    </row>
    <row r="9" spans="1:32" x14ac:dyDescent="0.25">
      <c r="A9" s="52" t="s">
        <v>15</v>
      </c>
      <c r="B9" s="53"/>
      <c r="C9" s="54"/>
      <c r="D9" s="55">
        <f>AD104</f>
        <v>61.219640971488907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49.454545454545453</v>
      </c>
      <c r="P9" s="56" t="s">
        <v>89</v>
      </c>
      <c r="S9" s="120" t="s">
        <v>7</v>
      </c>
      <c r="T9" s="121">
        <v>101786421</v>
      </c>
      <c r="U9" s="121">
        <v>101622045</v>
      </c>
      <c r="V9" s="121">
        <v>99026494</v>
      </c>
      <c r="W9" s="121">
        <v>97201256</v>
      </c>
      <c r="X9" s="121">
        <v>94950879</v>
      </c>
      <c r="Y9" s="121">
        <v>103499450</v>
      </c>
      <c r="Z9" s="121">
        <v>121427840</v>
      </c>
      <c r="AB9" s="122" t="str">
        <f>TEXT(Z9/1000000,"$#,###.0")&amp;" mil"</f>
        <v>$121.4 mil</v>
      </c>
      <c r="AD9" s="123">
        <f t="shared" si="1"/>
        <v>0.17322207992409622</v>
      </c>
      <c r="AF9" s="123">
        <f t="shared" si="0"/>
        <v>0.19296698721728323</v>
      </c>
    </row>
    <row r="10" spans="1:32" x14ac:dyDescent="0.25">
      <c r="A10" s="52" t="s">
        <v>18</v>
      </c>
      <c r="B10" s="53"/>
      <c r="C10" s="54"/>
      <c r="D10" s="55">
        <f>AD105</f>
        <v>24.868004223864837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50.62626262626263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86.343434343434339</v>
      </c>
      <c r="P11" s="56" t="s">
        <v>89</v>
      </c>
      <c r="S11" s="120" t="s">
        <v>30</v>
      </c>
      <c r="T11" s="125">
        <v>3222</v>
      </c>
      <c r="U11" s="125">
        <v>3206</v>
      </c>
      <c r="V11" s="125">
        <v>2930</v>
      </c>
      <c r="W11" s="125">
        <v>2831</v>
      </c>
      <c r="X11" s="125">
        <v>2643</v>
      </c>
      <c r="Y11" s="125">
        <v>2818</v>
      </c>
      <c r="Z11" s="125">
        <v>3144</v>
      </c>
    </row>
    <row r="12" spans="1:32" ht="28.5" customHeight="1" x14ac:dyDescent="0.25">
      <c r="A12" s="52" t="s">
        <v>20</v>
      </c>
      <c r="B12" s="54"/>
      <c r="C12" s="54"/>
      <c r="D12" s="55">
        <f>AD108</f>
        <v>19.324181626187961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26.101010101010104</v>
      </c>
      <c r="P12" s="56" t="s">
        <v>89</v>
      </c>
      <c r="S12" s="120" t="s">
        <v>31</v>
      </c>
      <c r="T12" s="125">
        <v>529</v>
      </c>
      <c r="U12" s="125">
        <v>521</v>
      </c>
      <c r="V12" s="125">
        <v>516</v>
      </c>
      <c r="W12" s="125">
        <v>476</v>
      </c>
      <c r="X12" s="125">
        <v>435</v>
      </c>
      <c r="Y12" s="125">
        <v>472</v>
      </c>
      <c r="Z12" s="125">
        <v>645</v>
      </c>
    </row>
    <row r="13" spans="1:32" ht="15" customHeight="1" x14ac:dyDescent="0.25">
      <c r="A13" s="52" t="s">
        <v>21</v>
      </c>
      <c r="B13" s="54"/>
      <c r="C13" s="54"/>
      <c r="D13" s="55">
        <f>AD109</f>
        <v>18.875395987328407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42.2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20.353748680042237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27.666314677930302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313</v>
      </c>
      <c r="Z15" s="125">
        <v>441</v>
      </c>
      <c r="AB15" s="129">
        <f t="shared" ref="AB15:AB34" si="2">IF(Z15="np",0,Z15/$Z$34)</f>
        <v>0.11635883905013193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23</v>
      </c>
      <c r="Z16" s="125">
        <v>34</v>
      </c>
      <c r="AB16" s="129">
        <f t="shared" si="2"/>
        <v>8.9709762532981536E-3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102</v>
      </c>
      <c r="Z17" s="125">
        <v>135</v>
      </c>
      <c r="AB17" s="129">
        <f t="shared" si="2"/>
        <v>3.5620052770448551E-2</v>
      </c>
    </row>
    <row r="18" spans="1:28" x14ac:dyDescent="0.25">
      <c r="A18" s="82" t="str">
        <f>$S$1&amp;" ("&amp;$T$2&amp;" to "&amp;$Z$2&amp;")"</f>
        <v>Longreach (2011-12 to 2017-18)</v>
      </c>
      <c r="B18" s="82"/>
      <c r="C18" s="82"/>
      <c r="D18" s="82"/>
      <c r="E18" s="82"/>
      <c r="F18" s="82"/>
      <c r="G18" s="82" t="str">
        <f>$S$1&amp;" ("&amp;$T$2&amp;" to "&amp;$Z$2&amp;")"</f>
        <v>Longreach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7</v>
      </c>
      <c r="Z18" s="125">
        <v>11</v>
      </c>
      <c r="AB18" s="129">
        <f t="shared" si="2"/>
        <v>2.9023746701846965E-3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185</v>
      </c>
      <c r="Z19" s="125">
        <v>211</v>
      </c>
      <c r="AB19" s="129">
        <f t="shared" si="2"/>
        <v>5.5672823218997358E-2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57</v>
      </c>
      <c r="Z20" s="125">
        <v>61</v>
      </c>
      <c r="AB20" s="129">
        <f t="shared" si="2"/>
        <v>1.6094986807387864E-2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317</v>
      </c>
      <c r="Z21" s="125">
        <v>311</v>
      </c>
      <c r="AB21" s="129">
        <f t="shared" si="2"/>
        <v>8.2058047493403688E-2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247</v>
      </c>
      <c r="Z22" s="125">
        <v>295</v>
      </c>
      <c r="AB22" s="129">
        <f t="shared" si="2"/>
        <v>7.7836411609498682E-2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148</v>
      </c>
      <c r="Z23" s="125">
        <v>167</v>
      </c>
      <c r="AB23" s="129">
        <f t="shared" si="2"/>
        <v>4.4063324538258578E-2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28</v>
      </c>
      <c r="Z24" s="125">
        <v>36</v>
      </c>
      <c r="AB24" s="129">
        <f t="shared" si="2"/>
        <v>9.4986807387862793E-3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58</v>
      </c>
      <c r="Z25" s="125">
        <v>63</v>
      </c>
      <c r="AB25" s="129">
        <f t="shared" si="2"/>
        <v>1.6622691292875989E-2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32</v>
      </c>
      <c r="Z26" s="125">
        <v>51</v>
      </c>
      <c r="AB26" s="129">
        <f t="shared" si="2"/>
        <v>1.345646437994723E-2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109</v>
      </c>
      <c r="Z27" s="125">
        <v>154</v>
      </c>
      <c r="AB27" s="129">
        <f t="shared" si="2"/>
        <v>4.0633245382585753E-2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119</v>
      </c>
      <c r="Z28" s="125">
        <v>141</v>
      </c>
      <c r="AB28" s="129">
        <f t="shared" si="2"/>
        <v>3.7203166226912929E-2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356</v>
      </c>
      <c r="Z29" s="125">
        <v>385</v>
      </c>
      <c r="AB29" s="129">
        <f t="shared" si="2"/>
        <v>0.10158311345646438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236</v>
      </c>
      <c r="Z30" s="125">
        <v>278</v>
      </c>
      <c r="AB30" s="129">
        <f t="shared" si="2"/>
        <v>7.3350923482849606E-2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349</v>
      </c>
      <c r="Z31" s="125">
        <v>403</v>
      </c>
      <c r="AB31" s="129">
        <f t="shared" si="2"/>
        <v>0.10633245382585751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84</v>
      </c>
      <c r="Z32" s="125">
        <v>103</v>
      </c>
      <c r="AB32" s="129">
        <f t="shared" si="2"/>
        <v>2.7176781002638522E-2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125</v>
      </c>
      <c r="Z33" s="125">
        <v>135</v>
      </c>
      <c r="AB33" s="129">
        <f t="shared" si="2"/>
        <v>3.5620052770448551E-2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3290</v>
      </c>
      <c r="Z34" s="132">
        <v>3790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8</v>
      </c>
      <c r="Y44" s="125">
        <v>11</v>
      </c>
      <c r="Z44" s="125">
        <v>15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53</v>
      </c>
      <c r="Y45" s="125">
        <v>55</v>
      </c>
      <c r="Z45" s="125">
        <v>72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134</v>
      </c>
      <c r="Y46" s="125">
        <v>129</v>
      </c>
      <c r="Z46" s="125">
        <v>108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107</v>
      </c>
      <c r="Y47" s="125">
        <v>149</v>
      </c>
      <c r="Z47" s="125">
        <v>169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159</v>
      </c>
      <c r="Y48" s="125">
        <v>147</v>
      </c>
      <c r="Z48" s="125">
        <v>167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Longreach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143</v>
      </c>
      <c r="Y49" s="125">
        <v>163</v>
      </c>
      <c r="Z49" s="125">
        <v>194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149</v>
      </c>
      <c r="Y50" s="125">
        <v>126</v>
      </c>
      <c r="Z50" s="125">
        <v>124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116</v>
      </c>
      <c r="Y51" s="125">
        <v>122</v>
      </c>
      <c r="Z51" s="125">
        <v>135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150</v>
      </c>
      <c r="Y52" s="125">
        <v>145</v>
      </c>
      <c r="Z52" s="125">
        <v>148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165</v>
      </c>
      <c r="Y53" s="125">
        <v>179</v>
      </c>
      <c r="Z53" s="125">
        <v>194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127</v>
      </c>
      <c r="Y54" s="125">
        <v>134</v>
      </c>
      <c r="Z54" s="125">
        <v>167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92</v>
      </c>
      <c r="Y55" s="125">
        <v>118</v>
      </c>
      <c r="Z55" s="125">
        <v>161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60</v>
      </c>
      <c r="Y56" s="125">
        <v>62</v>
      </c>
      <c r="Z56" s="125">
        <v>76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17</v>
      </c>
      <c r="Y57" s="125">
        <v>27</v>
      </c>
      <c r="Z57" s="125">
        <v>46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5</v>
      </c>
      <c r="Y58" s="125">
        <v>0</v>
      </c>
      <c r="Z58" s="125">
        <v>11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9</v>
      </c>
      <c r="Y59" s="125">
        <v>5</v>
      </c>
      <c r="Z59" s="125">
        <v>10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8</v>
      </c>
      <c r="Y60" s="125">
        <v>5</v>
      </c>
      <c r="Z60" s="125">
        <v>2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1501</v>
      </c>
      <c r="Y61" s="125">
        <v>1582</v>
      </c>
      <c r="Z61" s="125">
        <v>1824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9</v>
      </c>
      <c r="Y63" s="125">
        <v>13</v>
      </c>
      <c r="Z63" s="125">
        <v>12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Longreach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76</v>
      </c>
      <c r="Y64" s="125">
        <v>94</v>
      </c>
      <c r="Z64" s="125">
        <v>72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110</v>
      </c>
      <c r="Y65" s="125">
        <v>130</v>
      </c>
      <c r="Z65" s="125">
        <v>199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162</v>
      </c>
      <c r="Y66" s="125">
        <v>163</v>
      </c>
      <c r="Z66" s="125">
        <v>174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173</v>
      </c>
      <c r="Y67" s="125">
        <v>180</v>
      </c>
      <c r="Z67" s="125">
        <v>189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145</v>
      </c>
      <c r="Y68" s="125">
        <v>149</v>
      </c>
      <c r="Z68" s="125">
        <v>200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150</v>
      </c>
      <c r="Y69" s="125">
        <v>149</v>
      </c>
      <c r="Z69" s="125">
        <v>132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139</v>
      </c>
      <c r="Y70" s="125">
        <v>137</v>
      </c>
      <c r="Z70" s="125">
        <v>147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136</v>
      </c>
      <c r="Y71" s="125">
        <v>168</v>
      </c>
      <c r="Z71" s="125">
        <v>177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175</v>
      </c>
      <c r="Y72" s="125">
        <v>170</v>
      </c>
      <c r="Z72" s="125">
        <v>220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143</v>
      </c>
      <c r="Y73" s="125">
        <v>181</v>
      </c>
      <c r="Z73" s="125">
        <v>177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82</v>
      </c>
      <c r="Y74" s="125">
        <v>99</v>
      </c>
      <c r="Z74" s="125">
        <v>149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58</v>
      </c>
      <c r="Y75" s="125">
        <v>47</v>
      </c>
      <c r="Z75" s="125">
        <v>74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7</v>
      </c>
      <c r="Y76" s="125">
        <v>14</v>
      </c>
      <c r="Z76" s="125">
        <v>24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6</v>
      </c>
      <c r="Y77" s="125">
        <v>3</v>
      </c>
      <c r="Z77" s="125">
        <v>16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3</v>
      </c>
      <c r="Y78" s="125">
        <v>3</v>
      </c>
      <c r="Z78" s="125">
        <v>2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7</v>
      </c>
      <c r="Z79" s="125">
        <v>9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1582</v>
      </c>
      <c r="Y80" s="125">
        <v>1708</v>
      </c>
      <c r="Z80" s="125">
        <v>1966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Longreach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88</v>
      </c>
      <c r="Y83" s="125">
        <v>91</v>
      </c>
      <c r="Z83" s="125">
        <v>105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73</v>
      </c>
      <c r="Y84" s="125">
        <v>90</v>
      </c>
      <c r="Z84" s="125">
        <v>114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3,788</v>
      </c>
      <c r="D85" s="96">
        <f t="shared" ref="D85:D90" si="4">AD4</f>
        <v>0.15136778115501515</v>
      </c>
      <c r="E85" s="97">
        <f t="shared" ref="E85:E90" si="5">AD4</f>
        <v>0.15136778115501515</v>
      </c>
      <c r="F85" s="96">
        <f t="shared" ref="F85:F90" si="6">AF4</f>
        <v>9.3258726352252186E-3</v>
      </c>
      <c r="G85" s="97">
        <f t="shared" ref="G85:G90" si="7">AF4</f>
        <v>9.3258726352252186E-3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171</v>
      </c>
      <c r="Y85" s="125">
        <v>191</v>
      </c>
      <c r="Z85" s="125">
        <v>216</v>
      </c>
    </row>
    <row r="86" spans="1:32" ht="15" customHeight="1" x14ac:dyDescent="0.25">
      <c r="A86" s="98" t="s">
        <v>4</v>
      </c>
      <c r="B86" s="95"/>
      <c r="C86" s="109" t="str">
        <f t="shared" si="3"/>
        <v>1,823</v>
      </c>
      <c r="D86" s="96">
        <f t="shared" si="4"/>
        <v>0.15233881163084706</v>
      </c>
      <c r="E86" s="97">
        <f t="shared" si="5"/>
        <v>0.15233881163084706</v>
      </c>
      <c r="F86" s="96">
        <f t="shared" si="6"/>
        <v>-3.2891246684350173E-2</v>
      </c>
      <c r="G86" s="97">
        <f t="shared" si="7"/>
        <v>-3.2891246684350173E-2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66</v>
      </c>
      <c r="Y86" s="125">
        <v>59</v>
      </c>
      <c r="Z86" s="125">
        <v>49</v>
      </c>
    </row>
    <row r="87" spans="1:32" ht="15" customHeight="1" x14ac:dyDescent="0.25">
      <c r="A87" s="98" t="s">
        <v>5</v>
      </c>
      <c r="B87" s="95"/>
      <c r="C87" s="109" t="str">
        <f t="shared" si="3"/>
        <v>1,961</v>
      </c>
      <c r="D87" s="96">
        <f t="shared" si="4"/>
        <v>0.14812646370023419</v>
      </c>
      <c r="E87" s="97">
        <f t="shared" si="5"/>
        <v>0.14812646370023419</v>
      </c>
      <c r="F87" s="96">
        <f t="shared" si="6"/>
        <v>5.0911039657020263E-2</v>
      </c>
      <c r="G87" s="97">
        <f t="shared" si="7"/>
        <v>5.0911039657020263E-2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29</v>
      </c>
      <c r="Y87" s="125">
        <v>37</v>
      </c>
      <c r="Z87" s="125">
        <v>34</v>
      </c>
    </row>
    <row r="88" spans="1:32" ht="15" customHeight="1" x14ac:dyDescent="0.25">
      <c r="A88" s="95" t="s">
        <v>6</v>
      </c>
      <c r="B88" s="95"/>
      <c r="C88" s="109" t="str">
        <f t="shared" si="3"/>
        <v>2,475</v>
      </c>
      <c r="D88" s="96">
        <f t="shared" si="4"/>
        <v>0.17409867172675519</v>
      </c>
      <c r="E88" s="97">
        <f t="shared" si="5"/>
        <v>0.17409867172675519</v>
      </c>
      <c r="F88" s="96">
        <f t="shared" si="6"/>
        <v>9.6102745792737032E-2</v>
      </c>
      <c r="G88" s="97">
        <f t="shared" si="7"/>
        <v>9.6102745792737032E-2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47</v>
      </c>
      <c r="Y88" s="125">
        <v>48</v>
      </c>
      <c r="Z88" s="125">
        <v>49</v>
      </c>
    </row>
    <row r="89" spans="1:32" ht="15" customHeight="1" x14ac:dyDescent="0.25">
      <c r="A89" s="95" t="s">
        <v>104</v>
      </c>
      <c r="B89" s="95"/>
      <c r="C89" s="146" t="str">
        <f t="shared" si="3"/>
        <v>$41,128</v>
      </c>
      <c r="D89" s="96">
        <f t="shared" si="4"/>
        <v>8.4742186469734859E-2</v>
      </c>
      <c r="E89" s="97">
        <f t="shared" si="5"/>
        <v>8.4742186469734859E-2</v>
      </c>
      <c r="F89" s="96">
        <f t="shared" si="6"/>
        <v>0.34165265849674742</v>
      </c>
      <c r="G89" s="97">
        <f t="shared" si="7"/>
        <v>0.34165265849674742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104</v>
      </c>
      <c r="Y89" s="125">
        <v>100</v>
      </c>
      <c r="Z89" s="125">
        <v>105</v>
      </c>
    </row>
    <row r="90" spans="1:32" ht="15" customHeight="1" x14ac:dyDescent="0.25">
      <c r="A90" s="95" t="s">
        <v>7</v>
      </c>
      <c r="B90" s="95"/>
      <c r="C90" s="109" t="str">
        <f t="shared" si="3"/>
        <v>$121.4 mil</v>
      </c>
      <c r="D90" s="96">
        <f t="shared" si="4"/>
        <v>0.17322207992409622</v>
      </c>
      <c r="E90" s="97">
        <f t="shared" si="5"/>
        <v>0.17322207992409622</v>
      </c>
      <c r="F90" s="96">
        <f t="shared" si="6"/>
        <v>0.19296698721728323</v>
      </c>
      <c r="G90" s="97">
        <f t="shared" si="7"/>
        <v>0.19296698721728323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137</v>
      </c>
      <c r="Y90" s="125">
        <v>156</v>
      </c>
      <c r="Z90" s="125">
        <v>178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1013</v>
      </c>
      <c r="Y91" s="125">
        <v>1038</v>
      </c>
      <c r="Z91" s="125">
        <v>1225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81</v>
      </c>
      <c r="Y93" s="125">
        <v>85</v>
      </c>
      <c r="Z93" s="125">
        <v>91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184</v>
      </c>
      <c r="Y94" s="125">
        <v>206</v>
      </c>
      <c r="Z94" s="125">
        <v>233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27</v>
      </c>
      <c r="Y95" s="125">
        <v>34</v>
      </c>
      <c r="Z95" s="125">
        <v>40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119</v>
      </c>
      <c r="Y96" s="125">
        <v>127</v>
      </c>
      <c r="Z96" s="125">
        <v>154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191</v>
      </c>
      <c r="Y97" s="125">
        <v>209</v>
      </c>
      <c r="Z97" s="125">
        <v>238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107</v>
      </c>
      <c r="Y98" s="125">
        <v>97</v>
      </c>
      <c r="Z98" s="125">
        <v>99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3</v>
      </c>
      <c r="Z99" s="125">
        <v>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73</v>
      </c>
      <c r="Y100" s="125">
        <v>83</v>
      </c>
      <c r="Z100" s="125">
        <v>116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1028</v>
      </c>
      <c r="Y101" s="125">
        <v>1070</v>
      </c>
      <c r="Z101" s="125">
        <v>1250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1859</v>
      </c>
      <c r="Y104" s="125">
        <v>2024</v>
      </c>
      <c r="Z104" s="125">
        <v>2319</v>
      </c>
      <c r="AB104" s="122" t="str">
        <f>TEXT(Z104,"###,###")</f>
        <v>2,319</v>
      </c>
      <c r="AD104" s="143">
        <f>Z104/($Z$4)*100</f>
        <v>61.219640971488907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856</v>
      </c>
      <c r="Y105" s="125">
        <v>876</v>
      </c>
      <c r="Z105" s="125">
        <v>942</v>
      </c>
      <c r="AB105" s="122" t="str">
        <f>TEXT(Z105,"###,###")</f>
        <v>942</v>
      </c>
      <c r="AD105" s="143">
        <f>Z105/($Z$4)*100</f>
        <v>24.868004223864837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2715</v>
      </c>
      <c r="Y106" s="132">
        <v>2900</v>
      </c>
      <c r="Z106" s="132">
        <v>3261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516</v>
      </c>
      <c r="Y108" s="125">
        <v>571</v>
      </c>
      <c r="Z108" s="125">
        <v>732</v>
      </c>
      <c r="AB108" s="122" t="str">
        <f>TEXT(Z108,"###,###")</f>
        <v>732</v>
      </c>
      <c r="AD108" s="143">
        <f>Z108/($Z$4)*100</f>
        <v>19.324181626187961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507</v>
      </c>
      <c r="Y109" s="125">
        <v>571</v>
      </c>
      <c r="Z109" s="125">
        <v>715</v>
      </c>
      <c r="AB109" s="122" t="str">
        <f>TEXT(Z109,"###,###")</f>
        <v>715</v>
      </c>
      <c r="AD109" s="143">
        <f>Z109/($Z$4)*100</f>
        <v>18.875395987328407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794</v>
      </c>
      <c r="Y110" s="125">
        <v>725</v>
      </c>
      <c r="Z110" s="125">
        <v>771</v>
      </c>
      <c r="AB110" s="122" t="str">
        <f>TEXT(Z110,"###,###")</f>
        <v>771</v>
      </c>
      <c r="AD110" s="143">
        <f>Z110/($Z$4)*100</f>
        <v>20.353748680042237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906</v>
      </c>
      <c r="Y111" s="125">
        <v>1033</v>
      </c>
      <c r="Z111" s="125">
        <v>1048</v>
      </c>
      <c r="AB111" s="122" t="str">
        <f>TEXT(Z111,"###,###")</f>
        <v>1,048</v>
      </c>
      <c r="AD111" s="143">
        <f>Z111/($Z$4)*100</f>
        <v>27.666314677930302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3078</v>
      </c>
      <c r="Y112" s="125">
        <v>3290</v>
      </c>
      <c r="Z112" s="125">
        <v>3786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40.74</v>
      </c>
      <c r="U118" s="144">
        <v>42.85</v>
      </c>
      <c r="V118" s="144">
        <v>37.46</v>
      </c>
      <c r="W118" s="144">
        <v>37.92</v>
      </c>
      <c r="X118" s="144">
        <v>41.24</v>
      </c>
      <c r="Y118" s="144">
        <v>41.03</v>
      </c>
      <c r="Z118" s="144">
        <v>42.21</v>
      </c>
      <c r="AB118" s="122" t="str">
        <f>TEXT(Z118,"##.0")</f>
        <v>42.2</v>
      </c>
    </row>
    <row r="120" spans="19:32" x14ac:dyDescent="0.25">
      <c r="S120" s="115" t="s">
        <v>106</v>
      </c>
      <c r="T120" s="125">
        <v>1728</v>
      </c>
      <c r="U120" s="125">
        <v>1737</v>
      </c>
      <c r="V120" s="125">
        <v>1699</v>
      </c>
      <c r="W120" s="125">
        <v>1660</v>
      </c>
      <c r="X120" s="125">
        <v>1612</v>
      </c>
      <c r="Y120" s="125">
        <v>1636</v>
      </c>
      <c r="Z120" s="125">
        <v>1827</v>
      </c>
      <c r="AB120" s="122" t="str">
        <f>TEXT(Z120,"###,###")</f>
        <v>1,827</v>
      </c>
    </row>
    <row r="121" spans="19:32" x14ac:dyDescent="0.25">
      <c r="S121" s="115" t="s">
        <v>107</v>
      </c>
      <c r="T121" s="125">
        <v>251</v>
      </c>
      <c r="U121" s="125">
        <v>261</v>
      </c>
      <c r="V121" s="125">
        <v>256</v>
      </c>
      <c r="W121" s="125">
        <v>233</v>
      </c>
      <c r="X121" s="125">
        <v>218</v>
      </c>
      <c r="Y121" s="125">
        <v>213</v>
      </c>
      <c r="Z121" s="125">
        <v>336</v>
      </c>
      <c r="AB121" s="122" t="str">
        <f>TEXT(Z121,"###,###")</f>
        <v>336</v>
      </c>
    </row>
    <row r="122" spans="19:32" x14ac:dyDescent="0.25">
      <c r="S122" s="115" t="s">
        <v>108</v>
      </c>
      <c r="T122" s="125">
        <v>278</v>
      </c>
      <c r="U122" s="125">
        <v>262</v>
      </c>
      <c r="V122" s="125">
        <v>256</v>
      </c>
      <c r="W122" s="125">
        <v>241</v>
      </c>
      <c r="X122" s="125">
        <v>214</v>
      </c>
      <c r="Y122" s="125">
        <v>259</v>
      </c>
      <c r="Z122" s="125">
        <v>310</v>
      </c>
      <c r="AB122" s="122" t="str">
        <f>TEXT(Z122,"###,###")</f>
        <v>310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2006</v>
      </c>
      <c r="U124" s="125">
        <v>1999</v>
      </c>
      <c r="V124" s="125">
        <v>1955</v>
      </c>
      <c r="W124" s="125">
        <v>1901</v>
      </c>
      <c r="X124" s="125">
        <v>1826</v>
      </c>
      <c r="Y124" s="125">
        <v>1895</v>
      </c>
      <c r="Z124" s="125">
        <v>2137</v>
      </c>
      <c r="AB124" s="122" t="str">
        <f>TEXT(Z124,"###,###")</f>
        <v>2,137</v>
      </c>
      <c r="AD124" s="139">
        <f>Z124/$Z$7*100</f>
        <v>86.343434343434339</v>
      </c>
    </row>
    <row r="125" spans="19:32" x14ac:dyDescent="0.25">
      <c r="S125" s="115" t="s">
        <v>110</v>
      </c>
      <c r="T125" s="125">
        <v>529</v>
      </c>
      <c r="U125" s="125">
        <v>523</v>
      </c>
      <c r="V125" s="125">
        <v>512</v>
      </c>
      <c r="W125" s="125">
        <v>474</v>
      </c>
      <c r="X125" s="125">
        <v>432</v>
      </c>
      <c r="Y125" s="125">
        <v>472</v>
      </c>
      <c r="Z125" s="125">
        <v>646</v>
      </c>
      <c r="AB125" s="122" t="str">
        <f>TEXT(Z125,"###,###")</f>
        <v>646</v>
      </c>
      <c r="AD125" s="139">
        <f>Z125/$Z$7*100</f>
        <v>26.101010101010104</v>
      </c>
    </row>
    <row r="127" spans="19:32" x14ac:dyDescent="0.25">
      <c r="S127" s="115" t="s">
        <v>111</v>
      </c>
      <c r="T127" s="125">
        <v>1148</v>
      </c>
      <c r="U127" s="125">
        <v>1160</v>
      </c>
      <c r="V127" s="125">
        <v>1103</v>
      </c>
      <c r="W127" s="125">
        <v>1071</v>
      </c>
      <c r="X127" s="125">
        <v>1014</v>
      </c>
      <c r="Y127" s="125">
        <v>1038</v>
      </c>
      <c r="Z127" s="125">
        <v>1224</v>
      </c>
      <c r="AB127" s="122" t="str">
        <f>TEXT(Z127,"###,###")</f>
        <v>1,224</v>
      </c>
      <c r="AD127" s="139">
        <f>Z127/$Z$7*100</f>
        <v>49.454545454545453</v>
      </c>
    </row>
    <row r="128" spans="19:32" x14ac:dyDescent="0.25">
      <c r="S128" s="115" t="s">
        <v>112</v>
      </c>
      <c r="T128" s="125">
        <v>1107</v>
      </c>
      <c r="U128" s="125">
        <v>1101</v>
      </c>
      <c r="V128" s="125">
        <v>1106</v>
      </c>
      <c r="W128" s="125">
        <v>1066</v>
      </c>
      <c r="X128" s="125">
        <v>1028</v>
      </c>
      <c r="Y128" s="125">
        <v>1070</v>
      </c>
      <c r="Z128" s="125">
        <v>1253</v>
      </c>
      <c r="AB128" s="122" t="str">
        <f>TEXT(Z128,"###,###")</f>
        <v>1,253</v>
      </c>
      <c r="AD128" s="139">
        <f>Z128/$Z$7*100</f>
        <v>50.62626262626263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85" id="{58A91766-3232-45DF-A3C8-5C6A42BB09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88" id="{F235AF41-2D74-40B4-94C4-7E2D4E105D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91" id="{B0BDAB00-E7EB-4477-826F-A2489CBCB4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94" id="{598C9A15-D085-425B-A363-8BBFE5E1BB0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84A53-05C3-40BC-869C-068D5514E238}">
  <sheetPr codeName="Sheet10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Mackay</v>
      </c>
      <c r="T1" s="113"/>
      <c r="U1" s="113"/>
      <c r="V1" s="113"/>
      <c r="W1" s="113"/>
      <c r="X1" s="113"/>
      <c r="Y1" s="114" t="str">
        <f>Y3</f>
        <v>9.42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160</v>
      </c>
      <c r="Y3" s="118" t="s">
        <v>249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9.42 Mackay,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108883</v>
      </c>
      <c r="U4" s="121">
        <v>103620</v>
      </c>
      <c r="V4" s="121">
        <v>98496</v>
      </c>
      <c r="W4" s="121">
        <v>95764</v>
      </c>
      <c r="X4" s="121">
        <v>88631</v>
      </c>
      <c r="Y4" s="121">
        <v>93842</v>
      </c>
      <c r="Z4" s="121">
        <v>100805</v>
      </c>
      <c r="AB4" s="122" t="str">
        <f>TEXT(Z4,"###,###")</f>
        <v>100,805</v>
      </c>
      <c r="AD4" s="123">
        <f>Z4/Y4-1</f>
        <v>7.4199185865603923E-2</v>
      </c>
      <c r="AF4" s="123">
        <f t="shared" ref="AF4:AF9" si="0">Z4/T4-1</f>
        <v>-7.4189726587254201E-2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61316</v>
      </c>
      <c r="U5" s="121">
        <v>58914</v>
      </c>
      <c r="V5" s="121">
        <v>55642</v>
      </c>
      <c r="W5" s="121">
        <v>54012</v>
      </c>
      <c r="X5" s="121">
        <v>49462</v>
      </c>
      <c r="Y5" s="121">
        <v>52559</v>
      </c>
      <c r="Z5" s="121">
        <v>56042</v>
      </c>
      <c r="AB5" s="122" t="str">
        <f>TEXT(Z5,"###,###")</f>
        <v>56,042</v>
      </c>
      <c r="AD5" s="123">
        <f t="shared" ref="AD5:AD9" si="1">Z5/Y5-1</f>
        <v>6.6268384101676236E-2</v>
      </c>
      <c r="AF5" s="123">
        <f t="shared" si="0"/>
        <v>-8.6013438580468393E-2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47567</v>
      </c>
      <c r="U6" s="121">
        <v>44701</v>
      </c>
      <c r="V6" s="121">
        <v>42854</v>
      </c>
      <c r="W6" s="121">
        <v>41752</v>
      </c>
      <c r="X6" s="121">
        <v>39168</v>
      </c>
      <c r="Y6" s="121">
        <v>41283</v>
      </c>
      <c r="Z6" s="121">
        <v>44763</v>
      </c>
      <c r="AB6" s="122" t="str">
        <f>TEXT(Z6,"###,###")</f>
        <v>44,763</v>
      </c>
      <c r="AD6" s="123">
        <f t="shared" si="1"/>
        <v>8.4296199404113148E-2</v>
      </c>
      <c r="AF6" s="123">
        <f t="shared" si="0"/>
        <v>-5.8948430634683691E-2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70644</v>
      </c>
      <c r="U7" s="121">
        <v>70430</v>
      </c>
      <c r="V7" s="121">
        <v>68011</v>
      </c>
      <c r="W7" s="121">
        <v>65755</v>
      </c>
      <c r="X7" s="121">
        <v>62629</v>
      </c>
      <c r="Y7" s="121">
        <v>64575</v>
      </c>
      <c r="Z7" s="121">
        <v>68929</v>
      </c>
      <c r="AB7" s="122" t="str">
        <f>TEXT(Z7,"###,###")</f>
        <v>68,929</v>
      </c>
      <c r="AD7" s="123">
        <f t="shared" si="1"/>
        <v>6.7425474254742657E-2</v>
      </c>
      <c r="AF7" s="123">
        <f t="shared" si="0"/>
        <v>-2.4276654776060225E-2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100,805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68,929</v>
      </c>
      <c r="P8" s="48"/>
      <c r="S8" s="120" t="s">
        <v>88</v>
      </c>
      <c r="T8" s="121">
        <v>45665.09</v>
      </c>
      <c r="U8" s="121">
        <v>47244.69</v>
      </c>
      <c r="V8" s="121">
        <v>47766.5</v>
      </c>
      <c r="W8" s="121">
        <v>48152.39</v>
      </c>
      <c r="X8" s="121">
        <v>48408.49</v>
      </c>
      <c r="Y8" s="121">
        <v>48784.33</v>
      </c>
      <c r="Z8" s="121">
        <v>51367.69</v>
      </c>
      <c r="AB8" s="122" t="str">
        <f>TEXT(Z8,"$###,###")</f>
        <v>$51,368</v>
      </c>
      <c r="AD8" s="123">
        <f t="shared" si="1"/>
        <v>5.2954709022343893E-2</v>
      </c>
      <c r="AF8" s="123">
        <f t="shared" si="0"/>
        <v>0.12487876406243825</v>
      </c>
    </row>
    <row r="9" spans="1:32" x14ac:dyDescent="0.25">
      <c r="A9" s="52" t="s">
        <v>15</v>
      </c>
      <c r="B9" s="53"/>
      <c r="C9" s="54"/>
      <c r="D9" s="55">
        <f>AD104</f>
        <v>79.378999057586427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54.598209752063717</v>
      </c>
      <c r="P9" s="56" t="s">
        <v>89</v>
      </c>
      <c r="S9" s="120" t="s">
        <v>7</v>
      </c>
      <c r="T9" s="121">
        <v>4428658389</v>
      </c>
      <c r="U9" s="121">
        <v>4522359036</v>
      </c>
      <c r="V9" s="121">
        <v>4399365528</v>
      </c>
      <c r="W9" s="121">
        <v>4219051087</v>
      </c>
      <c r="X9" s="121">
        <v>4054227965</v>
      </c>
      <c r="Y9" s="121">
        <v>4122120507</v>
      </c>
      <c r="Z9" s="121">
        <v>4584761413</v>
      </c>
      <c r="AB9" s="122" t="str">
        <f>TEXT(Z9/1000000,"$#,###.0")&amp;" mil"</f>
        <v>$4,584.8 mil</v>
      </c>
      <c r="AD9" s="123">
        <f t="shared" si="1"/>
        <v>0.11223371689749584</v>
      </c>
      <c r="AF9" s="123">
        <f t="shared" si="0"/>
        <v>3.524837779037826E-2</v>
      </c>
    </row>
    <row r="10" spans="1:32" x14ac:dyDescent="0.25">
      <c r="A10" s="52" t="s">
        <v>18</v>
      </c>
      <c r="B10" s="53"/>
      <c r="C10" s="54"/>
      <c r="D10" s="55">
        <f>AD105</f>
        <v>13.251326819106197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45.401790247936283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94.115684254812919</v>
      </c>
      <c r="P11" s="56" t="s">
        <v>89</v>
      </c>
      <c r="S11" s="120" t="s">
        <v>30</v>
      </c>
      <c r="T11" s="125">
        <v>100093</v>
      </c>
      <c r="U11" s="125">
        <v>95011</v>
      </c>
      <c r="V11" s="125">
        <v>90420</v>
      </c>
      <c r="W11" s="125">
        <v>87747</v>
      </c>
      <c r="X11" s="125">
        <v>81135</v>
      </c>
      <c r="Y11" s="125">
        <v>85970</v>
      </c>
      <c r="Z11" s="125">
        <v>92319</v>
      </c>
    </row>
    <row r="12" spans="1:32" ht="28.5" customHeight="1" x14ac:dyDescent="0.25">
      <c r="A12" s="52" t="s">
        <v>20</v>
      </c>
      <c r="B12" s="54"/>
      <c r="C12" s="54"/>
      <c r="D12" s="55">
        <f>AD108</f>
        <v>13.849511432964634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12.309768022167738</v>
      </c>
      <c r="P12" s="56" t="s">
        <v>89</v>
      </c>
      <c r="S12" s="120" t="s">
        <v>31</v>
      </c>
      <c r="T12" s="125">
        <v>8791</v>
      </c>
      <c r="U12" s="125">
        <v>8609</v>
      </c>
      <c r="V12" s="125">
        <v>8073</v>
      </c>
      <c r="W12" s="125">
        <v>8019</v>
      </c>
      <c r="X12" s="125">
        <v>7498</v>
      </c>
      <c r="Y12" s="125">
        <v>7872</v>
      </c>
      <c r="Z12" s="125">
        <v>8489</v>
      </c>
    </row>
    <row r="13" spans="1:32" ht="15" customHeight="1" x14ac:dyDescent="0.25">
      <c r="A13" s="52" t="s">
        <v>21</v>
      </c>
      <c r="B13" s="54"/>
      <c r="C13" s="54"/>
      <c r="D13" s="55">
        <f>AD109</f>
        <v>14.834581617975298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41.1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20.398789742572294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43.547443083180397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2379</v>
      </c>
      <c r="Z15" s="125">
        <v>2424</v>
      </c>
      <c r="AB15" s="129">
        <f t="shared" ref="AB15:AB34" si="2">IF(Z15="np",0,Z15/$Z$34)</f>
        <v>2.4046426268538267E-2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4414</v>
      </c>
      <c r="Z16" s="125">
        <v>4780</v>
      </c>
      <c r="AB16" s="129">
        <f t="shared" si="2"/>
        <v>4.7418282823272657E-2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5649</v>
      </c>
      <c r="Z17" s="125">
        <v>6703</v>
      </c>
      <c r="AB17" s="129">
        <f t="shared" si="2"/>
        <v>6.6494717523932351E-2</v>
      </c>
    </row>
    <row r="18" spans="1:28" x14ac:dyDescent="0.25">
      <c r="A18" s="82" t="str">
        <f>$S$1&amp;" ("&amp;$T$2&amp;" to "&amp;$Z$2&amp;")"</f>
        <v>Mackay (2011-12 to 2017-18)</v>
      </c>
      <c r="B18" s="82"/>
      <c r="C18" s="82"/>
      <c r="D18" s="82"/>
      <c r="E18" s="82"/>
      <c r="F18" s="82"/>
      <c r="G18" s="82" t="str">
        <f>$S$1&amp;" ("&amp;$T$2&amp;" to "&amp;$Z$2&amp;")"</f>
        <v>Mackay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684</v>
      </c>
      <c r="Z18" s="125">
        <v>709</v>
      </c>
      <c r="AB18" s="129">
        <f t="shared" si="2"/>
        <v>7.0333812806904423E-3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8272</v>
      </c>
      <c r="Z19" s="125">
        <v>9219</v>
      </c>
      <c r="AB19" s="129">
        <f t="shared" si="2"/>
        <v>9.1453796934675854E-2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4073</v>
      </c>
      <c r="Z20" s="125">
        <v>4641</v>
      </c>
      <c r="AB20" s="129">
        <f t="shared" si="2"/>
        <v>4.6039382967114725E-2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8794</v>
      </c>
      <c r="Z21" s="125">
        <v>9523</v>
      </c>
      <c r="AB21" s="129">
        <f t="shared" si="2"/>
        <v>9.4469520361093198E-2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6148</v>
      </c>
      <c r="Z22" s="125">
        <v>6527</v>
      </c>
      <c r="AB22" s="129">
        <f t="shared" si="2"/>
        <v>6.4748772382322309E-2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4592</v>
      </c>
      <c r="Z23" s="125">
        <v>4863</v>
      </c>
      <c r="AB23" s="129">
        <f t="shared" si="2"/>
        <v>4.8241654679827391E-2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292</v>
      </c>
      <c r="Z24" s="125">
        <v>272</v>
      </c>
      <c r="AB24" s="129">
        <f t="shared" si="2"/>
        <v>2.6982788552155153E-3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2274</v>
      </c>
      <c r="Z25" s="125">
        <v>2457</v>
      </c>
      <c r="AB25" s="129">
        <f t="shared" si="2"/>
        <v>2.4373790982590151E-2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1844</v>
      </c>
      <c r="Z26" s="125">
        <v>1887</v>
      </c>
      <c r="AB26" s="129">
        <f t="shared" si="2"/>
        <v>1.8719309558057635E-2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5281</v>
      </c>
      <c r="Z27" s="125">
        <v>5886</v>
      </c>
      <c r="AB27" s="129">
        <f t="shared" si="2"/>
        <v>5.8389960815435744E-2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8717</v>
      </c>
      <c r="Z28" s="125">
        <v>10390</v>
      </c>
      <c r="AB28" s="129">
        <f t="shared" si="2"/>
        <v>0.10307028421209266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3515</v>
      </c>
      <c r="Z29" s="125">
        <v>3340</v>
      </c>
      <c r="AB29" s="129">
        <f t="shared" si="2"/>
        <v>3.3133277119190514E-2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5583</v>
      </c>
      <c r="Z30" s="125">
        <v>5602</v>
      </c>
      <c r="AB30" s="129">
        <f t="shared" si="2"/>
        <v>5.5572640246019545E-2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7963</v>
      </c>
      <c r="Z31" s="125">
        <v>9252</v>
      </c>
      <c r="AB31" s="129">
        <f t="shared" si="2"/>
        <v>9.1781161648727738E-2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898</v>
      </c>
      <c r="Z32" s="125">
        <v>927</v>
      </c>
      <c r="AB32" s="129">
        <f t="shared" si="2"/>
        <v>9.1959724220028773E-3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5167</v>
      </c>
      <c r="Z33" s="125">
        <v>6237</v>
      </c>
      <c r="AB33" s="129">
        <f t="shared" si="2"/>
        <v>6.1871930955805766E-2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93842</v>
      </c>
      <c r="Z34" s="132">
        <v>100805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55</v>
      </c>
      <c r="Y44" s="125">
        <v>63</v>
      </c>
      <c r="Z44" s="125">
        <v>73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1066</v>
      </c>
      <c r="Y45" s="125">
        <v>1108</v>
      </c>
      <c r="Z45" s="125">
        <v>1325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2761</v>
      </c>
      <c r="Y46" s="125">
        <v>2932</v>
      </c>
      <c r="Z46" s="125">
        <v>3239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4351</v>
      </c>
      <c r="Y47" s="125">
        <v>4692</v>
      </c>
      <c r="Z47" s="125">
        <v>4966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5638</v>
      </c>
      <c r="Y48" s="125">
        <v>5891</v>
      </c>
      <c r="Z48" s="125">
        <v>6387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Mackay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5786</v>
      </c>
      <c r="Y49" s="125">
        <v>6129</v>
      </c>
      <c r="Z49" s="125">
        <v>6307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5209</v>
      </c>
      <c r="Y50" s="125">
        <v>5509</v>
      </c>
      <c r="Z50" s="125">
        <v>5961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5100</v>
      </c>
      <c r="Y51" s="125">
        <v>5339</v>
      </c>
      <c r="Z51" s="125">
        <v>5379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5372</v>
      </c>
      <c r="Y52" s="125">
        <v>5572</v>
      </c>
      <c r="Z52" s="125">
        <v>5696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4976</v>
      </c>
      <c r="Y53" s="125">
        <v>5254</v>
      </c>
      <c r="Z53" s="125">
        <v>5444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4302</v>
      </c>
      <c r="Y54" s="125">
        <v>4676</v>
      </c>
      <c r="Z54" s="125">
        <v>5146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2868</v>
      </c>
      <c r="Y55" s="125">
        <v>3205</v>
      </c>
      <c r="Z55" s="125">
        <v>3509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1230</v>
      </c>
      <c r="Y56" s="125">
        <v>1354</v>
      </c>
      <c r="Z56" s="125">
        <v>1590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429</v>
      </c>
      <c r="Y57" s="125">
        <v>491</v>
      </c>
      <c r="Z57" s="125">
        <v>575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174</v>
      </c>
      <c r="Y58" s="125">
        <v>184</v>
      </c>
      <c r="Z58" s="125">
        <v>212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107</v>
      </c>
      <c r="Y59" s="125">
        <v>112</v>
      </c>
      <c r="Z59" s="125">
        <v>128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44</v>
      </c>
      <c r="Y60" s="125">
        <v>48</v>
      </c>
      <c r="Z60" s="125">
        <v>67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49462</v>
      </c>
      <c r="Y61" s="125">
        <v>52559</v>
      </c>
      <c r="Z61" s="125">
        <v>56042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76</v>
      </c>
      <c r="Y63" s="125">
        <v>76</v>
      </c>
      <c r="Z63" s="125">
        <v>78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Mackay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1290</v>
      </c>
      <c r="Y64" s="125">
        <v>1420</v>
      </c>
      <c r="Z64" s="125">
        <v>1552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2789</v>
      </c>
      <c r="Y65" s="125">
        <v>2838</v>
      </c>
      <c r="Z65" s="125">
        <v>3316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3711</v>
      </c>
      <c r="Y66" s="125">
        <v>3640</v>
      </c>
      <c r="Z66" s="125">
        <v>4002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4366</v>
      </c>
      <c r="Y67" s="125">
        <v>4491</v>
      </c>
      <c r="Z67" s="125">
        <v>4794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4285</v>
      </c>
      <c r="Y68" s="125">
        <v>4297</v>
      </c>
      <c r="Z68" s="125">
        <v>4742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3805</v>
      </c>
      <c r="Y69" s="125">
        <v>4051</v>
      </c>
      <c r="Z69" s="125">
        <v>4320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4182</v>
      </c>
      <c r="Y70" s="125">
        <v>4238</v>
      </c>
      <c r="Z70" s="125">
        <v>4337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4196</v>
      </c>
      <c r="Y71" s="125">
        <v>4607</v>
      </c>
      <c r="Z71" s="125">
        <v>4981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4067</v>
      </c>
      <c r="Y72" s="125">
        <v>4337</v>
      </c>
      <c r="Z72" s="125">
        <v>4392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3229</v>
      </c>
      <c r="Y73" s="125">
        <v>3681</v>
      </c>
      <c r="Z73" s="125">
        <v>4085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1906</v>
      </c>
      <c r="Y74" s="125">
        <v>2164</v>
      </c>
      <c r="Z74" s="125">
        <v>2446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723</v>
      </c>
      <c r="Y75" s="125">
        <v>807</v>
      </c>
      <c r="Z75" s="125">
        <v>969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282</v>
      </c>
      <c r="Y76" s="125">
        <v>339</v>
      </c>
      <c r="Z76" s="125">
        <v>381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144</v>
      </c>
      <c r="Y77" s="125">
        <v>137</v>
      </c>
      <c r="Z77" s="125">
        <v>155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87</v>
      </c>
      <c r="Y78" s="125">
        <v>107</v>
      </c>
      <c r="Z78" s="125">
        <v>125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47</v>
      </c>
      <c r="Y79" s="125">
        <v>53</v>
      </c>
      <c r="Z79" s="125">
        <v>64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39168</v>
      </c>
      <c r="Y80" s="125">
        <v>41283</v>
      </c>
      <c r="Z80" s="125">
        <v>44763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Mackay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2708</v>
      </c>
      <c r="Y83" s="125">
        <v>2785</v>
      </c>
      <c r="Z83" s="125">
        <v>2876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2804</v>
      </c>
      <c r="Y84" s="125">
        <v>2861</v>
      </c>
      <c r="Z84" s="125">
        <v>2974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100,805</v>
      </c>
      <c r="D85" s="96">
        <f t="shared" ref="D85:D90" si="4">AD4</f>
        <v>7.4199185865603923E-2</v>
      </c>
      <c r="E85" s="97">
        <f t="shared" ref="E85:E90" si="5">AD4</f>
        <v>7.4199185865603923E-2</v>
      </c>
      <c r="F85" s="96">
        <f t="shared" ref="F85:F90" si="6">AF4</f>
        <v>-7.4189726587254201E-2</v>
      </c>
      <c r="G85" s="97">
        <f t="shared" ref="G85:G90" si="7">AF4</f>
        <v>-7.4189726587254201E-2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10060</v>
      </c>
      <c r="Y85" s="125">
        <v>10298</v>
      </c>
      <c r="Z85" s="125">
        <v>11086</v>
      </c>
    </row>
    <row r="86" spans="1:32" ht="15" customHeight="1" x14ac:dyDescent="0.25">
      <c r="A86" s="98" t="s">
        <v>4</v>
      </c>
      <c r="B86" s="95"/>
      <c r="C86" s="109" t="str">
        <f t="shared" si="3"/>
        <v>56,042</v>
      </c>
      <c r="D86" s="96">
        <f t="shared" si="4"/>
        <v>6.6268384101676236E-2</v>
      </c>
      <c r="E86" s="97">
        <f t="shared" si="5"/>
        <v>6.6268384101676236E-2</v>
      </c>
      <c r="F86" s="96">
        <f t="shared" si="6"/>
        <v>-8.6013438580468393E-2</v>
      </c>
      <c r="G86" s="97">
        <f t="shared" si="7"/>
        <v>-8.6013438580468393E-2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911</v>
      </c>
      <c r="Y86" s="125">
        <v>974</v>
      </c>
      <c r="Z86" s="125">
        <v>1074</v>
      </c>
    </row>
    <row r="87" spans="1:32" ht="15" customHeight="1" x14ac:dyDescent="0.25">
      <c r="A87" s="98" t="s">
        <v>5</v>
      </c>
      <c r="B87" s="95"/>
      <c r="C87" s="109" t="str">
        <f t="shared" si="3"/>
        <v>44,763</v>
      </c>
      <c r="D87" s="96">
        <f t="shared" si="4"/>
        <v>8.4296199404113148E-2</v>
      </c>
      <c r="E87" s="97">
        <f t="shared" si="5"/>
        <v>8.4296199404113148E-2</v>
      </c>
      <c r="F87" s="96">
        <f t="shared" si="6"/>
        <v>-5.8948430634683691E-2</v>
      </c>
      <c r="G87" s="97">
        <f t="shared" si="7"/>
        <v>-5.8948430634683691E-2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840</v>
      </c>
      <c r="Y87" s="125">
        <v>879</v>
      </c>
      <c r="Z87" s="125">
        <v>897</v>
      </c>
    </row>
    <row r="88" spans="1:32" ht="15" customHeight="1" x14ac:dyDescent="0.25">
      <c r="A88" s="95" t="s">
        <v>6</v>
      </c>
      <c r="B88" s="95"/>
      <c r="C88" s="109" t="str">
        <f t="shared" si="3"/>
        <v>68,929</v>
      </c>
      <c r="D88" s="96">
        <f t="shared" si="4"/>
        <v>6.7425474254742657E-2</v>
      </c>
      <c r="E88" s="97">
        <f t="shared" si="5"/>
        <v>6.7425474254742657E-2</v>
      </c>
      <c r="F88" s="96">
        <f t="shared" si="6"/>
        <v>-2.4276654776060225E-2</v>
      </c>
      <c r="G88" s="97">
        <f t="shared" si="7"/>
        <v>-2.4276654776060225E-2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1156</v>
      </c>
      <c r="Y88" s="125">
        <v>1171</v>
      </c>
      <c r="Z88" s="125">
        <v>1284</v>
      </c>
    </row>
    <row r="89" spans="1:32" ht="15" customHeight="1" x14ac:dyDescent="0.25">
      <c r="A89" s="95" t="s">
        <v>104</v>
      </c>
      <c r="B89" s="95"/>
      <c r="C89" s="146" t="str">
        <f t="shared" si="3"/>
        <v>$51,368</v>
      </c>
      <c r="D89" s="96">
        <f t="shared" si="4"/>
        <v>5.2954709022343893E-2</v>
      </c>
      <c r="E89" s="97">
        <f t="shared" si="5"/>
        <v>5.2954709022343893E-2</v>
      </c>
      <c r="F89" s="96">
        <f t="shared" si="6"/>
        <v>0.12487876406243825</v>
      </c>
      <c r="G89" s="97">
        <f t="shared" si="7"/>
        <v>0.12487876406243825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6142</v>
      </c>
      <c r="Y89" s="125">
        <v>6321</v>
      </c>
      <c r="Z89" s="125">
        <v>6890</v>
      </c>
    </row>
    <row r="90" spans="1:32" ht="15" customHeight="1" x14ac:dyDescent="0.25">
      <c r="A90" s="95" t="s">
        <v>7</v>
      </c>
      <c r="B90" s="95"/>
      <c r="C90" s="109" t="str">
        <f t="shared" si="3"/>
        <v>$4,584.8 mil</v>
      </c>
      <c r="D90" s="96">
        <f t="shared" si="4"/>
        <v>0.11223371689749584</v>
      </c>
      <c r="E90" s="97">
        <f t="shared" si="5"/>
        <v>0.11223371689749584</v>
      </c>
      <c r="F90" s="96">
        <f t="shared" si="6"/>
        <v>3.524837779037826E-2</v>
      </c>
      <c r="G90" s="97">
        <f t="shared" si="7"/>
        <v>3.524837779037826E-2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4021</v>
      </c>
      <c r="Y90" s="125">
        <v>4334</v>
      </c>
      <c r="Z90" s="125">
        <v>4905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34305</v>
      </c>
      <c r="Y91" s="125">
        <v>35277</v>
      </c>
      <c r="Z91" s="125">
        <v>37634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1822</v>
      </c>
      <c r="Y93" s="125">
        <v>1975</v>
      </c>
      <c r="Z93" s="125">
        <v>2152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4828</v>
      </c>
      <c r="Y94" s="125">
        <v>4987</v>
      </c>
      <c r="Z94" s="125">
        <v>5336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1162</v>
      </c>
      <c r="Y95" s="125">
        <v>1201</v>
      </c>
      <c r="Z95" s="125">
        <v>1332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3542</v>
      </c>
      <c r="Y96" s="125">
        <v>3979</v>
      </c>
      <c r="Z96" s="125">
        <v>4386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5524</v>
      </c>
      <c r="Y97" s="125">
        <v>5984</v>
      </c>
      <c r="Z97" s="125">
        <v>6280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3352</v>
      </c>
      <c r="Y98" s="125">
        <v>3417</v>
      </c>
      <c r="Z98" s="125">
        <v>3669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770</v>
      </c>
      <c r="Y99" s="125">
        <v>869</v>
      </c>
      <c r="Z99" s="125">
        <v>1037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2120</v>
      </c>
      <c r="Y100" s="125">
        <v>2180</v>
      </c>
      <c r="Z100" s="125">
        <v>2473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28323</v>
      </c>
      <c r="Y101" s="125">
        <v>29298</v>
      </c>
      <c r="Z101" s="125">
        <v>31295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66497</v>
      </c>
      <c r="Y104" s="125">
        <v>73846</v>
      </c>
      <c r="Z104" s="125">
        <v>80018</v>
      </c>
      <c r="AB104" s="122" t="str">
        <f>TEXT(Z104,"###,###")</f>
        <v>80,018</v>
      </c>
      <c r="AD104" s="143">
        <f>Z104/($Z$4)*100</f>
        <v>79.378999057586427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14510</v>
      </c>
      <c r="Y105" s="125">
        <v>13159</v>
      </c>
      <c r="Z105" s="125">
        <v>13358</v>
      </c>
      <c r="AB105" s="122" t="str">
        <f>TEXT(Z105,"###,###")</f>
        <v>13,358</v>
      </c>
      <c r="AD105" s="143">
        <f>Z105/($Z$4)*100</f>
        <v>13.251326819106197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81007</v>
      </c>
      <c r="Y106" s="132">
        <v>87005</v>
      </c>
      <c r="Z106" s="132">
        <v>93376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9874</v>
      </c>
      <c r="Y108" s="125">
        <v>11310</v>
      </c>
      <c r="Z108" s="125">
        <v>13961</v>
      </c>
      <c r="AB108" s="122" t="str">
        <f>TEXT(Z108,"###,###")</f>
        <v>13,961</v>
      </c>
      <c r="AD108" s="143">
        <f>Z108/($Z$4)*100</f>
        <v>13.849511432964634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12861</v>
      </c>
      <c r="Y109" s="125">
        <v>13941</v>
      </c>
      <c r="Z109" s="125">
        <v>14954</v>
      </c>
      <c r="AB109" s="122" t="str">
        <f>TEXT(Z109,"###,###")</f>
        <v>14,954</v>
      </c>
      <c r="AD109" s="143">
        <f>Z109/($Z$4)*100</f>
        <v>14.834581617975298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19731</v>
      </c>
      <c r="Y110" s="125">
        <v>20547</v>
      </c>
      <c r="Z110" s="125">
        <v>20563</v>
      </c>
      <c r="AB110" s="122" t="str">
        <f>TEXT(Z110,"###,###")</f>
        <v>20,563</v>
      </c>
      <c r="AD110" s="143">
        <f>Z110/($Z$4)*100</f>
        <v>20.398789742572294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38544</v>
      </c>
      <c r="Y111" s="125">
        <v>41207</v>
      </c>
      <c r="Z111" s="125">
        <v>43898</v>
      </c>
      <c r="AB111" s="122" t="str">
        <f>TEXT(Z111,"###,###")</f>
        <v>43,898</v>
      </c>
      <c r="AD111" s="143">
        <f>Z111/($Z$4)*100</f>
        <v>43.547443083180397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88631</v>
      </c>
      <c r="Y112" s="125">
        <v>93842</v>
      </c>
      <c r="Z112" s="125">
        <v>100805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35.82</v>
      </c>
      <c r="U118" s="144">
        <v>37.08</v>
      </c>
      <c r="V118" s="144">
        <v>38.67</v>
      </c>
      <c r="W118" s="144">
        <v>39.14</v>
      </c>
      <c r="X118" s="144">
        <v>42.55</v>
      </c>
      <c r="Y118" s="144">
        <v>40.9</v>
      </c>
      <c r="Z118" s="144">
        <v>41.1</v>
      </c>
      <c r="AB118" s="122" t="str">
        <f>TEXT(Z118,"##.0")</f>
        <v>41.1</v>
      </c>
    </row>
    <row r="120" spans="19:32" x14ac:dyDescent="0.25">
      <c r="S120" s="115" t="s">
        <v>106</v>
      </c>
      <c r="T120" s="125">
        <v>61854</v>
      </c>
      <c r="U120" s="125">
        <v>61822</v>
      </c>
      <c r="V120" s="125">
        <v>59935</v>
      </c>
      <c r="W120" s="125">
        <v>57738</v>
      </c>
      <c r="X120" s="125">
        <v>55133</v>
      </c>
      <c r="Y120" s="125">
        <v>56703</v>
      </c>
      <c r="Z120" s="125">
        <v>60443</v>
      </c>
      <c r="AB120" s="122" t="str">
        <f>TEXT(Z120,"###,###")</f>
        <v>60,443</v>
      </c>
    </row>
    <row r="121" spans="19:32" x14ac:dyDescent="0.25">
      <c r="S121" s="115" t="s">
        <v>107</v>
      </c>
      <c r="T121" s="125">
        <v>4074</v>
      </c>
      <c r="U121" s="125">
        <v>4051</v>
      </c>
      <c r="V121" s="125">
        <v>3802</v>
      </c>
      <c r="W121" s="125">
        <v>3692</v>
      </c>
      <c r="X121" s="125">
        <v>3448</v>
      </c>
      <c r="Y121" s="125">
        <v>3681</v>
      </c>
      <c r="Z121" s="125">
        <v>4055</v>
      </c>
      <c r="AB121" s="122" t="str">
        <f>TEXT(Z121,"###,###")</f>
        <v>4,055</v>
      </c>
    </row>
    <row r="122" spans="19:32" x14ac:dyDescent="0.25">
      <c r="S122" s="115" t="s">
        <v>108</v>
      </c>
      <c r="T122" s="125">
        <v>4712</v>
      </c>
      <c r="U122" s="125">
        <v>4561</v>
      </c>
      <c r="V122" s="125">
        <v>4270</v>
      </c>
      <c r="W122" s="125">
        <v>4330</v>
      </c>
      <c r="X122" s="125">
        <v>4053</v>
      </c>
      <c r="Y122" s="125">
        <v>4191</v>
      </c>
      <c r="Z122" s="125">
        <v>4430</v>
      </c>
      <c r="AB122" s="122" t="str">
        <f>TEXT(Z122,"###,###")</f>
        <v>4,430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66566</v>
      </c>
      <c r="U124" s="125">
        <v>66383</v>
      </c>
      <c r="V124" s="125">
        <v>64205</v>
      </c>
      <c r="W124" s="125">
        <v>62068</v>
      </c>
      <c r="X124" s="125">
        <v>59186</v>
      </c>
      <c r="Y124" s="125">
        <v>60894</v>
      </c>
      <c r="Z124" s="125">
        <v>64873</v>
      </c>
      <c r="AB124" s="122" t="str">
        <f>TEXT(Z124,"###,###")</f>
        <v>64,873</v>
      </c>
      <c r="AD124" s="139">
        <f>Z124/$Z$7*100</f>
        <v>94.115684254812919</v>
      </c>
    </row>
    <row r="125" spans="19:32" x14ac:dyDescent="0.25">
      <c r="S125" s="115" t="s">
        <v>110</v>
      </c>
      <c r="T125" s="125">
        <v>8786</v>
      </c>
      <c r="U125" s="125">
        <v>8612</v>
      </c>
      <c r="V125" s="125">
        <v>8072</v>
      </c>
      <c r="W125" s="125">
        <v>8022</v>
      </c>
      <c r="X125" s="125">
        <v>7501</v>
      </c>
      <c r="Y125" s="125">
        <v>7872</v>
      </c>
      <c r="Z125" s="125">
        <v>8485</v>
      </c>
      <c r="AB125" s="122" t="str">
        <f>TEXT(Z125,"###,###")</f>
        <v>8,485</v>
      </c>
      <c r="AD125" s="139">
        <f>Z125/$Z$7*100</f>
        <v>12.309768022167738</v>
      </c>
    </row>
    <row r="127" spans="19:32" x14ac:dyDescent="0.25">
      <c r="S127" s="115" t="s">
        <v>111</v>
      </c>
      <c r="T127" s="125">
        <v>39676</v>
      </c>
      <c r="U127" s="125">
        <v>39572</v>
      </c>
      <c r="V127" s="125">
        <v>37956</v>
      </c>
      <c r="W127" s="125">
        <v>36374</v>
      </c>
      <c r="X127" s="125">
        <v>34305</v>
      </c>
      <c r="Y127" s="125">
        <v>35277</v>
      </c>
      <c r="Z127" s="125">
        <v>37634</v>
      </c>
      <c r="AB127" s="122" t="str">
        <f>TEXT(Z127,"###,###")</f>
        <v>37,634</v>
      </c>
      <c r="AD127" s="139">
        <f>Z127/$Z$7*100</f>
        <v>54.598209752063717</v>
      </c>
    </row>
    <row r="128" spans="19:32" x14ac:dyDescent="0.25">
      <c r="S128" s="115" t="s">
        <v>112</v>
      </c>
      <c r="T128" s="125">
        <v>30968</v>
      </c>
      <c r="U128" s="125">
        <v>30853</v>
      </c>
      <c r="V128" s="125">
        <v>30055</v>
      </c>
      <c r="W128" s="125">
        <v>29381</v>
      </c>
      <c r="X128" s="125">
        <v>28323</v>
      </c>
      <c r="Y128" s="125">
        <v>29298</v>
      </c>
      <c r="Z128" s="125">
        <v>31295</v>
      </c>
      <c r="AB128" s="122" t="str">
        <f>TEXT(Z128,"###,###")</f>
        <v>31,295</v>
      </c>
      <c r="AD128" s="139">
        <f>Z128/$Z$7*100</f>
        <v>45.401790247936283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75" id="{A01BA64E-CBE2-4A6E-AC66-F504CB5855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78" id="{30406CD2-06A0-4C75-AE0B-981804EDD7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81" id="{5F672733-1A89-4032-9ACC-3566647C22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84" id="{E556ADDA-6022-4A1B-91C2-6E480987272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D1040-2B49-4C84-A2F9-4828363F78CA}">
  <sheetPr codeName="Sheet10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McKinlay</v>
      </c>
      <c r="T1" s="113"/>
      <c r="U1" s="113"/>
      <c r="V1" s="113"/>
      <c r="W1" s="113"/>
      <c r="X1" s="113"/>
      <c r="Y1" s="114" t="str">
        <f>Y3</f>
        <v>9.43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161</v>
      </c>
      <c r="Y3" s="118" t="s">
        <v>250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9.43 McKinlay,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469</v>
      </c>
      <c r="U4" s="121">
        <v>433</v>
      </c>
      <c r="V4" s="121">
        <v>431</v>
      </c>
      <c r="W4" s="121">
        <v>406</v>
      </c>
      <c r="X4" s="121">
        <v>335</v>
      </c>
      <c r="Y4" s="121">
        <v>462</v>
      </c>
      <c r="Z4" s="121">
        <v>842</v>
      </c>
      <c r="AB4" s="122" t="str">
        <f>TEXT(Z4,"###,###")</f>
        <v>842</v>
      </c>
      <c r="AD4" s="123">
        <f>Z4/Y4-1</f>
        <v>0.82251082251082241</v>
      </c>
      <c r="AF4" s="123">
        <f t="shared" ref="AF4:AF9" si="0">Z4/T4-1</f>
        <v>0.79530916844349675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253</v>
      </c>
      <c r="U5" s="121">
        <v>228</v>
      </c>
      <c r="V5" s="121">
        <v>228</v>
      </c>
      <c r="W5" s="121">
        <v>208</v>
      </c>
      <c r="X5" s="121">
        <v>173</v>
      </c>
      <c r="Y5" s="121">
        <v>225</v>
      </c>
      <c r="Z5" s="121">
        <v>429</v>
      </c>
      <c r="AB5" s="122" t="str">
        <f>TEXT(Z5,"###,###")</f>
        <v>429</v>
      </c>
      <c r="AD5" s="123">
        <f t="shared" ref="AD5:AD9" si="1">Z5/Y5-1</f>
        <v>0.90666666666666673</v>
      </c>
      <c r="AF5" s="123">
        <f t="shared" si="0"/>
        <v>0.69565217391304346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223</v>
      </c>
      <c r="U6" s="121">
        <v>207</v>
      </c>
      <c r="V6" s="121">
        <v>203</v>
      </c>
      <c r="W6" s="121">
        <v>198</v>
      </c>
      <c r="X6" s="121">
        <v>162</v>
      </c>
      <c r="Y6" s="121">
        <v>237</v>
      </c>
      <c r="Z6" s="121">
        <v>415</v>
      </c>
      <c r="AB6" s="122" t="str">
        <f>TEXT(Z6,"###,###")</f>
        <v>415</v>
      </c>
      <c r="AD6" s="123">
        <f t="shared" si="1"/>
        <v>0.75105485232067504</v>
      </c>
      <c r="AF6" s="123">
        <f t="shared" si="0"/>
        <v>0.86098654708520184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306</v>
      </c>
      <c r="U7" s="121">
        <v>296</v>
      </c>
      <c r="V7" s="121">
        <v>287</v>
      </c>
      <c r="W7" s="121">
        <v>273</v>
      </c>
      <c r="X7" s="121">
        <v>233</v>
      </c>
      <c r="Y7" s="121">
        <v>305</v>
      </c>
      <c r="Z7" s="121">
        <v>556</v>
      </c>
      <c r="AB7" s="122" t="str">
        <f>TEXT(Z7,"###,###")</f>
        <v>556</v>
      </c>
      <c r="AD7" s="123">
        <f t="shared" si="1"/>
        <v>0.82295081967213113</v>
      </c>
      <c r="AF7" s="123">
        <f t="shared" si="0"/>
        <v>0.81699346405228757</v>
      </c>
    </row>
    <row r="8" spans="1:32" ht="17.25" customHeight="1" x14ac:dyDescent="0.25">
      <c r="A8" s="44" t="s">
        <v>13</v>
      </c>
      <c r="B8" s="45"/>
      <c r="C8" s="46"/>
      <c r="D8" s="47" t="str">
        <f>AB4</f>
        <v>842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556</v>
      </c>
      <c r="P8" s="48"/>
      <c r="S8" s="120" t="s">
        <v>88</v>
      </c>
      <c r="T8" s="121">
        <v>35553.47</v>
      </c>
      <c r="U8" s="121">
        <v>36389.449999999997</v>
      </c>
      <c r="V8" s="121">
        <v>43200</v>
      </c>
      <c r="W8" s="121">
        <v>42287.12</v>
      </c>
      <c r="X8" s="121">
        <v>43010</v>
      </c>
      <c r="Y8" s="121">
        <v>43870.75</v>
      </c>
      <c r="Z8" s="121">
        <v>39447</v>
      </c>
      <c r="AB8" s="122" t="str">
        <f>TEXT(Z8,"$###,###")</f>
        <v>$39,447</v>
      </c>
      <c r="AD8" s="123">
        <f t="shared" si="1"/>
        <v>-0.10083597841386349</v>
      </c>
      <c r="AF8" s="123">
        <f t="shared" si="0"/>
        <v>0.10951195481059939</v>
      </c>
    </row>
    <row r="9" spans="1:32" x14ac:dyDescent="0.25">
      <c r="A9" s="52" t="s">
        <v>15</v>
      </c>
      <c r="B9" s="53"/>
      <c r="C9" s="54"/>
      <c r="D9" s="55">
        <f>AD104</f>
        <v>64.60807600950119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51.618705035971225</v>
      </c>
      <c r="P9" s="56" t="s">
        <v>89</v>
      </c>
      <c r="S9" s="120" t="s">
        <v>7</v>
      </c>
      <c r="T9" s="121">
        <v>13557795</v>
      </c>
      <c r="U9" s="121">
        <v>12521591</v>
      </c>
      <c r="V9" s="121">
        <v>8350934</v>
      </c>
      <c r="W9" s="121">
        <v>9892732</v>
      </c>
      <c r="X9" s="121">
        <v>11045345</v>
      </c>
      <c r="Y9" s="121">
        <v>17218902</v>
      </c>
      <c r="Z9" s="121">
        <v>27898063</v>
      </c>
      <c r="AB9" s="122" t="str">
        <f>TEXT(Z9/1000000,"$#,###.0")&amp;" mil"</f>
        <v>$27.9 mil</v>
      </c>
      <c r="AD9" s="123">
        <f t="shared" si="1"/>
        <v>0.62019988266383064</v>
      </c>
      <c r="AF9" s="123">
        <f t="shared" si="0"/>
        <v>1.0577138834154081</v>
      </c>
    </row>
    <row r="10" spans="1:32" x14ac:dyDescent="0.25">
      <c r="A10" s="52" t="s">
        <v>18</v>
      </c>
      <c r="B10" s="53"/>
      <c r="C10" s="54"/>
      <c r="D10" s="55">
        <f>AD105</f>
        <v>9.2636579572446553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47.841726618705039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79.316546762589923</v>
      </c>
      <c r="P11" s="56" t="s">
        <v>89</v>
      </c>
      <c r="S11" s="120" t="s">
        <v>30</v>
      </c>
      <c r="T11" s="125">
        <v>348</v>
      </c>
      <c r="U11" s="125">
        <v>318</v>
      </c>
      <c r="V11" s="125">
        <v>334</v>
      </c>
      <c r="W11" s="125">
        <v>301</v>
      </c>
      <c r="X11" s="125">
        <v>259</v>
      </c>
      <c r="Y11" s="125">
        <v>356</v>
      </c>
      <c r="Z11" s="125">
        <v>610</v>
      </c>
    </row>
    <row r="12" spans="1:32" ht="28.5" customHeight="1" x14ac:dyDescent="0.25">
      <c r="A12" s="52" t="s">
        <v>20</v>
      </c>
      <c r="B12" s="54"/>
      <c r="C12" s="54"/>
      <c r="D12" s="55">
        <f>AD108</f>
        <v>24.940617577197148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42.446043165467628</v>
      </c>
      <c r="P12" s="56" t="s">
        <v>89</v>
      </c>
      <c r="S12" s="120" t="s">
        <v>31</v>
      </c>
      <c r="T12" s="125">
        <v>122</v>
      </c>
      <c r="U12" s="125">
        <v>114</v>
      </c>
      <c r="V12" s="125">
        <v>103</v>
      </c>
      <c r="W12" s="125">
        <v>106</v>
      </c>
      <c r="X12" s="125">
        <v>78</v>
      </c>
      <c r="Y12" s="125">
        <v>106</v>
      </c>
      <c r="Z12" s="125">
        <v>237</v>
      </c>
    </row>
    <row r="13" spans="1:32" ht="15" customHeight="1" x14ac:dyDescent="0.25">
      <c r="A13" s="52" t="s">
        <v>21</v>
      </c>
      <c r="B13" s="54"/>
      <c r="C13" s="54"/>
      <c r="D13" s="55">
        <f>AD109</f>
        <v>18.76484560570071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42.6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10.807600950118765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18.76484560570071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74</v>
      </c>
      <c r="Z15" s="125">
        <v>265</v>
      </c>
      <c r="AB15" s="129">
        <f t="shared" ref="AB15:AB34" si="2">IF(Z15="np",0,Z15/$Z$34)</f>
        <v>0.3132387706855792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5</v>
      </c>
      <c r="Z16" s="125">
        <v>14</v>
      </c>
      <c r="AB16" s="129">
        <f t="shared" si="2"/>
        <v>1.6548463356973995E-2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9</v>
      </c>
      <c r="Z17" s="125">
        <v>39</v>
      </c>
      <c r="AB17" s="129">
        <f t="shared" si="2"/>
        <v>4.6099290780141841E-2</v>
      </c>
    </row>
    <row r="18" spans="1:28" x14ac:dyDescent="0.25">
      <c r="A18" s="82" t="str">
        <f>$S$1&amp;" ("&amp;$T$2&amp;" to "&amp;$Z$2&amp;")"</f>
        <v>McKinlay (2011-12 to 2017-18)</v>
      </c>
      <c r="B18" s="82"/>
      <c r="C18" s="82"/>
      <c r="D18" s="82"/>
      <c r="E18" s="82"/>
      <c r="F18" s="82"/>
      <c r="G18" s="82" t="str">
        <f>$S$1&amp;" ("&amp;$T$2&amp;" to "&amp;$Z$2&amp;")"</f>
        <v>McKinlay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</v>
      </c>
      <c r="Z18" s="125">
        <v>7</v>
      </c>
      <c r="AB18" s="129">
        <f t="shared" si="2"/>
        <v>8.2742316784869974E-3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40</v>
      </c>
      <c r="Z19" s="125">
        <v>62</v>
      </c>
      <c r="AB19" s="129">
        <f t="shared" si="2"/>
        <v>7.328605200945626E-2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</v>
      </c>
      <c r="Z20" s="125">
        <v>11</v>
      </c>
      <c r="AB20" s="129">
        <f t="shared" si="2"/>
        <v>1.3002364066193853E-2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35</v>
      </c>
      <c r="Z21" s="125">
        <v>34</v>
      </c>
      <c r="AB21" s="129">
        <f t="shared" si="2"/>
        <v>4.0189125295508277E-2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24</v>
      </c>
      <c r="Z22" s="125">
        <v>42</v>
      </c>
      <c r="AB22" s="129">
        <f t="shared" si="2"/>
        <v>4.9645390070921988E-2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22</v>
      </c>
      <c r="Z23" s="125">
        <v>47</v>
      </c>
      <c r="AB23" s="129">
        <f t="shared" si="2"/>
        <v>5.5555555555555552E-2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6</v>
      </c>
      <c r="Z25" s="125">
        <v>8</v>
      </c>
      <c r="AB25" s="129">
        <f t="shared" si="2"/>
        <v>9.4562647754137114E-3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11</v>
      </c>
      <c r="Z26" s="125">
        <v>9</v>
      </c>
      <c r="AB26" s="129">
        <f t="shared" si="2"/>
        <v>1.0638297872340425E-2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9</v>
      </c>
      <c r="Z27" s="125">
        <v>8</v>
      </c>
      <c r="AB27" s="129">
        <f t="shared" si="2"/>
        <v>9.4562647754137114E-3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10</v>
      </c>
      <c r="Z28" s="125">
        <v>30</v>
      </c>
      <c r="AB28" s="129">
        <f t="shared" si="2"/>
        <v>3.5460992907801421E-2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85</v>
      </c>
      <c r="Z29" s="125">
        <v>25</v>
      </c>
      <c r="AB29" s="129">
        <f t="shared" si="2"/>
        <v>2.955082742316785E-2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11</v>
      </c>
      <c r="Z30" s="125">
        <v>20</v>
      </c>
      <c r="AB30" s="129">
        <f t="shared" si="2"/>
        <v>2.3640661938534278E-2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25</v>
      </c>
      <c r="Z31" s="125">
        <v>49</v>
      </c>
      <c r="AB31" s="129">
        <f t="shared" si="2"/>
        <v>5.7919621749408984E-2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0</v>
      </c>
      <c r="Z32" s="125">
        <v>3</v>
      </c>
      <c r="AB32" s="129">
        <f t="shared" si="2"/>
        <v>3.5460992907801418E-3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7</v>
      </c>
      <c r="Z33" s="125">
        <v>13</v>
      </c>
      <c r="AB33" s="129">
        <f t="shared" si="2"/>
        <v>1.5366430260047281E-2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462</v>
      </c>
      <c r="Z34" s="132">
        <v>846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8</v>
      </c>
      <c r="Z45" s="125">
        <v>6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5</v>
      </c>
      <c r="Y46" s="125">
        <v>13</v>
      </c>
      <c r="Z46" s="125">
        <v>39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21</v>
      </c>
      <c r="Y47" s="125">
        <v>11</v>
      </c>
      <c r="Z47" s="125">
        <v>40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19</v>
      </c>
      <c r="Y48" s="125">
        <v>41</v>
      </c>
      <c r="Z48" s="125">
        <v>60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McKinlay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15</v>
      </c>
      <c r="Y49" s="125">
        <v>18</v>
      </c>
      <c r="Z49" s="125">
        <v>50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9</v>
      </c>
      <c r="Y50" s="125">
        <v>14</v>
      </c>
      <c r="Z50" s="125">
        <v>31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</v>
      </c>
      <c r="Y51" s="125">
        <v>15</v>
      </c>
      <c r="Z51" s="125">
        <v>29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25</v>
      </c>
      <c r="Y52" s="125">
        <v>15</v>
      </c>
      <c r="Z52" s="125">
        <v>30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21</v>
      </c>
      <c r="Y53" s="125">
        <v>24</v>
      </c>
      <c r="Z53" s="125">
        <v>36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25</v>
      </c>
      <c r="Y54" s="125">
        <v>34</v>
      </c>
      <c r="Z54" s="125">
        <v>33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8</v>
      </c>
      <c r="Y55" s="125">
        <v>17</v>
      </c>
      <c r="Z55" s="125">
        <v>33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11</v>
      </c>
      <c r="Y56" s="125">
        <v>8</v>
      </c>
      <c r="Z56" s="125">
        <v>15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4</v>
      </c>
      <c r="Z57" s="125">
        <v>15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9</v>
      </c>
      <c r="Z58" s="125">
        <v>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3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174</v>
      </c>
      <c r="Y61" s="125">
        <v>225</v>
      </c>
      <c r="Z61" s="125">
        <v>429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McKinlay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</v>
      </c>
      <c r="Y64" s="125">
        <v>0</v>
      </c>
      <c r="Z64" s="125">
        <v>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9</v>
      </c>
      <c r="Y65" s="125">
        <v>17</v>
      </c>
      <c r="Z65" s="125">
        <v>24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15</v>
      </c>
      <c r="Y66" s="125">
        <v>29</v>
      </c>
      <c r="Z66" s="125">
        <v>55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9</v>
      </c>
      <c r="Y67" s="125">
        <v>20</v>
      </c>
      <c r="Z67" s="125">
        <v>55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19</v>
      </c>
      <c r="Y68" s="125">
        <v>31</v>
      </c>
      <c r="Z68" s="125">
        <v>61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11</v>
      </c>
      <c r="Y69" s="125">
        <v>30</v>
      </c>
      <c r="Z69" s="125">
        <v>39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19</v>
      </c>
      <c r="Y70" s="125">
        <v>18</v>
      </c>
      <c r="Z70" s="125">
        <v>20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19</v>
      </c>
      <c r="Y71" s="125">
        <v>14</v>
      </c>
      <c r="Z71" s="125">
        <v>24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16</v>
      </c>
      <c r="Y72" s="125">
        <v>17</v>
      </c>
      <c r="Z72" s="125">
        <v>27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18</v>
      </c>
      <c r="Y73" s="125">
        <v>31</v>
      </c>
      <c r="Z73" s="125">
        <v>47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10</v>
      </c>
      <c r="Y74" s="125">
        <v>10</v>
      </c>
      <c r="Z74" s="125">
        <v>18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7</v>
      </c>
      <c r="Y75" s="125">
        <v>10</v>
      </c>
      <c r="Z75" s="125">
        <v>18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</v>
      </c>
      <c r="Y76" s="125">
        <v>10</v>
      </c>
      <c r="Z76" s="125">
        <v>15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161</v>
      </c>
      <c r="Y80" s="125">
        <v>237</v>
      </c>
      <c r="Z80" s="125">
        <v>414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McKinlay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9</v>
      </c>
      <c r="Y83" s="125">
        <v>10</v>
      </c>
      <c r="Z83" s="125">
        <v>31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7</v>
      </c>
      <c r="Y84" s="125">
        <v>6</v>
      </c>
      <c r="Z84" s="125">
        <v>12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842</v>
      </c>
      <c r="D85" s="96">
        <f t="shared" ref="D85:D90" si="4">AD4</f>
        <v>0.82251082251082241</v>
      </c>
      <c r="E85" s="97">
        <f t="shared" ref="E85:E90" si="5">AD4</f>
        <v>0.82251082251082241</v>
      </c>
      <c r="F85" s="96">
        <f t="shared" ref="F85:F90" si="6">AF4</f>
        <v>0.79530916844349675</v>
      </c>
      <c r="G85" s="97">
        <f t="shared" ref="G85:G90" si="7">AF4</f>
        <v>0.79530916844349675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16</v>
      </c>
      <c r="Y85" s="125">
        <v>18</v>
      </c>
      <c r="Z85" s="125">
        <v>25</v>
      </c>
    </row>
    <row r="86" spans="1:32" ht="15" customHeight="1" x14ac:dyDescent="0.25">
      <c r="A86" s="98" t="s">
        <v>4</v>
      </c>
      <c r="B86" s="95"/>
      <c r="C86" s="109" t="str">
        <f t="shared" si="3"/>
        <v>429</v>
      </c>
      <c r="D86" s="96">
        <f t="shared" si="4"/>
        <v>0.90666666666666673</v>
      </c>
      <c r="E86" s="97">
        <f t="shared" si="5"/>
        <v>0.90666666666666673</v>
      </c>
      <c r="F86" s="96">
        <f t="shared" si="6"/>
        <v>0.69565217391304346</v>
      </c>
      <c r="G86" s="97">
        <f t="shared" si="7"/>
        <v>0.69565217391304346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12</v>
      </c>
      <c r="Y86" s="125">
        <v>8</v>
      </c>
      <c r="Z86" s="125">
        <v>3</v>
      </c>
    </row>
    <row r="87" spans="1:32" ht="15" customHeight="1" x14ac:dyDescent="0.25">
      <c r="A87" s="98" t="s">
        <v>5</v>
      </c>
      <c r="B87" s="95"/>
      <c r="C87" s="109" t="str">
        <f t="shared" si="3"/>
        <v>415</v>
      </c>
      <c r="D87" s="96">
        <f t="shared" si="4"/>
        <v>0.75105485232067504</v>
      </c>
      <c r="E87" s="97">
        <f t="shared" si="5"/>
        <v>0.75105485232067504</v>
      </c>
      <c r="F87" s="96">
        <f t="shared" si="6"/>
        <v>0.86098654708520184</v>
      </c>
      <c r="G87" s="97">
        <f t="shared" si="7"/>
        <v>0.86098654708520184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0</v>
      </c>
      <c r="Y87" s="125">
        <v>0</v>
      </c>
      <c r="Z87" s="125">
        <v>2</v>
      </c>
    </row>
    <row r="88" spans="1:32" ht="15" customHeight="1" x14ac:dyDescent="0.25">
      <c r="A88" s="95" t="s">
        <v>6</v>
      </c>
      <c r="B88" s="95"/>
      <c r="C88" s="109" t="str">
        <f t="shared" si="3"/>
        <v>556</v>
      </c>
      <c r="D88" s="96">
        <f t="shared" si="4"/>
        <v>0.82295081967213113</v>
      </c>
      <c r="E88" s="97">
        <f t="shared" si="5"/>
        <v>0.82295081967213113</v>
      </c>
      <c r="F88" s="96">
        <f t="shared" si="6"/>
        <v>0.81699346405228757</v>
      </c>
      <c r="G88" s="97">
        <f t="shared" si="7"/>
        <v>0.81699346405228757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3</v>
      </c>
      <c r="Z88" s="125">
        <v>7</v>
      </c>
    </row>
    <row r="89" spans="1:32" ht="15" customHeight="1" x14ac:dyDescent="0.25">
      <c r="A89" s="95" t="s">
        <v>104</v>
      </c>
      <c r="B89" s="95"/>
      <c r="C89" s="146" t="str">
        <f t="shared" si="3"/>
        <v>$39,447</v>
      </c>
      <c r="D89" s="96">
        <f t="shared" si="4"/>
        <v>-0.10083597841386349</v>
      </c>
      <c r="E89" s="97">
        <f t="shared" si="5"/>
        <v>-0.10083597841386349</v>
      </c>
      <c r="F89" s="96">
        <f t="shared" si="6"/>
        <v>0.10951195481059939</v>
      </c>
      <c r="G89" s="97">
        <f t="shared" si="7"/>
        <v>0.10951195481059939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29</v>
      </c>
      <c r="Y89" s="125">
        <v>24</v>
      </c>
      <c r="Z89" s="125">
        <v>36</v>
      </c>
    </row>
    <row r="90" spans="1:32" ht="15" customHeight="1" x14ac:dyDescent="0.25">
      <c r="A90" s="95" t="s">
        <v>7</v>
      </c>
      <c r="B90" s="95"/>
      <c r="C90" s="109" t="str">
        <f t="shared" si="3"/>
        <v>$27.9 mil</v>
      </c>
      <c r="D90" s="96">
        <f t="shared" si="4"/>
        <v>0.62019988266383064</v>
      </c>
      <c r="E90" s="97">
        <f t="shared" si="5"/>
        <v>0.62019988266383064</v>
      </c>
      <c r="F90" s="96">
        <f t="shared" si="6"/>
        <v>1.0577138834154081</v>
      </c>
      <c r="G90" s="97">
        <f t="shared" si="7"/>
        <v>1.0577138834154081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19</v>
      </c>
      <c r="Y90" s="125">
        <v>30</v>
      </c>
      <c r="Z90" s="125">
        <v>80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122</v>
      </c>
      <c r="Y91" s="125">
        <v>153</v>
      </c>
      <c r="Z91" s="125">
        <v>292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0</v>
      </c>
      <c r="Y93" s="125">
        <v>7</v>
      </c>
      <c r="Z93" s="125">
        <v>21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7</v>
      </c>
      <c r="Y94" s="125">
        <v>9</v>
      </c>
      <c r="Z94" s="125">
        <v>28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10</v>
      </c>
      <c r="Z95" s="125">
        <v>9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12</v>
      </c>
      <c r="Y96" s="125">
        <v>17</v>
      </c>
      <c r="Z96" s="125">
        <v>18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24</v>
      </c>
      <c r="Y97" s="125">
        <v>25</v>
      </c>
      <c r="Z97" s="125">
        <v>32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11</v>
      </c>
      <c r="Y98" s="125">
        <v>12</v>
      </c>
      <c r="Z98" s="125">
        <v>13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14</v>
      </c>
      <c r="Y100" s="125">
        <v>33</v>
      </c>
      <c r="Z100" s="125">
        <v>54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115</v>
      </c>
      <c r="Y101" s="125">
        <v>152</v>
      </c>
      <c r="Z101" s="125">
        <v>261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156</v>
      </c>
      <c r="Y104" s="125">
        <v>255</v>
      </c>
      <c r="Z104" s="125">
        <v>544</v>
      </c>
      <c r="AB104" s="122" t="str">
        <f>TEXT(Z104,"###,###")</f>
        <v>544</v>
      </c>
      <c r="AD104" s="143">
        <f>Z104/($Z$4)*100</f>
        <v>64.60807600950119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112</v>
      </c>
      <c r="Y105" s="125">
        <v>129</v>
      </c>
      <c r="Z105" s="125">
        <v>78</v>
      </c>
      <c r="AB105" s="122" t="str">
        <f>TEXT(Z105,"###,###")</f>
        <v>78</v>
      </c>
      <c r="AD105" s="143">
        <f>Z105/($Z$4)*100</f>
        <v>9.2636579572446553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268</v>
      </c>
      <c r="Y106" s="132">
        <v>384</v>
      </c>
      <c r="Z106" s="132">
        <v>622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65</v>
      </c>
      <c r="Y108" s="125">
        <v>119</v>
      </c>
      <c r="Z108" s="125">
        <v>210</v>
      </c>
      <c r="AB108" s="122" t="str">
        <f>TEXT(Z108,"###,###")</f>
        <v>210</v>
      </c>
      <c r="AD108" s="143">
        <f>Z108/($Z$4)*100</f>
        <v>24.940617577197148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39</v>
      </c>
      <c r="Y109" s="125">
        <v>61</v>
      </c>
      <c r="Z109" s="125">
        <v>158</v>
      </c>
      <c r="AB109" s="122" t="str">
        <f>TEXT(Z109,"###,###")</f>
        <v>158</v>
      </c>
      <c r="AD109" s="143">
        <f>Z109/($Z$4)*100</f>
        <v>18.76484560570071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82</v>
      </c>
      <c r="Y110" s="125">
        <v>115</v>
      </c>
      <c r="Z110" s="125">
        <v>91</v>
      </c>
      <c r="AB110" s="122" t="str">
        <f>TEXT(Z110,"###,###")</f>
        <v>91</v>
      </c>
      <c r="AD110" s="143">
        <f>Z110/($Z$4)*100</f>
        <v>10.807600950118765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81</v>
      </c>
      <c r="Y111" s="125">
        <v>89</v>
      </c>
      <c r="Z111" s="125">
        <v>158</v>
      </c>
      <c r="AB111" s="122" t="str">
        <f>TEXT(Z111,"###,###")</f>
        <v>158</v>
      </c>
      <c r="AD111" s="143">
        <f>Z111/($Z$4)*100</f>
        <v>18.76484560570071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338</v>
      </c>
      <c r="Y112" s="125">
        <v>462</v>
      </c>
      <c r="Z112" s="125">
        <v>845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45.96</v>
      </c>
      <c r="U118" s="144">
        <v>40.57</v>
      </c>
      <c r="V118" s="144">
        <v>42.79</v>
      </c>
      <c r="W118" s="144">
        <v>46</v>
      </c>
      <c r="X118" s="144">
        <v>41.38</v>
      </c>
      <c r="Y118" s="144">
        <v>43.8</v>
      </c>
      <c r="Z118" s="144">
        <v>42.56</v>
      </c>
      <c r="AB118" s="122" t="str">
        <f>TEXT(Z118,"##.0")</f>
        <v>42.6</v>
      </c>
    </row>
    <row r="120" spans="19:32" x14ac:dyDescent="0.25">
      <c r="S120" s="115" t="s">
        <v>106</v>
      </c>
      <c r="T120" s="125">
        <v>179</v>
      </c>
      <c r="U120" s="125">
        <v>180</v>
      </c>
      <c r="V120" s="125">
        <v>188</v>
      </c>
      <c r="W120" s="125">
        <v>168</v>
      </c>
      <c r="X120" s="125">
        <v>156</v>
      </c>
      <c r="Y120" s="125">
        <v>199</v>
      </c>
      <c r="Z120" s="125">
        <v>322</v>
      </c>
      <c r="AB120" s="122" t="str">
        <f>TEXT(Z120,"###,###")</f>
        <v>322</v>
      </c>
    </row>
    <row r="121" spans="19:32" x14ac:dyDescent="0.25">
      <c r="S121" s="115" t="s">
        <v>107</v>
      </c>
      <c r="T121" s="125">
        <v>62</v>
      </c>
      <c r="U121" s="125">
        <v>58</v>
      </c>
      <c r="V121" s="125">
        <v>51</v>
      </c>
      <c r="W121" s="125">
        <v>54</v>
      </c>
      <c r="X121" s="125">
        <v>42</v>
      </c>
      <c r="Y121" s="125">
        <v>61</v>
      </c>
      <c r="Z121" s="125">
        <v>117</v>
      </c>
      <c r="AB121" s="122" t="str">
        <f>TEXT(Z121,"###,###")</f>
        <v>117</v>
      </c>
    </row>
    <row r="122" spans="19:32" x14ac:dyDescent="0.25">
      <c r="S122" s="115" t="s">
        <v>108</v>
      </c>
      <c r="T122" s="125">
        <v>62</v>
      </c>
      <c r="U122" s="125">
        <v>56</v>
      </c>
      <c r="V122" s="125">
        <v>44</v>
      </c>
      <c r="W122" s="125">
        <v>50</v>
      </c>
      <c r="X122" s="125">
        <v>41</v>
      </c>
      <c r="Y122" s="125">
        <v>45</v>
      </c>
      <c r="Z122" s="125">
        <v>119</v>
      </c>
      <c r="AB122" s="122" t="str">
        <f>TEXT(Z122,"###,###")</f>
        <v>119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241</v>
      </c>
      <c r="U124" s="125">
        <v>236</v>
      </c>
      <c r="V124" s="125">
        <v>232</v>
      </c>
      <c r="W124" s="125">
        <v>218</v>
      </c>
      <c r="X124" s="125">
        <v>197</v>
      </c>
      <c r="Y124" s="125">
        <v>244</v>
      </c>
      <c r="Z124" s="125">
        <v>441</v>
      </c>
      <c r="AB124" s="122" t="str">
        <f>TEXT(Z124,"###,###")</f>
        <v>441</v>
      </c>
      <c r="AD124" s="139">
        <f>Z124/$Z$7*100</f>
        <v>79.316546762589923</v>
      </c>
    </row>
    <row r="125" spans="19:32" x14ac:dyDescent="0.25">
      <c r="S125" s="115" t="s">
        <v>110</v>
      </c>
      <c r="T125" s="125">
        <v>124</v>
      </c>
      <c r="U125" s="125">
        <v>114</v>
      </c>
      <c r="V125" s="125">
        <v>95</v>
      </c>
      <c r="W125" s="125">
        <v>104</v>
      </c>
      <c r="X125" s="125">
        <v>83</v>
      </c>
      <c r="Y125" s="125">
        <v>106</v>
      </c>
      <c r="Z125" s="125">
        <v>236</v>
      </c>
      <c r="AB125" s="122" t="str">
        <f>TEXT(Z125,"###,###")</f>
        <v>236</v>
      </c>
      <c r="AD125" s="139">
        <f>Z125/$Z$7*100</f>
        <v>42.446043165467628</v>
      </c>
    </row>
    <row r="127" spans="19:32" x14ac:dyDescent="0.25">
      <c r="S127" s="115" t="s">
        <v>111</v>
      </c>
      <c r="T127" s="125">
        <v>169</v>
      </c>
      <c r="U127" s="125">
        <v>155</v>
      </c>
      <c r="V127" s="125">
        <v>153</v>
      </c>
      <c r="W127" s="125">
        <v>143</v>
      </c>
      <c r="X127" s="125">
        <v>123</v>
      </c>
      <c r="Y127" s="125">
        <v>153</v>
      </c>
      <c r="Z127" s="125">
        <v>287</v>
      </c>
      <c r="AB127" s="122" t="str">
        <f>TEXT(Z127,"###,###")</f>
        <v>287</v>
      </c>
      <c r="AD127" s="139">
        <f>Z127/$Z$7*100</f>
        <v>51.618705035971225</v>
      </c>
    </row>
    <row r="128" spans="19:32" x14ac:dyDescent="0.25">
      <c r="S128" s="115" t="s">
        <v>112</v>
      </c>
      <c r="T128" s="125">
        <v>137</v>
      </c>
      <c r="U128" s="125">
        <v>136</v>
      </c>
      <c r="V128" s="125">
        <v>132</v>
      </c>
      <c r="W128" s="125">
        <v>130</v>
      </c>
      <c r="X128" s="125">
        <v>114</v>
      </c>
      <c r="Y128" s="125">
        <v>152</v>
      </c>
      <c r="Z128" s="125">
        <v>266</v>
      </c>
      <c r="AB128" s="122" t="str">
        <f>TEXT(Z128,"###,###")</f>
        <v>266</v>
      </c>
      <c r="AD128" s="139">
        <f>Z128/$Z$7*100</f>
        <v>47.841726618705039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65" id="{F2D3E4C1-FE92-44A8-9F9C-11F123E78E1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68" id="{133193C2-2EA6-4D96-B6B2-063356B0F1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71" id="{94484A34-F1F6-44F7-9277-74031E4495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74" id="{D10A3B6B-A785-48B6-8A9A-770D6EA84AB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E9B2A-D643-4744-A40D-E1562143D05B}">
  <sheetPr codeName="Sheet10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Mapoon</v>
      </c>
      <c r="T1" s="113"/>
      <c r="U1" s="113"/>
      <c r="V1" s="113"/>
      <c r="W1" s="113"/>
      <c r="X1" s="113"/>
      <c r="Y1" s="114" t="str">
        <f>Y3</f>
        <v>9.44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162</v>
      </c>
      <c r="Y3" s="118" t="s">
        <v>251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9.44 Mapoon,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0</v>
      </c>
      <c r="U4" s="121">
        <v>0</v>
      </c>
      <c r="V4" s="121">
        <v>0</v>
      </c>
      <c r="W4" s="121">
        <v>3</v>
      </c>
      <c r="X4" s="121">
        <v>9</v>
      </c>
      <c r="Y4" s="121">
        <v>55</v>
      </c>
      <c r="Z4" s="121">
        <v>140</v>
      </c>
      <c r="AB4" s="122" t="str">
        <f>TEXT(Z4,"###,###")</f>
        <v>140</v>
      </c>
      <c r="AD4" s="123">
        <f>Z4/Y4-1</f>
        <v>1.5454545454545454</v>
      </c>
      <c r="AF4" s="123">
        <v>0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0</v>
      </c>
      <c r="U5" s="121">
        <v>0</v>
      </c>
      <c r="V5" s="121">
        <v>0</v>
      </c>
      <c r="W5" s="121">
        <v>5</v>
      </c>
      <c r="X5" s="121">
        <v>3</v>
      </c>
      <c r="Y5" s="121">
        <v>31</v>
      </c>
      <c r="Z5" s="121">
        <v>86</v>
      </c>
      <c r="AB5" s="122" t="str">
        <f>TEXT(Z5,"###,###")</f>
        <v>86</v>
      </c>
      <c r="AD5" s="123">
        <f t="shared" ref="AD5:AD9" si="0">Z5/Y5-1</f>
        <v>1.774193548387097</v>
      </c>
      <c r="AF5" s="123">
        <v>0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0</v>
      </c>
      <c r="U6" s="121">
        <v>0</v>
      </c>
      <c r="V6" s="121">
        <v>0</v>
      </c>
      <c r="W6" s="121">
        <v>0</v>
      </c>
      <c r="X6" s="121">
        <v>7</v>
      </c>
      <c r="Y6" s="121">
        <v>24</v>
      </c>
      <c r="Z6" s="121">
        <v>56</v>
      </c>
      <c r="AB6" s="122" t="str">
        <f>TEXT(Z6,"###,###")</f>
        <v>56</v>
      </c>
      <c r="AD6" s="123">
        <f t="shared" si="0"/>
        <v>1.3333333333333335</v>
      </c>
      <c r="AF6" s="123">
        <v>0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0</v>
      </c>
      <c r="U7" s="121">
        <v>0</v>
      </c>
      <c r="V7" s="121">
        <v>0</v>
      </c>
      <c r="W7" s="121">
        <v>0</v>
      </c>
      <c r="X7" s="121">
        <v>11</v>
      </c>
      <c r="Y7" s="121">
        <v>38</v>
      </c>
      <c r="Z7" s="121">
        <v>97</v>
      </c>
      <c r="AB7" s="122" t="str">
        <f>TEXT(Z7,"###,###")</f>
        <v>97</v>
      </c>
      <c r="AD7" s="123">
        <f t="shared" si="0"/>
        <v>1.5526315789473686</v>
      </c>
      <c r="AF7" s="123">
        <v>0</v>
      </c>
    </row>
    <row r="8" spans="1:32" ht="17.25" customHeight="1" x14ac:dyDescent="0.25">
      <c r="A8" s="44" t="s">
        <v>13</v>
      </c>
      <c r="B8" s="45"/>
      <c r="C8" s="46"/>
      <c r="D8" s="47" t="str">
        <f>AB4</f>
        <v>140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97</v>
      </c>
      <c r="P8" s="48"/>
      <c r="S8" s="120" t="s">
        <v>88</v>
      </c>
      <c r="T8" s="121">
        <v>0</v>
      </c>
      <c r="U8" s="121">
        <v>4353.63</v>
      </c>
      <c r="V8" s="121">
        <v>4198.8100000000004</v>
      </c>
      <c r="W8" s="121">
        <v>549.5</v>
      </c>
      <c r="X8" s="121">
        <v>36626.800000000003</v>
      </c>
      <c r="Y8" s="121">
        <v>23591.11</v>
      </c>
      <c r="Z8" s="121">
        <v>36955.67</v>
      </c>
      <c r="AB8" s="122" t="str">
        <f>TEXT(Z8,"$###,###")</f>
        <v>$36,956</v>
      </c>
      <c r="AD8" s="123">
        <f t="shared" si="0"/>
        <v>0.56650831605634488</v>
      </c>
      <c r="AF8" s="123">
        <v>0</v>
      </c>
    </row>
    <row r="9" spans="1:32" x14ac:dyDescent="0.25">
      <c r="A9" s="52" t="s">
        <v>15</v>
      </c>
      <c r="B9" s="53"/>
      <c r="C9" s="54"/>
      <c r="D9" s="55">
        <f>AD104</f>
        <v>50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60.824742268041234</v>
      </c>
      <c r="P9" s="56" t="s">
        <v>89</v>
      </c>
      <c r="S9" s="120" t="s">
        <v>7</v>
      </c>
      <c r="T9" s="121">
        <v>0</v>
      </c>
      <c r="U9" s="121">
        <v>6125</v>
      </c>
      <c r="V9" s="121">
        <v>1688</v>
      </c>
      <c r="W9" s="121">
        <v>100185</v>
      </c>
      <c r="X9" s="121">
        <v>283558</v>
      </c>
      <c r="Y9" s="121">
        <v>1074602</v>
      </c>
      <c r="Z9" s="121">
        <v>4200904</v>
      </c>
      <c r="AB9" s="122" t="str">
        <f>TEXT(Z9/1000000,"$#,###.0")&amp;" mil"</f>
        <v>$4.2 mil</v>
      </c>
      <c r="AD9" s="123">
        <f t="shared" si="0"/>
        <v>2.9092650116042962</v>
      </c>
      <c r="AF9" s="123">
        <v>0</v>
      </c>
    </row>
    <row r="10" spans="1:32" x14ac:dyDescent="0.25">
      <c r="A10" s="52" t="s">
        <v>18</v>
      </c>
      <c r="B10" s="53"/>
      <c r="C10" s="54"/>
      <c r="D10" s="55">
        <f>AD105</f>
        <v>51.428571428571423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37.113402061855673</v>
      </c>
      <c r="P10" s="56" t="s">
        <v>89</v>
      </c>
      <c r="S10" s="120"/>
      <c r="AB10" s="147"/>
      <c r="AC10" s="147"/>
      <c r="AD10" s="147"/>
      <c r="AE10" s="147"/>
      <c r="AF10" s="147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101.03092783505154</v>
      </c>
      <c r="P11" s="56" t="s">
        <v>89</v>
      </c>
      <c r="S11" s="120" t="s">
        <v>30</v>
      </c>
      <c r="T11" s="125">
        <v>0</v>
      </c>
      <c r="U11" s="125">
        <v>0</v>
      </c>
      <c r="V11" s="125">
        <v>0</v>
      </c>
      <c r="W11" s="125">
        <v>2</v>
      </c>
      <c r="X11" s="125">
        <v>10</v>
      </c>
      <c r="Y11" s="125">
        <v>54</v>
      </c>
      <c r="Z11" s="125">
        <v>143</v>
      </c>
      <c r="AB11" s="147"/>
      <c r="AC11" s="147"/>
      <c r="AD11" s="147"/>
      <c r="AE11" s="147"/>
      <c r="AF11" s="147"/>
    </row>
    <row r="12" spans="1:32" ht="28.5" customHeight="1" x14ac:dyDescent="0.25">
      <c r="A12" s="52" t="s">
        <v>20</v>
      </c>
      <c r="B12" s="54"/>
      <c r="C12" s="54"/>
      <c r="D12" s="55">
        <f>AD108</f>
        <v>5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0</v>
      </c>
      <c r="P12" s="56" t="s">
        <v>89</v>
      </c>
      <c r="S12" s="120" t="s">
        <v>31</v>
      </c>
      <c r="T12" s="125">
        <v>0</v>
      </c>
      <c r="U12" s="125">
        <v>0</v>
      </c>
      <c r="V12" s="125">
        <v>0</v>
      </c>
      <c r="W12" s="125">
        <v>0</v>
      </c>
      <c r="X12" s="125">
        <v>0</v>
      </c>
      <c r="Y12" s="125">
        <v>3</v>
      </c>
      <c r="Z12" s="125">
        <v>0</v>
      </c>
      <c r="AB12" s="147"/>
      <c r="AC12" s="147"/>
      <c r="AD12" s="147"/>
      <c r="AE12" s="147"/>
      <c r="AF12" s="147"/>
    </row>
    <row r="13" spans="1:32" ht="15" customHeight="1" x14ac:dyDescent="0.25">
      <c r="A13" s="52" t="s">
        <v>21</v>
      </c>
      <c r="B13" s="54"/>
      <c r="C13" s="54"/>
      <c r="D13" s="55">
        <f>AD109</f>
        <v>4.2857142857142856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60.714285714285708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30.714285714285715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0</v>
      </c>
      <c r="Z15" s="125">
        <v>0</v>
      </c>
      <c r="AB15" s="129">
        <f t="shared" ref="AB15:AB34" si="1">IF(Z15="np",0,Z15/$Z$34)</f>
        <v>0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0</v>
      </c>
      <c r="Z16" s="125">
        <v>6</v>
      </c>
      <c r="AB16" s="129">
        <f t="shared" si="1"/>
        <v>4.2253521126760563E-2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0</v>
      </c>
      <c r="Z17" s="125">
        <v>0</v>
      </c>
      <c r="AB17" s="129">
        <f t="shared" si="1"/>
        <v>0</v>
      </c>
    </row>
    <row r="18" spans="1:28" x14ac:dyDescent="0.25">
      <c r="A18" s="82" t="str">
        <f>$S$1&amp;" ("&amp;$T$2&amp;" to "&amp;$Z$2&amp;")"</f>
        <v>Mapoon (2011-12 to 2017-18)</v>
      </c>
      <c r="B18" s="82"/>
      <c r="C18" s="82"/>
      <c r="D18" s="82"/>
      <c r="E18" s="82"/>
      <c r="F18" s="82"/>
      <c r="G18" s="82" t="str">
        <f>$S$1&amp;" ("&amp;$T$2&amp;" to "&amp;$Z$2&amp;")"</f>
        <v>Mapoon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0</v>
      </c>
      <c r="Z18" s="125">
        <v>0</v>
      </c>
      <c r="AB18" s="129">
        <f t="shared" si="1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6</v>
      </c>
      <c r="Z19" s="125">
        <v>12</v>
      </c>
      <c r="AB19" s="129">
        <f t="shared" si="1"/>
        <v>8.4507042253521125E-2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0</v>
      </c>
      <c r="Z20" s="125">
        <v>0</v>
      </c>
      <c r="AB20" s="129">
        <f t="shared" si="1"/>
        <v>0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0</v>
      </c>
      <c r="Z21" s="125">
        <v>0</v>
      </c>
      <c r="AB21" s="129">
        <f t="shared" si="1"/>
        <v>0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0</v>
      </c>
      <c r="Z22" s="125">
        <v>0</v>
      </c>
      <c r="AB22" s="129">
        <f t="shared" si="1"/>
        <v>0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0</v>
      </c>
      <c r="Z23" s="125">
        <v>3</v>
      </c>
      <c r="AB23" s="129">
        <f t="shared" si="1"/>
        <v>2.1126760563380281E-2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1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0</v>
      </c>
      <c r="Z25" s="125">
        <v>0</v>
      </c>
      <c r="AB25" s="129">
        <f t="shared" si="1"/>
        <v>0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0</v>
      </c>
      <c r="Z26" s="125">
        <v>10</v>
      </c>
      <c r="AB26" s="129">
        <f t="shared" si="1"/>
        <v>7.0422535211267609E-2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7</v>
      </c>
      <c r="Z27" s="125">
        <v>2</v>
      </c>
      <c r="AB27" s="129">
        <f t="shared" si="1"/>
        <v>1.4084507042253521E-2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0</v>
      </c>
      <c r="Z28" s="125">
        <v>5</v>
      </c>
      <c r="AB28" s="129">
        <f t="shared" si="1"/>
        <v>3.5211267605633804E-2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29</v>
      </c>
      <c r="Z29" s="125">
        <v>53</v>
      </c>
      <c r="AB29" s="129">
        <f t="shared" si="1"/>
        <v>0.37323943661971831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6</v>
      </c>
      <c r="Z30" s="125">
        <v>14</v>
      </c>
      <c r="AB30" s="129">
        <f t="shared" si="1"/>
        <v>9.8591549295774641E-2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0</v>
      </c>
      <c r="Z31" s="125">
        <v>10</v>
      </c>
      <c r="AB31" s="129">
        <f t="shared" si="1"/>
        <v>7.0422535211267609E-2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0</v>
      </c>
      <c r="Z32" s="125">
        <v>0</v>
      </c>
      <c r="AB32" s="129">
        <f t="shared" si="1"/>
        <v>0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0</v>
      </c>
      <c r="Z33" s="125">
        <v>9</v>
      </c>
      <c r="AB33" s="129">
        <f t="shared" si="1"/>
        <v>6.3380281690140844E-2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55</v>
      </c>
      <c r="Z34" s="132">
        <v>142</v>
      </c>
      <c r="AA34" s="133"/>
      <c r="AB34" s="134">
        <f t="shared" si="1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0</v>
      </c>
      <c r="Z45" s="125">
        <v>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0</v>
      </c>
      <c r="Y46" s="125">
        <v>6</v>
      </c>
      <c r="Z46" s="125">
        <v>0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0</v>
      </c>
      <c r="Y47" s="125">
        <v>0</v>
      </c>
      <c r="Z47" s="125">
        <v>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0</v>
      </c>
      <c r="Y48" s="125">
        <v>4</v>
      </c>
      <c r="Z48" s="125">
        <v>14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Mapoon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0</v>
      </c>
      <c r="Y49" s="125">
        <v>0</v>
      </c>
      <c r="Z49" s="125">
        <v>11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0</v>
      </c>
      <c r="Y50" s="125">
        <v>0</v>
      </c>
      <c r="Z50" s="125">
        <v>15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0</v>
      </c>
      <c r="Y51" s="125">
        <v>7</v>
      </c>
      <c r="Z51" s="125">
        <v>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0</v>
      </c>
      <c r="Y54" s="125">
        <v>0</v>
      </c>
      <c r="Z54" s="125">
        <v>9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0</v>
      </c>
      <c r="Y55" s="125">
        <v>4</v>
      </c>
      <c r="Z55" s="125">
        <v>12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5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</v>
      </c>
      <c r="Y61" s="125">
        <v>31</v>
      </c>
      <c r="Z61" s="125">
        <v>86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Mapoon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0</v>
      </c>
      <c r="Y64" s="125">
        <v>5</v>
      </c>
      <c r="Z64" s="125">
        <v>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0</v>
      </c>
      <c r="Y65" s="125">
        <v>0</v>
      </c>
      <c r="Z65" s="125">
        <v>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</v>
      </c>
      <c r="Y66" s="125">
        <v>9</v>
      </c>
      <c r="Z66" s="125">
        <v>0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0</v>
      </c>
      <c r="Y67" s="125">
        <v>0</v>
      </c>
      <c r="Z67" s="125">
        <v>20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0</v>
      </c>
      <c r="Y68" s="125">
        <v>3</v>
      </c>
      <c r="Z68" s="125">
        <v>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0</v>
      </c>
      <c r="Y69" s="125">
        <v>0</v>
      </c>
      <c r="Z69" s="125">
        <v>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0</v>
      </c>
      <c r="Y70" s="125">
        <v>0</v>
      </c>
      <c r="Z70" s="125">
        <v>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0</v>
      </c>
      <c r="Y71" s="125">
        <v>0</v>
      </c>
      <c r="Z71" s="125">
        <v>3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0</v>
      </c>
      <c r="Y72" s="125">
        <v>0</v>
      </c>
      <c r="Z72" s="125">
        <v>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0</v>
      </c>
      <c r="Y73" s="125">
        <v>0</v>
      </c>
      <c r="Z73" s="125">
        <v>10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0</v>
      </c>
      <c r="Y74" s="125">
        <v>4</v>
      </c>
      <c r="Z74" s="125">
        <v>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1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</v>
      </c>
      <c r="Y80" s="125">
        <v>24</v>
      </c>
      <c r="Z80" s="125">
        <v>55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Mapoon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0</v>
      </c>
      <c r="Y83" s="125">
        <v>4</v>
      </c>
      <c r="Z83" s="125">
        <v>0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0</v>
      </c>
      <c r="Y84" s="125">
        <v>5</v>
      </c>
      <c r="Z84" s="125">
        <v>11</v>
      </c>
    </row>
    <row r="85" spans="1:32" ht="15" customHeight="1" x14ac:dyDescent="0.25">
      <c r="A85" s="95" t="s">
        <v>3</v>
      </c>
      <c r="B85" s="95"/>
      <c r="C85" s="109" t="str">
        <f t="shared" ref="C85:C90" si="2">AB4</f>
        <v>140</v>
      </c>
      <c r="D85" s="96">
        <f t="shared" ref="D85:D90" si="3">AD4</f>
        <v>1.5454545454545454</v>
      </c>
      <c r="E85" s="97">
        <f t="shared" ref="E85:E90" si="4">AD4</f>
        <v>1.5454545454545454</v>
      </c>
      <c r="F85" s="96" t="s">
        <v>288</v>
      </c>
      <c r="G85" s="97">
        <f t="shared" ref="G85:G90" si="5">AF4</f>
        <v>0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0</v>
      </c>
      <c r="Y85" s="125">
        <v>7</v>
      </c>
      <c r="Z85" s="125">
        <v>9</v>
      </c>
    </row>
    <row r="86" spans="1:32" ht="15" customHeight="1" x14ac:dyDescent="0.25">
      <c r="A86" s="98" t="s">
        <v>4</v>
      </c>
      <c r="B86" s="95"/>
      <c r="C86" s="109" t="str">
        <f t="shared" si="2"/>
        <v>86</v>
      </c>
      <c r="D86" s="96">
        <f t="shared" si="3"/>
        <v>1.774193548387097</v>
      </c>
      <c r="E86" s="97">
        <f t="shared" si="4"/>
        <v>1.774193548387097</v>
      </c>
      <c r="F86" s="96" t="s">
        <v>288</v>
      </c>
      <c r="G86" s="97">
        <f t="shared" si="5"/>
        <v>0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0</v>
      </c>
      <c r="Y86" s="125">
        <v>0</v>
      </c>
      <c r="Z86" s="125">
        <v>0</v>
      </c>
    </row>
    <row r="87" spans="1:32" ht="15" customHeight="1" x14ac:dyDescent="0.25">
      <c r="A87" s="98" t="s">
        <v>5</v>
      </c>
      <c r="B87" s="95"/>
      <c r="C87" s="109" t="str">
        <f t="shared" si="2"/>
        <v>56</v>
      </c>
      <c r="D87" s="96">
        <f t="shared" si="3"/>
        <v>1.3333333333333335</v>
      </c>
      <c r="E87" s="97">
        <f t="shared" si="4"/>
        <v>1.3333333333333335</v>
      </c>
      <c r="F87" s="96" t="s">
        <v>288</v>
      </c>
      <c r="G87" s="97">
        <f t="shared" si="5"/>
        <v>0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0</v>
      </c>
      <c r="Y87" s="125">
        <v>0</v>
      </c>
      <c r="Z87" s="125">
        <v>0</v>
      </c>
    </row>
    <row r="88" spans="1:32" ht="15" customHeight="1" x14ac:dyDescent="0.25">
      <c r="A88" s="95" t="s">
        <v>6</v>
      </c>
      <c r="B88" s="95"/>
      <c r="C88" s="109" t="str">
        <f t="shared" si="2"/>
        <v>97</v>
      </c>
      <c r="D88" s="96">
        <f t="shared" si="3"/>
        <v>1.5526315789473686</v>
      </c>
      <c r="E88" s="97">
        <f t="shared" si="4"/>
        <v>1.5526315789473686</v>
      </c>
      <c r="F88" s="96" t="s">
        <v>288</v>
      </c>
      <c r="G88" s="97">
        <f t="shared" si="5"/>
        <v>0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</row>
    <row r="89" spans="1:32" ht="15" customHeight="1" x14ac:dyDescent="0.25">
      <c r="A89" s="95" t="s">
        <v>104</v>
      </c>
      <c r="B89" s="95"/>
      <c r="C89" s="146" t="str">
        <f t="shared" si="2"/>
        <v>$36,956</v>
      </c>
      <c r="D89" s="96">
        <f t="shared" si="3"/>
        <v>0.56650831605634488</v>
      </c>
      <c r="E89" s="97">
        <f t="shared" si="4"/>
        <v>0.56650831605634488</v>
      </c>
      <c r="F89" s="96" t="s">
        <v>288</v>
      </c>
      <c r="G89" s="97">
        <f t="shared" si="5"/>
        <v>0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0</v>
      </c>
      <c r="Y89" s="125">
        <v>0</v>
      </c>
      <c r="Z89" s="125">
        <v>5</v>
      </c>
    </row>
    <row r="90" spans="1:32" ht="15" customHeight="1" x14ac:dyDescent="0.25">
      <c r="A90" s="95" t="s">
        <v>7</v>
      </c>
      <c r="B90" s="95"/>
      <c r="C90" s="109" t="str">
        <f t="shared" si="2"/>
        <v>$4.2 mil</v>
      </c>
      <c r="D90" s="96">
        <f t="shared" si="3"/>
        <v>2.9092650116042962</v>
      </c>
      <c r="E90" s="97">
        <f t="shared" si="4"/>
        <v>2.9092650116042962</v>
      </c>
      <c r="F90" s="96" t="s">
        <v>288</v>
      </c>
      <c r="G90" s="97">
        <f t="shared" si="5"/>
        <v>0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0</v>
      </c>
      <c r="Y90" s="125">
        <v>3</v>
      </c>
      <c r="Z90" s="125">
        <v>14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</v>
      </c>
      <c r="Y91" s="125">
        <v>24</v>
      </c>
      <c r="Z91" s="125">
        <v>62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0</v>
      </c>
      <c r="Y93" s="125">
        <v>0</v>
      </c>
      <c r="Z93" s="125">
        <v>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0</v>
      </c>
      <c r="Y94" s="125">
        <v>0</v>
      </c>
      <c r="Z94" s="125">
        <v>3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0</v>
      </c>
      <c r="Y96" s="125">
        <v>5</v>
      </c>
      <c r="Z96" s="125">
        <v>6</v>
      </c>
    </row>
    <row r="97" spans="1:32" ht="15" customHeight="1" x14ac:dyDescent="0.25">
      <c r="A97" s="26" t="s">
        <v>289</v>
      </c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0</v>
      </c>
      <c r="Y97" s="125">
        <v>8</v>
      </c>
      <c r="Z97" s="125">
        <v>12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0</v>
      </c>
      <c r="Y98" s="125">
        <v>0</v>
      </c>
      <c r="Z98" s="125">
        <v>0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0</v>
      </c>
      <c r="Y100" s="125">
        <v>0</v>
      </c>
      <c r="Z100" s="125">
        <v>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</v>
      </c>
      <c r="Y101" s="125">
        <v>14</v>
      </c>
      <c r="Z101" s="125">
        <v>40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</v>
      </c>
      <c r="Y104" s="125">
        <v>13</v>
      </c>
      <c r="Z104" s="125">
        <v>70</v>
      </c>
      <c r="AB104" s="122" t="str">
        <f>TEXT(Z104,"###,###")</f>
        <v>70</v>
      </c>
      <c r="AD104" s="143">
        <f>Z104/($Z$4)*100</f>
        <v>50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8</v>
      </c>
      <c r="Y105" s="125">
        <v>37</v>
      </c>
      <c r="Z105" s="125">
        <v>72</v>
      </c>
      <c r="AB105" s="122" t="str">
        <f>TEXT(Z105,"###,###")</f>
        <v>72</v>
      </c>
      <c r="AD105" s="143">
        <f>Z105/($Z$4)*100</f>
        <v>51.428571428571423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9</v>
      </c>
      <c r="Y106" s="132">
        <v>50</v>
      </c>
      <c r="Z106" s="132">
        <v>142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0</v>
      </c>
      <c r="Y108" s="125">
        <v>5</v>
      </c>
      <c r="Z108" s="125">
        <v>7</v>
      </c>
      <c r="AB108" s="122" t="str">
        <f>TEXT(Z108,"###,###")</f>
        <v>7</v>
      </c>
      <c r="AD108" s="143">
        <f>Z108/($Z$4)*100</f>
        <v>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0</v>
      </c>
      <c r="Y109" s="125">
        <v>6</v>
      </c>
      <c r="Z109" s="125">
        <v>6</v>
      </c>
      <c r="AB109" s="122" t="str">
        <f>TEXT(Z109,"###,###")</f>
        <v>6</v>
      </c>
      <c r="AD109" s="143">
        <f>Z109/($Z$4)*100</f>
        <v>4.2857142857142856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</v>
      </c>
      <c r="Y110" s="125">
        <v>37</v>
      </c>
      <c r="Z110" s="125">
        <v>85</v>
      </c>
      <c r="AB110" s="122" t="str">
        <f>TEXT(Z110,"###,###")</f>
        <v>85</v>
      </c>
      <c r="AD110" s="143">
        <f>Z110/($Z$4)*100</f>
        <v>60.714285714285708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9</v>
      </c>
      <c r="Y111" s="125">
        <v>11</v>
      </c>
      <c r="Z111" s="125">
        <v>43</v>
      </c>
      <c r="AB111" s="122" t="str">
        <f>TEXT(Z111,"###,###")</f>
        <v>43</v>
      </c>
      <c r="AD111" s="143">
        <f>Z111/($Z$4)*100</f>
        <v>30.714285714285715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13</v>
      </c>
      <c r="Y112" s="125">
        <v>55</v>
      </c>
      <c r="Z112" s="125">
        <v>144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0</v>
      </c>
      <c r="U118" s="144">
        <v>40.5</v>
      </c>
      <c r="V118" s="144">
        <v>36.33</v>
      </c>
      <c r="W118" s="144">
        <v>63.33</v>
      </c>
      <c r="X118" s="144">
        <v>35.11</v>
      </c>
      <c r="Y118" s="144">
        <v>36.659999999999997</v>
      </c>
      <c r="Z118" s="144">
        <v>40.81</v>
      </c>
      <c r="AB118" s="122" t="str">
        <f>TEXT(Z118,"##.0")</f>
        <v>40.8</v>
      </c>
    </row>
    <row r="120" spans="19:32" x14ac:dyDescent="0.25">
      <c r="S120" s="115" t="s">
        <v>106</v>
      </c>
      <c r="T120" s="125">
        <v>0</v>
      </c>
      <c r="U120" s="125">
        <v>0</v>
      </c>
      <c r="V120" s="125">
        <v>0</v>
      </c>
      <c r="W120" s="125">
        <v>0</v>
      </c>
      <c r="X120" s="125">
        <v>6</v>
      </c>
      <c r="Y120" s="125">
        <v>37</v>
      </c>
      <c r="Z120" s="125">
        <v>98</v>
      </c>
      <c r="AB120" s="122" t="str">
        <f>TEXT(Z120,"###,###")</f>
        <v>98</v>
      </c>
    </row>
    <row r="121" spans="19:32" x14ac:dyDescent="0.25">
      <c r="S121" s="115" t="s">
        <v>107</v>
      </c>
      <c r="T121" s="125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3</v>
      </c>
      <c r="Z121" s="125">
        <v>0</v>
      </c>
      <c r="AB121" s="122" t="str">
        <f>TEXT(Z121,"###,###")</f>
        <v/>
      </c>
    </row>
    <row r="122" spans="19:32" x14ac:dyDescent="0.25">
      <c r="S122" s="115" t="s">
        <v>108</v>
      </c>
      <c r="T122" s="125">
        <v>0</v>
      </c>
      <c r="U122" s="125">
        <v>0</v>
      </c>
      <c r="V122" s="125">
        <v>0</v>
      </c>
      <c r="W122" s="125">
        <v>0</v>
      </c>
      <c r="X122" s="125">
        <v>0</v>
      </c>
      <c r="Y122" s="125">
        <v>0</v>
      </c>
      <c r="Z122" s="125">
        <v>0</v>
      </c>
      <c r="AB122" s="122" t="str">
        <f>TEXT(Z122,"###,###")</f>
        <v/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0</v>
      </c>
      <c r="U124" s="125">
        <v>0</v>
      </c>
      <c r="V124" s="125">
        <v>0</v>
      </c>
      <c r="W124" s="125">
        <v>0</v>
      </c>
      <c r="X124" s="125">
        <v>6</v>
      </c>
      <c r="Y124" s="125">
        <v>37</v>
      </c>
      <c r="Z124" s="125">
        <v>98</v>
      </c>
      <c r="AB124" s="122" t="str">
        <f>TEXT(Z124,"###,###")</f>
        <v>98</v>
      </c>
      <c r="AD124" s="139">
        <f>Z124/$Z$7*100</f>
        <v>101.03092783505154</v>
      </c>
    </row>
    <row r="125" spans="19:32" x14ac:dyDescent="0.25">
      <c r="S125" s="115" t="s">
        <v>110</v>
      </c>
      <c r="T125" s="125">
        <v>0</v>
      </c>
      <c r="U125" s="125">
        <v>0</v>
      </c>
      <c r="V125" s="125">
        <v>0</v>
      </c>
      <c r="W125" s="125">
        <v>0</v>
      </c>
      <c r="X125" s="125">
        <v>0</v>
      </c>
      <c r="Y125" s="125">
        <v>3</v>
      </c>
      <c r="Z125" s="125">
        <v>0</v>
      </c>
      <c r="AB125" s="122" t="str">
        <f>TEXT(Z125,"###,###")</f>
        <v/>
      </c>
      <c r="AD125" s="139">
        <f>Z125/$Z$7*100</f>
        <v>0</v>
      </c>
    </row>
    <row r="127" spans="19:32" x14ac:dyDescent="0.25">
      <c r="S127" s="115" t="s">
        <v>111</v>
      </c>
      <c r="T127" s="125">
        <v>0</v>
      </c>
      <c r="U127" s="125">
        <v>0</v>
      </c>
      <c r="V127" s="125">
        <v>0</v>
      </c>
      <c r="W127" s="125">
        <v>0</v>
      </c>
      <c r="X127" s="125">
        <v>2</v>
      </c>
      <c r="Y127" s="125">
        <v>24</v>
      </c>
      <c r="Z127" s="125">
        <v>59</v>
      </c>
      <c r="AB127" s="122" t="str">
        <f>TEXT(Z127,"###,###")</f>
        <v>59</v>
      </c>
      <c r="AD127" s="139">
        <f>Z127/$Z$7*100</f>
        <v>60.824742268041234</v>
      </c>
    </row>
    <row r="128" spans="19:32" x14ac:dyDescent="0.25">
      <c r="S128" s="115" t="s">
        <v>112</v>
      </c>
      <c r="T128" s="125">
        <v>0</v>
      </c>
      <c r="U128" s="125">
        <v>0</v>
      </c>
      <c r="V128" s="125">
        <v>0</v>
      </c>
      <c r="W128" s="125">
        <v>0</v>
      </c>
      <c r="X128" s="125">
        <v>1</v>
      </c>
      <c r="Y128" s="125">
        <v>14</v>
      </c>
      <c r="Z128" s="125">
        <v>36</v>
      </c>
      <c r="AB128" s="122" t="str">
        <f>TEXT(Z128,"###,###")</f>
        <v>36</v>
      </c>
      <c r="AD128" s="139">
        <f>Z128/$Z$7*100</f>
        <v>37.113402061855673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55" id="{B6235ABF-80D7-46CF-844F-4D62279B77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58" id="{F99FE811-4F3C-4571-A757-74EBC650107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61" id="{5895B0C9-6A2F-4832-95E4-4564A276A2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64" id="{A4A6C2BF-E9C5-4955-BCA7-33987CE722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AA465-1496-417E-BC8D-CEDF0A65B43F}">
  <sheetPr codeName="Sheet10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Maranoa</v>
      </c>
      <c r="T1" s="113"/>
      <c r="U1" s="113"/>
      <c r="V1" s="113"/>
      <c r="W1" s="113"/>
      <c r="X1" s="113"/>
      <c r="Y1" s="114" t="str">
        <f>Y3</f>
        <v>9.45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163</v>
      </c>
      <c r="Y3" s="118" t="s">
        <v>252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9.45 Maranoa,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10199</v>
      </c>
      <c r="U4" s="121">
        <v>10925</v>
      </c>
      <c r="V4" s="121">
        <v>10806</v>
      </c>
      <c r="W4" s="121">
        <v>10125</v>
      </c>
      <c r="X4" s="121">
        <v>9226</v>
      </c>
      <c r="Y4" s="121">
        <v>9954</v>
      </c>
      <c r="Z4" s="121">
        <v>11705</v>
      </c>
      <c r="AB4" s="122" t="str">
        <f>TEXT(Z4,"###,###")</f>
        <v>11,705</v>
      </c>
      <c r="AD4" s="123">
        <f>Z4/Y4-1</f>
        <v>0.1759091822382961</v>
      </c>
      <c r="AF4" s="123">
        <f t="shared" ref="AF4:AF9" si="0">Z4/T4-1</f>
        <v>0.14766153544465133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5381</v>
      </c>
      <c r="U5" s="121">
        <v>5808</v>
      </c>
      <c r="V5" s="121">
        <v>5581</v>
      </c>
      <c r="W5" s="121">
        <v>5290</v>
      </c>
      <c r="X5" s="121">
        <v>4882</v>
      </c>
      <c r="Y5" s="121">
        <v>5258</v>
      </c>
      <c r="Z5" s="121">
        <v>6153</v>
      </c>
      <c r="AB5" s="122" t="str">
        <f>TEXT(Z5,"###,###")</f>
        <v>6,153</v>
      </c>
      <c r="AD5" s="123">
        <f t="shared" ref="AD5:AD9" si="1">Z5/Y5-1</f>
        <v>0.17021681247622666</v>
      </c>
      <c r="AF5" s="123">
        <f t="shared" si="0"/>
        <v>0.14346775692250513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4816</v>
      </c>
      <c r="U6" s="121">
        <v>5116</v>
      </c>
      <c r="V6" s="121">
        <v>5227</v>
      </c>
      <c r="W6" s="121">
        <v>4837</v>
      </c>
      <c r="X6" s="121">
        <v>4344</v>
      </c>
      <c r="Y6" s="121">
        <v>4696</v>
      </c>
      <c r="Z6" s="121">
        <v>5549</v>
      </c>
      <c r="AB6" s="122" t="str">
        <f>TEXT(Z6,"###,###")</f>
        <v>5,549</v>
      </c>
      <c r="AD6" s="123">
        <f t="shared" si="1"/>
        <v>0.18164395229982966</v>
      </c>
      <c r="AF6" s="123">
        <f t="shared" si="0"/>
        <v>0.1522009966777409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6616</v>
      </c>
      <c r="U7" s="121">
        <v>7026</v>
      </c>
      <c r="V7" s="121">
        <v>7096</v>
      </c>
      <c r="W7" s="121">
        <v>6776</v>
      </c>
      <c r="X7" s="121">
        <v>6366</v>
      </c>
      <c r="Y7" s="121">
        <v>6640</v>
      </c>
      <c r="Z7" s="121">
        <v>7946</v>
      </c>
      <c r="AB7" s="122" t="str">
        <f>TEXT(Z7,"###,###")</f>
        <v>7,946</v>
      </c>
      <c r="AD7" s="123">
        <f t="shared" si="1"/>
        <v>0.19668674698795185</v>
      </c>
      <c r="AF7" s="123">
        <f t="shared" si="0"/>
        <v>0.20102781136638459</v>
      </c>
    </row>
    <row r="8" spans="1:32" ht="17.25" customHeight="1" x14ac:dyDescent="0.25">
      <c r="A8" s="44" t="s">
        <v>13</v>
      </c>
      <c r="B8" s="45"/>
      <c r="C8" s="46"/>
      <c r="D8" s="47" t="str">
        <f>AB4</f>
        <v>11,705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7,946</v>
      </c>
      <c r="P8" s="48"/>
      <c r="S8" s="120" t="s">
        <v>88</v>
      </c>
      <c r="T8" s="121">
        <v>36837</v>
      </c>
      <c r="U8" s="121">
        <v>39189.11</v>
      </c>
      <c r="V8" s="121">
        <v>40040</v>
      </c>
      <c r="W8" s="121">
        <v>40968.910000000003</v>
      </c>
      <c r="X8" s="121">
        <v>42136</v>
      </c>
      <c r="Y8" s="121">
        <v>41428</v>
      </c>
      <c r="Z8" s="121">
        <v>42775.15</v>
      </c>
      <c r="AB8" s="122" t="str">
        <f>TEXT(Z8,"$###,###")</f>
        <v>$42,775</v>
      </c>
      <c r="AD8" s="123">
        <f t="shared" si="1"/>
        <v>3.2517862315342372E-2</v>
      </c>
      <c r="AF8" s="123">
        <f t="shared" si="0"/>
        <v>0.16120069495344369</v>
      </c>
    </row>
    <row r="9" spans="1:32" x14ac:dyDescent="0.25">
      <c r="A9" s="52" t="s">
        <v>15</v>
      </c>
      <c r="B9" s="53"/>
      <c r="C9" s="54"/>
      <c r="D9" s="55">
        <f>AD104</f>
        <v>63.519863306279369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52.982632771205637</v>
      </c>
      <c r="P9" s="56" t="s">
        <v>89</v>
      </c>
      <c r="S9" s="120" t="s">
        <v>7</v>
      </c>
      <c r="T9" s="121">
        <v>304688145</v>
      </c>
      <c r="U9" s="121">
        <v>326597149</v>
      </c>
      <c r="V9" s="121">
        <v>333747196</v>
      </c>
      <c r="W9" s="121">
        <v>330752031</v>
      </c>
      <c r="X9" s="121">
        <v>323868539</v>
      </c>
      <c r="Y9" s="121">
        <v>355668745</v>
      </c>
      <c r="Z9" s="121">
        <v>391306765</v>
      </c>
      <c r="AB9" s="122" t="str">
        <f>TEXT(Z9/1000000,"$#,###.0")&amp;" mil"</f>
        <v>$391.3 mil</v>
      </c>
      <c r="AD9" s="123">
        <f t="shared" si="1"/>
        <v>0.10020003303916969</v>
      </c>
      <c r="AF9" s="123">
        <f t="shared" si="0"/>
        <v>0.28428615100859922</v>
      </c>
    </row>
    <row r="10" spans="1:32" x14ac:dyDescent="0.25">
      <c r="A10" s="52" t="s">
        <v>18</v>
      </c>
      <c r="B10" s="53"/>
      <c r="C10" s="54"/>
      <c r="D10" s="55">
        <f>AD105</f>
        <v>17.966680905595901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47.042537125597782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81.034482758620683</v>
      </c>
      <c r="P11" s="56" t="s">
        <v>89</v>
      </c>
      <c r="S11" s="120" t="s">
        <v>30</v>
      </c>
      <c r="T11" s="125">
        <v>8415</v>
      </c>
      <c r="U11" s="125">
        <v>9060</v>
      </c>
      <c r="V11" s="125">
        <v>9021</v>
      </c>
      <c r="W11" s="125">
        <v>8405</v>
      </c>
      <c r="X11" s="125">
        <v>7570</v>
      </c>
      <c r="Y11" s="125">
        <v>8093</v>
      </c>
      <c r="Z11" s="125">
        <v>9040</v>
      </c>
    </row>
    <row r="12" spans="1:32" ht="28.5" customHeight="1" x14ac:dyDescent="0.25">
      <c r="A12" s="52" t="s">
        <v>20</v>
      </c>
      <c r="B12" s="54"/>
      <c r="C12" s="54"/>
      <c r="D12" s="55">
        <f>AD108</f>
        <v>20.324647586501495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33.501132645356151</v>
      </c>
      <c r="P12" s="56" t="s">
        <v>89</v>
      </c>
      <c r="S12" s="120" t="s">
        <v>31</v>
      </c>
      <c r="T12" s="125">
        <v>1785</v>
      </c>
      <c r="U12" s="125">
        <v>1870</v>
      </c>
      <c r="V12" s="125">
        <v>1787</v>
      </c>
      <c r="W12" s="125">
        <v>1720</v>
      </c>
      <c r="X12" s="125">
        <v>1660</v>
      </c>
      <c r="Y12" s="125">
        <v>1861</v>
      </c>
      <c r="Z12" s="125">
        <v>2663</v>
      </c>
    </row>
    <row r="13" spans="1:32" ht="15" customHeight="1" x14ac:dyDescent="0.25">
      <c r="A13" s="52" t="s">
        <v>21</v>
      </c>
      <c r="B13" s="54"/>
      <c r="C13" s="54"/>
      <c r="D13" s="55">
        <f>AD109</f>
        <v>15.087569414780008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42.1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15.71123451516446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30.252029047415636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872</v>
      </c>
      <c r="Z15" s="125">
        <v>1373</v>
      </c>
      <c r="AB15" s="129">
        <f t="shared" ref="AB15:AB34" si="2">IF(Z15="np",0,Z15/$Z$34)</f>
        <v>0.11730029901751389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304</v>
      </c>
      <c r="Z16" s="125">
        <v>337</v>
      </c>
      <c r="AB16" s="129">
        <f t="shared" si="2"/>
        <v>2.8791114908158905E-2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303</v>
      </c>
      <c r="Z17" s="125">
        <v>557</v>
      </c>
      <c r="AB17" s="129">
        <f t="shared" si="2"/>
        <v>4.7586501495087571E-2</v>
      </c>
    </row>
    <row r="18" spans="1:28" x14ac:dyDescent="0.25">
      <c r="A18" s="82" t="str">
        <f>$S$1&amp;" ("&amp;$T$2&amp;" to "&amp;$Z$2&amp;")"</f>
        <v>Maranoa (2011-12 to 2017-18)</v>
      </c>
      <c r="B18" s="82"/>
      <c r="C18" s="82"/>
      <c r="D18" s="82"/>
      <c r="E18" s="82"/>
      <c r="F18" s="82"/>
      <c r="G18" s="82" t="str">
        <f>$S$1&amp;" ("&amp;$T$2&amp;" to "&amp;$Z$2&amp;")"</f>
        <v>Maranoa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138</v>
      </c>
      <c r="Z18" s="125">
        <v>117</v>
      </c>
      <c r="AB18" s="129">
        <f t="shared" si="2"/>
        <v>9.9957283212302427E-3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624</v>
      </c>
      <c r="Z19" s="125">
        <v>759</v>
      </c>
      <c r="AB19" s="129">
        <f t="shared" si="2"/>
        <v>6.4844083724903884E-2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453</v>
      </c>
      <c r="Z20" s="125">
        <v>410</v>
      </c>
      <c r="AB20" s="129">
        <f t="shared" si="2"/>
        <v>3.502776591200342E-2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845</v>
      </c>
      <c r="Z21" s="125">
        <v>996</v>
      </c>
      <c r="AB21" s="129">
        <f t="shared" si="2"/>
        <v>8.5091841093549767E-2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624</v>
      </c>
      <c r="Z22" s="125">
        <v>671</v>
      </c>
      <c r="AB22" s="129">
        <f t="shared" si="2"/>
        <v>5.732592909013242E-2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383</v>
      </c>
      <c r="Z23" s="125">
        <v>468</v>
      </c>
      <c r="AB23" s="129">
        <f t="shared" si="2"/>
        <v>3.9982913284920971E-2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21</v>
      </c>
      <c r="Z24" s="125">
        <v>30</v>
      </c>
      <c r="AB24" s="129">
        <f t="shared" si="2"/>
        <v>2.5630072618539087E-3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216</v>
      </c>
      <c r="Z25" s="125">
        <v>256</v>
      </c>
      <c r="AB25" s="129">
        <f t="shared" si="2"/>
        <v>2.1870995301153353E-2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139</v>
      </c>
      <c r="Z26" s="125">
        <v>200</v>
      </c>
      <c r="AB26" s="129">
        <f t="shared" si="2"/>
        <v>1.7086715079026059E-2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320</v>
      </c>
      <c r="Z27" s="125">
        <v>395</v>
      </c>
      <c r="AB27" s="129">
        <f t="shared" si="2"/>
        <v>3.374626228107646E-2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446</v>
      </c>
      <c r="Z28" s="125">
        <v>533</v>
      </c>
      <c r="AB28" s="129">
        <f t="shared" si="2"/>
        <v>4.553609568560444E-2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730</v>
      </c>
      <c r="Z29" s="125">
        <v>797</v>
      </c>
      <c r="AB29" s="129">
        <f t="shared" si="2"/>
        <v>6.8090559589918845E-2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652</v>
      </c>
      <c r="Z30" s="125">
        <v>738</v>
      </c>
      <c r="AB30" s="129">
        <f t="shared" si="2"/>
        <v>6.304997864160615E-2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901</v>
      </c>
      <c r="Z31" s="125">
        <v>1018</v>
      </c>
      <c r="AB31" s="129">
        <f t="shared" si="2"/>
        <v>8.6971379752242631E-2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152</v>
      </c>
      <c r="Z32" s="125">
        <v>118</v>
      </c>
      <c r="AB32" s="129">
        <f t="shared" si="2"/>
        <v>1.0081161896625375E-2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337</v>
      </c>
      <c r="Z33" s="125">
        <v>384</v>
      </c>
      <c r="AB33" s="129">
        <f t="shared" si="2"/>
        <v>3.2806492951730028E-2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9954</v>
      </c>
      <c r="Z34" s="132">
        <v>11705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23</v>
      </c>
      <c r="Y44" s="125">
        <v>28</v>
      </c>
      <c r="Z44" s="125">
        <v>23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186</v>
      </c>
      <c r="Y45" s="125">
        <v>230</v>
      </c>
      <c r="Z45" s="125">
        <v>217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304</v>
      </c>
      <c r="Y46" s="125">
        <v>409</v>
      </c>
      <c r="Z46" s="125">
        <v>500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448</v>
      </c>
      <c r="Y47" s="125">
        <v>502</v>
      </c>
      <c r="Z47" s="125">
        <v>578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590</v>
      </c>
      <c r="Y48" s="125">
        <v>586</v>
      </c>
      <c r="Z48" s="125">
        <v>673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Maranoa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586</v>
      </c>
      <c r="Y49" s="125">
        <v>639</v>
      </c>
      <c r="Z49" s="125">
        <v>640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485</v>
      </c>
      <c r="Y50" s="125">
        <v>428</v>
      </c>
      <c r="Z50" s="125">
        <v>539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433</v>
      </c>
      <c r="Y51" s="125">
        <v>463</v>
      </c>
      <c r="Z51" s="125">
        <v>480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492</v>
      </c>
      <c r="Y52" s="125">
        <v>469</v>
      </c>
      <c r="Z52" s="125">
        <v>578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474</v>
      </c>
      <c r="Y53" s="125">
        <v>475</v>
      </c>
      <c r="Z53" s="125">
        <v>538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328</v>
      </c>
      <c r="Y54" s="125">
        <v>395</v>
      </c>
      <c r="Z54" s="125">
        <v>500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279</v>
      </c>
      <c r="Y55" s="125">
        <v>323</v>
      </c>
      <c r="Z55" s="125">
        <v>386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127</v>
      </c>
      <c r="Y56" s="125">
        <v>149</v>
      </c>
      <c r="Z56" s="125">
        <v>203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63</v>
      </c>
      <c r="Y57" s="125">
        <v>88</v>
      </c>
      <c r="Z57" s="125">
        <v>134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35</v>
      </c>
      <c r="Y58" s="125">
        <v>41</v>
      </c>
      <c r="Z58" s="125">
        <v>92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18</v>
      </c>
      <c r="Y59" s="125">
        <v>19</v>
      </c>
      <c r="Z59" s="125">
        <v>37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7</v>
      </c>
      <c r="Y60" s="125">
        <v>14</v>
      </c>
      <c r="Z60" s="125">
        <v>25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4886</v>
      </c>
      <c r="Y61" s="125">
        <v>5258</v>
      </c>
      <c r="Z61" s="125">
        <v>6156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18</v>
      </c>
      <c r="Y63" s="125">
        <v>26</v>
      </c>
      <c r="Z63" s="125">
        <v>24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Maranoa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130</v>
      </c>
      <c r="Y64" s="125">
        <v>156</v>
      </c>
      <c r="Z64" s="125">
        <v>179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281</v>
      </c>
      <c r="Y65" s="125">
        <v>332</v>
      </c>
      <c r="Z65" s="125">
        <v>430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446</v>
      </c>
      <c r="Y66" s="125">
        <v>471</v>
      </c>
      <c r="Z66" s="125">
        <v>498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537</v>
      </c>
      <c r="Y67" s="125">
        <v>536</v>
      </c>
      <c r="Z67" s="125">
        <v>619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512</v>
      </c>
      <c r="Y68" s="125">
        <v>568</v>
      </c>
      <c r="Z68" s="125">
        <v>601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410</v>
      </c>
      <c r="Y69" s="125">
        <v>435</v>
      </c>
      <c r="Z69" s="125">
        <v>502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434</v>
      </c>
      <c r="Y70" s="125">
        <v>433</v>
      </c>
      <c r="Z70" s="125">
        <v>502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421</v>
      </c>
      <c r="Y71" s="125">
        <v>438</v>
      </c>
      <c r="Z71" s="125">
        <v>534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422</v>
      </c>
      <c r="Y72" s="125">
        <v>424</v>
      </c>
      <c r="Z72" s="125">
        <v>469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315</v>
      </c>
      <c r="Y73" s="125">
        <v>386</v>
      </c>
      <c r="Z73" s="125">
        <v>503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208</v>
      </c>
      <c r="Y74" s="125">
        <v>234</v>
      </c>
      <c r="Z74" s="125">
        <v>292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96</v>
      </c>
      <c r="Y75" s="125">
        <v>131</v>
      </c>
      <c r="Z75" s="125">
        <v>174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56</v>
      </c>
      <c r="Y76" s="125">
        <v>68</v>
      </c>
      <c r="Z76" s="125">
        <v>104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33</v>
      </c>
      <c r="Y77" s="125">
        <v>31</v>
      </c>
      <c r="Z77" s="125">
        <v>55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13</v>
      </c>
      <c r="Y78" s="125">
        <v>13</v>
      </c>
      <c r="Z78" s="125">
        <v>31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11</v>
      </c>
      <c r="Y79" s="125">
        <v>14</v>
      </c>
      <c r="Z79" s="125">
        <v>28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4343</v>
      </c>
      <c r="Y80" s="125">
        <v>4696</v>
      </c>
      <c r="Z80" s="125">
        <v>5549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Maranoa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299</v>
      </c>
      <c r="Y83" s="125">
        <v>304</v>
      </c>
      <c r="Z83" s="125">
        <v>354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197</v>
      </c>
      <c r="Y84" s="125">
        <v>205</v>
      </c>
      <c r="Z84" s="125">
        <v>236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11,705</v>
      </c>
      <c r="D85" s="96">
        <f t="shared" ref="D85:D90" si="4">AD4</f>
        <v>0.1759091822382961</v>
      </c>
      <c r="E85" s="97">
        <f t="shared" ref="E85:E90" si="5">AD4</f>
        <v>0.1759091822382961</v>
      </c>
      <c r="F85" s="96">
        <f t="shared" ref="F85:F90" si="6">AF4</f>
        <v>0.14766153544465133</v>
      </c>
      <c r="G85" s="97">
        <f t="shared" ref="G85:G90" si="7">AF4</f>
        <v>0.14766153544465133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581</v>
      </c>
      <c r="Y85" s="125">
        <v>607</v>
      </c>
      <c r="Z85" s="125">
        <v>667</v>
      </c>
    </row>
    <row r="86" spans="1:32" ht="15" customHeight="1" x14ac:dyDescent="0.25">
      <c r="A86" s="98" t="s">
        <v>4</v>
      </c>
      <c r="B86" s="95"/>
      <c r="C86" s="109" t="str">
        <f t="shared" si="3"/>
        <v>6,153</v>
      </c>
      <c r="D86" s="96">
        <f t="shared" si="4"/>
        <v>0.17021681247622666</v>
      </c>
      <c r="E86" s="97">
        <f t="shared" si="5"/>
        <v>0.17021681247622666</v>
      </c>
      <c r="F86" s="96">
        <f t="shared" si="6"/>
        <v>0.14346775692250513</v>
      </c>
      <c r="G86" s="97">
        <f t="shared" si="7"/>
        <v>0.14346775692250513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125</v>
      </c>
      <c r="Y86" s="125">
        <v>132</v>
      </c>
      <c r="Z86" s="125">
        <v>143</v>
      </c>
    </row>
    <row r="87" spans="1:32" ht="15" customHeight="1" x14ac:dyDescent="0.25">
      <c r="A87" s="98" t="s">
        <v>5</v>
      </c>
      <c r="B87" s="95"/>
      <c r="C87" s="109" t="str">
        <f t="shared" si="3"/>
        <v>5,549</v>
      </c>
      <c r="D87" s="96">
        <f t="shared" si="4"/>
        <v>0.18164395229982966</v>
      </c>
      <c r="E87" s="97">
        <f t="shared" si="5"/>
        <v>0.18164395229982966</v>
      </c>
      <c r="F87" s="96">
        <f t="shared" si="6"/>
        <v>0.1522009966777409</v>
      </c>
      <c r="G87" s="97">
        <f t="shared" si="7"/>
        <v>0.1522009966777409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95</v>
      </c>
      <c r="Y87" s="125">
        <v>103</v>
      </c>
      <c r="Z87" s="125">
        <v>96</v>
      </c>
    </row>
    <row r="88" spans="1:32" ht="15" customHeight="1" x14ac:dyDescent="0.25">
      <c r="A88" s="95" t="s">
        <v>6</v>
      </c>
      <c r="B88" s="95"/>
      <c r="C88" s="109" t="str">
        <f t="shared" si="3"/>
        <v>7,946</v>
      </c>
      <c r="D88" s="96">
        <f t="shared" si="4"/>
        <v>0.19668674698795185</v>
      </c>
      <c r="E88" s="97">
        <f t="shared" si="5"/>
        <v>0.19668674698795185</v>
      </c>
      <c r="F88" s="96">
        <f t="shared" si="6"/>
        <v>0.20102781136638459</v>
      </c>
      <c r="G88" s="97">
        <f t="shared" si="7"/>
        <v>0.20102781136638459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139</v>
      </c>
      <c r="Y88" s="125">
        <v>132</v>
      </c>
      <c r="Z88" s="125">
        <v>145</v>
      </c>
    </row>
    <row r="89" spans="1:32" ht="15" customHeight="1" x14ac:dyDescent="0.25">
      <c r="A89" s="95" t="s">
        <v>104</v>
      </c>
      <c r="B89" s="95"/>
      <c r="C89" s="146" t="str">
        <f t="shared" si="3"/>
        <v>$42,775</v>
      </c>
      <c r="D89" s="96">
        <f t="shared" si="4"/>
        <v>3.2517862315342372E-2</v>
      </c>
      <c r="E89" s="97">
        <f t="shared" si="5"/>
        <v>3.2517862315342372E-2</v>
      </c>
      <c r="F89" s="96">
        <f t="shared" si="6"/>
        <v>0.16120069495344369</v>
      </c>
      <c r="G89" s="97">
        <f t="shared" si="7"/>
        <v>0.16120069495344369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442</v>
      </c>
      <c r="Y89" s="125">
        <v>430</v>
      </c>
      <c r="Z89" s="125">
        <v>489</v>
      </c>
    </row>
    <row r="90" spans="1:32" ht="15" customHeight="1" x14ac:dyDescent="0.25">
      <c r="A90" s="95" t="s">
        <v>7</v>
      </c>
      <c r="B90" s="95"/>
      <c r="C90" s="109" t="str">
        <f t="shared" si="3"/>
        <v>$391.3 mil</v>
      </c>
      <c r="D90" s="96">
        <f t="shared" si="4"/>
        <v>0.10020003303916969</v>
      </c>
      <c r="E90" s="97">
        <f t="shared" si="5"/>
        <v>0.10020003303916969</v>
      </c>
      <c r="F90" s="96">
        <f t="shared" si="6"/>
        <v>0.28428615100859922</v>
      </c>
      <c r="G90" s="97">
        <f t="shared" si="7"/>
        <v>0.28428615100859922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558</v>
      </c>
      <c r="Y90" s="125">
        <v>596</v>
      </c>
      <c r="Z90" s="125">
        <v>688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3376</v>
      </c>
      <c r="Y91" s="125">
        <v>3507</v>
      </c>
      <c r="Z91" s="125">
        <v>4209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210</v>
      </c>
      <c r="Y93" s="125">
        <v>210</v>
      </c>
      <c r="Z93" s="125">
        <v>257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457</v>
      </c>
      <c r="Y94" s="125">
        <v>507</v>
      </c>
      <c r="Z94" s="125">
        <v>570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77</v>
      </c>
      <c r="Y95" s="125">
        <v>86</v>
      </c>
      <c r="Z95" s="125">
        <v>99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334</v>
      </c>
      <c r="Y96" s="125">
        <v>368</v>
      </c>
      <c r="Z96" s="125">
        <v>437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576</v>
      </c>
      <c r="Y97" s="125">
        <v>640</v>
      </c>
      <c r="Z97" s="125">
        <v>712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270</v>
      </c>
      <c r="Y98" s="125">
        <v>264</v>
      </c>
      <c r="Z98" s="125">
        <v>321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30</v>
      </c>
      <c r="Y99" s="125">
        <v>31</v>
      </c>
      <c r="Z99" s="125">
        <v>33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270</v>
      </c>
      <c r="Y100" s="125">
        <v>295</v>
      </c>
      <c r="Z100" s="125">
        <v>336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2992</v>
      </c>
      <c r="Y101" s="125">
        <v>3133</v>
      </c>
      <c r="Z101" s="125">
        <v>3733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5810</v>
      </c>
      <c r="Y104" s="125">
        <v>6520</v>
      </c>
      <c r="Z104" s="125">
        <v>7435</v>
      </c>
      <c r="AB104" s="122" t="str">
        <f>TEXT(Z104,"###,###")</f>
        <v>7,435</v>
      </c>
      <c r="AD104" s="143">
        <f>Z104/($Z$4)*100</f>
        <v>63.519863306279369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1870</v>
      </c>
      <c r="Y105" s="125">
        <v>1962</v>
      </c>
      <c r="Z105" s="125">
        <v>2103</v>
      </c>
      <c r="AB105" s="122" t="str">
        <f>TEXT(Z105,"###,###")</f>
        <v>2,103</v>
      </c>
      <c r="AD105" s="143">
        <f>Z105/($Z$4)*100</f>
        <v>17.966680905595901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7680</v>
      </c>
      <c r="Y106" s="132">
        <v>8482</v>
      </c>
      <c r="Z106" s="132">
        <v>9538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1683</v>
      </c>
      <c r="Y108" s="125">
        <v>1808</v>
      </c>
      <c r="Z108" s="125">
        <v>2379</v>
      </c>
      <c r="AB108" s="122" t="str">
        <f>TEXT(Z108,"###,###")</f>
        <v>2,379</v>
      </c>
      <c r="AD108" s="143">
        <f>Z108/($Z$4)*100</f>
        <v>20.324647586501495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1239</v>
      </c>
      <c r="Y109" s="125">
        <v>1656</v>
      </c>
      <c r="Z109" s="125">
        <v>1766</v>
      </c>
      <c r="AB109" s="122" t="str">
        <f>TEXT(Z109,"###,###")</f>
        <v>1,766</v>
      </c>
      <c r="AD109" s="143">
        <f>Z109/($Z$4)*100</f>
        <v>15.087569414780008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1532</v>
      </c>
      <c r="Y110" s="125">
        <v>1630</v>
      </c>
      <c r="Z110" s="125">
        <v>1839</v>
      </c>
      <c r="AB110" s="122" t="str">
        <f>TEXT(Z110,"###,###")</f>
        <v>1,839</v>
      </c>
      <c r="AD110" s="143">
        <f>Z110/($Z$4)*100</f>
        <v>15.71123451516446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3219</v>
      </c>
      <c r="Y111" s="125">
        <v>3388</v>
      </c>
      <c r="Z111" s="125">
        <v>3541</v>
      </c>
      <c r="AB111" s="122" t="str">
        <f>TEXT(Z111,"###,###")</f>
        <v>3,541</v>
      </c>
      <c r="AD111" s="143">
        <f>Z111/($Z$4)*100</f>
        <v>30.252029047415636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9231</v>
      </c>
      <c r="Y112" s="125">
        <v>9954</v>
      </c>
      <c r="Z112" s="125">
        <v>11705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40.380000000000003</v>
      </c>
      <c r="U118" s="144">
        <v>38.17</v>
      </c>
      <c r="V118" s="144">
        <v>37.14</v>
      </c>
      <c r="W118" s="144">
        <v>38.840000000000003</v>
      </c>
      <c r="X118" s="144">
        <v>39.119999999999997</v>
      </c>
      <c r="Y118" s="144">
        <v>40.590000000000003</v>
      </c>
      <c r="Z118" s="144">
        <v>42.07</v>
      </c>
      <c r="AB118" s="122" t="str">
        <f>TEXT(Z118,"##.0")</f>
        <v>42.1</v>
      </c>
    </row>
    <row r="120" spans="19:32" x14ac:dyDescent="0.25">
      <c r="S120" s="115" t="s">
        <v>106</v>
      </c>
      <c r="T120" s="125">
        <v>4827</v>
      </c>
      <c r="U120" s="125">
        <v>5156</v>
      </c>
      <c r="V120" s="125">
        <v>5312</v>
      </c>
      <c r="W120" s="125">
        <v>5054</v>
      </c>
      <c r="X120" s="125">
        <v>4707</v>
      </c>
      <c r="Y120" s="125">
        <v>4779</v>
      </c>
      <c r="Z120" s="125">
        <v>5277</v>
      </c>
      <c r="AB120" s="122" t="str">
        <f>TEXT(Z120,"###,###")</f>
        <v>5,277</v>
      </c>
    </row>
    <row r="121" spans="19:32" x14ac:dyDescent="0.25">
      <c r="S121" s="115" t="s">
        <v>107</v>
      </c>
      <c r="T121" s="125">
        <v>891</v>
      </c>
      <c r="U121" s="125">
        <v>937</v>
      </c>
      <c r="V121" s="125">
        <v>902</v>
      </c>
      <c r="W121" s="125">
        <v>883</v>
      </c>
      <c r="X121" s="125">
        <v>849</v>
      </c>
      <c r="Y121" s="125">
        <v>930</v>
      </c>
      <c r="Z121" s="125">
        <v>1500</v>
      </c>
      <c r="AB121" s="122" t="str">
        <f>TEXT(Z121,"###,###")</f>
        <v>1,500</v>
      </c>
    </row>
    <row r="122" spans="19:32" x14ac:dyDescent="0.25">
      <c r="S122" s="115" t="s">
        <v>108</v>
      </c>
      <c r="T122" s="125">
        <v>894</v>
      </c>
      <c r="U122" s="125">
        <v>933</v>
      </c>
      <c r="V122" s="125">
        <v>887</v>
      </c>
      <c r="W122" s="125">
        <v>843</v>
      </c>
      <c r="X122" s="125">
        <v>812</v>
      </c>
      <c r="Y122" s="125">
        <v>931</v>
      </c>
      <c r="Z122" s="125">
        <v>1162</v>
      </c>
      <c r="AB122" s="122" t="str">
        <f>TEXT(Z122,"###,###")</f>
        <v>1,162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5721</v>
      </c>
      <c r="U124" s="125">
        <v>6089</v>
      </c>
      <c r="V124" s="125">
        <v>6199</v>
      </c>
      <c r="W124" s="125">
        <v>5897</v>
      </c>
      <c r="X124" s="125">
        <v>5519</v>
      </c>
      <c r="Y124" s="125">
        <v>5710</v>
      </c>
      <c r="Z124" s="125">
        <v>6439</v>
      </c>
      <c r="AB124" s="122" t="str">
        <f>TEXT(Z124,"###,###")</f>
        <v>6,439</v>
      </c>
      <c r="AD124" s="139">
        <f>Z124/$Z$7*100</f>
        <v>81.034482758620683</v>
      </c>
    </row>
    <row r="125" spans="19:32" x14ac:dyDescent="0.25">
      <c r="S125" s="115" t="s">
        <v>110</v>
      </c>
      <c r="T125" s="125">
        <v>1785</v>
      </c>
      <c r="U125" s="125">
        <v>1870</v>
      </c>
      <c r="V125" s="125">
        <v>1789</v>
      </c>
      <c r="W125" s="125">
        <v>1726</v>
      </c>
      <c r="X125" s="125">
        <v>1661</v>
      </c>
      <c r="Y125" s="125">
        <v>1861</v>
      </c>
      <c r="Z125" s="125">
        <v>2662</v>
      </c>
      <c r="AB125" s="122" t="str">
        <f>TEXT(Z125,"###,###")</f>
        <v>2,662</v>
      </c>
      <c r="AD125" s="139">
        <f>Z125/$Z$7*100</f>
        <v>33.501132645356151</v>
      </c>
    </row>
    <row r="127" spans="19:32" x14ac:dyDescent="0.25">
      <c r="S127" s="115" t="s">
        <v>111</v>
      </c>
      <c r="T127" s="125">
        <v>3526</v>
      </c>
      <c r="U127" s="125">
        <v>3761</v>
      </c>
      <c r="V127" s="125">
        <v>3755</v>
      </c>
      <c r="W127" s="125">
        <v>3598</v>
      </c>
      <c r="X127" s="125">
        <v>3376</v>
      </c>
      <c r="Y127" s="125">
        <v>3507</v>
      </c>
      <c r="Z127" s="125">
        <v>4210</v>
      </c>
      <c r="AB127" s="122" t="str">
        <f>TEXT(Z127,"###,###")</f>
        <v>4,210</v>
      </c>
      <c r="AD127" s="139">
        <f>Z127/$Z$7*100</f>
        <v>52.982632771205637</v>
      </c>
    </row>
    <row r="128" spans="19:32" x14ac:dyDescent="0.25">
      <c r="S128" s="115" t="s">
        <v>112</v>
      </c>
      <c r="T128" s="125">
        <v>3083</v>
      </c>
      <c r="U128" s="125">
        <v>3267</v>
      </c>
      <c r="V128" s="125">
        <v>3338</v>
      </c>
      <c r="W128" s="125">
        <v>3173</v>
      </c>
      <c r="X128" s="125">
        <v>2989</v>
      </c>
      <c r="Y128" s="125">
        <v>3133</v>
      </c>
      <c r="Z128" s="125">
        <v>3738</v>
      </c>
      <c r="AB128" s="122" t="str">
        <f>TEXT(Z128,"###,###")</f>
        <v>3,738</v>
      </c>
      <c r="AD128" s="139">
        <f>Z128/$Z$7*100</f>
        <v>47.042537125597782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45" id="{777FFB15-ADFC-4F6F-959A-4027B598B6A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48" id="{31CB306F-4BF5-4DDF-A666-8335D8D4A7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51" id="{B0965262-1CC3-45F3-807D-B0461AE62C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54" id="{9CC6EA92-A2AB-45A7-B6D2-AFBDD5A3E88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C49FB-0E05-420E-B4CF-3D47B7E350B4}">
  <sheetPr codeName="Sheet11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Mareeba</v>
      </c>
      <c r="T1" s="113"/>
      <c r="U1" s="113"/>
      <c r="V1" s="113"/>
      <c r="W1" s="113"/>
      <c r="X1" s="113"/>
      <c r="Y1" s="114" t="str">
        <f>Y3</f>
        <v>9.46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164</v>
      </c>
      <c r="Y3" s="118" t="s">
        <v>253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9.46 Mareeba,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16213</v>
      </c>
      <c r="U4" s="121">
        <v>16123</v>
      </c>
      <c r="V4" s="121">
        <v>16938</v>
      </c>
      <c r="W4" s="121">
        <v>17502</v>
      </c>
      <c r="X4" s="121">
        <v>17354</v>
      </c>
      <c r="Y4" s="121">
        <v>18479</v>
      </c>
      <c r="Z4" s="121">
        <v>20367</v>
      </c>
      <c r="AB4" s="122" t="str">
        <f>TEXT(Z4,"###,###")</f>
        <v>20,367</v>
      </c>
      <c r="AD4" s="123">
        <f>Z4/Y4-1</f>
        <v>0.1021700308458251</v>
      </c>
      <c r="AF4" s="123">
        <f t="shared" ref="AF4:AF9" si="0">Z4/T4-1</f>
        <v>0.25621414913957929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8943</v>
      </c>
      <c r="U5" s="121">
        <v>8771</v>
      </c>
      <c r="V5" s="121">
        <v>9345</v>
      </c>
      <c r="W5" s="121">
        <v>9645</v>
      </c>
      <c r="X5" s="121">
        <v>9510</v>
      </c>
      <c r="Y5" s="121">
        <v>10169</v>
      </c>
      <c r="Z5" s="121">
        <v>11246</v>
      </c>
      <c r="AB5" s="122" t="str">
        <f>TEXT(Z5,"###,###")</f>
        <v>11,246</v>
      </c>
      <c r="AD5" s="123">
        <f t="shared" ref="AD5:AD9" si="1">Z5/Y5-1</f>
        <v>0.10591011898908453</v>
      </c>
      <c r="AF5" s="123">
        <f t="shared" si="0"/>
        <v>0.25751984792575189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7268</v>
      </c>
      <c r="U6" s="121">
        <v>7356</v>
      </c>
      <c r="V6" s="121">
        <v>7595</v>
      </c>
      <c r="W6" s="121">
        <v>7852</v>
      </c>
      <c r="X6" s="121">
        <v>7845</v>
      </c>
      <c r="Y6" s="121">
        <v>8310</v>
      </c>
      <c r="Z6" s="121">
        <v>9120</v>
      </c>
      <c r="AB6" s="122" t="str">
        <f>TEXT(Z6,"###,###")</f>
        <v>9,120</v>
      </c>
      <c r="AD6" s="123">
        <f t="shared" si="1"/>
        <v>9.7472924187725685E-2</v>
      </c>
      <c r="AF6" s="123">
        <f t="shared" si="0"/>
        <v>0.25481563015960385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10422</v>
      </c>
      <c r="U7" s="121">
        <v>10608</v>
      </c>
      <c r="V7" s="121">
        <v>10795</v>
      </c>
      <c r="W7" s="121">
        <v>11123</v>
      </c>
      <c r="X7" s="121">
        <v>11168</v>
      </c>
      <c r="Y7" s="121">
        <v>11856</v>
      </c>
      <c r="Z7" s="121">
        <v>13071</v>
      </c>
      <c r="AB7" s="122" t="str">
        <f>TEXT(Z7,"###,###")</f>
        <v>13,071</v>
      </c>
      <c r="AD7" s="123">
        <f t="shared" si="1"/>
        <v>0.10247975708502022</v>
      </c>
      <c r="AF7" s="123">
        <f t="shared" si="0"/>
        <v>0.25417386298215305</v>
      </c>
    </row>
    <row r="8" spans="1:32" ht="17.25" customHeight="1" x14ac:dyDescent="0.25">
      <c r="A8" s="44" t="s">
        <v>13</v>
      </c>
      <c r="B8" s="45"/>
      <c r="C8" s="46"/>
      <c r="D8" s="47" t="str">
        <f>AB4</f>
        <v>20,367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13,071</v>
      </c>
      <c r="P8" s="48"/>
      <c r="S8" s="120" t="s">
        <v>88</v>
      </c>
      <c r="T8" s="121">
        <v>29308.84</v>
      </c>
      <c r="U8" s="121">
        <v>30872.3</v>
      </c>
      <c r="V8" s="121">
        <v>31481.25</v>
      </c>
      <c r="W8" s="121">
        <v>30854.11</v>
      </c>
      <c r="X8" s="121">
        <v>33306</v>
      </c>
      <c r="Y8" s="121">
        <v>32906</v>
      </c>
      <c r="Z8" s="121">
        <v>35379.17</v>
      </c>
      <c r="AB8" s="122" t="str">
        <f>TEXT(Z8,"$###,###")</f>
        <v>$35,379</v>
      </c>
      <c r="AD8" s="123">
        <f t="shared" si="1"/>
        <v>7.5158633683826581E-2</v>
      </c>
      <c r="AF8" s="123">
        <f t="shared" si="0"/>
        <v>0.20711601005021008</v>
      </c>
    </row>
    <row r="9" spans="1:32" x14ac:dyDescent="0.25">
      <c r="A9" s="52" t="s">
        <v>15</v>
      </c>
      <c r="B9" s="53"/>
      <c r="C9" s="54"/>
      <c r="D9" s="55">
        <f>AD104</f>
        <v>73.786026415279622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54.150409303037264</v>
      </c>
      <c r="P9" s="56" t="s">
        <v>89</v>
      </c>
      <c r="S9" s="120" t="s">
        <v>7</v>
      </c>
      <c r="T9" s="121">
        <v>400123882</v>
      </c>
      <c r="U9" s="121">
        <v>425614656</v>
      </c>
      <c r="V9" s="121">
        <v>436540683</v>
      </c>
      <c r="W9" s="121">
        <v>458426175</v>
      </c>
      <c r="X9" s="121">
        <v>472970157</v>
      </c>
      <c r="Y9" s="121">
        <v>496761283</v>
      </c>
      <c r="Z9" s="121">
        <v>564771928</v>
      </c>
      <c r="AB9" s="122" t="str">
        <f>TEXT(Z9/1000000,"$#,###.0")&amp;" mil"</f>
        <v>$564.8 mil</v>
      </c>
      <c r="AD9" s="123">
        <f t="shared" si="1"/>
        <v>0.13690810320255986</v>
      </c>
      <c r="AF9" s="123">
        <f t="shared" si="0"/>
        <v>0.41149267366150366</v>
      </c>
    </row>
    <row r="10" spans="1:32" x14ac:dyDescent="0.25">
      <c r="A10" s="52" t="s">
        <v>18</v>
      </c>
      <c r="B10" s="53"/>
      <c r="C10" s="54"/>
      <c r="D10" s="55">
        <f>AD105</f>
        <v>14.994844601561349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45.857241221023642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88.156988753729621</v>
      </c>
      <c r="P11" s="56" t="s">
        <v>89</v>
      </c>
      <c r="S11" s="120" t="s">
        <v>30</v>
      </c>
      <c r="T11" s="125">
        <v>13703</v>
      </c>
      <c r="U11" s="125">
        <v>13601</v>
      </c>
      <c r="V11" s="125">
        <v>14485</v>
      </c>
      <c r="W11" s="125">
        <v>15063</v>
      </c>
      <c r="X11" s="125">
        <v>14962</v>
      </c>
      <c r="Y11" s="125">
        <v>15951</v>
      </c>
      <c r="Z11" s="125">
        <v>17624</v>
      </c>
    </row>
    <row r="12" spans="1:32" ht="28.5" customHeight="1" x14ac:dyDescent="0.25">
      <c r="A12" s="52" t="s">
        <v>20</v>
      </c>
      <c r="B12" s="54"/>
      <c r="C12" s="54"/>
      <c r="D12" s="55">
        <f>AD108</f>
        <v>17.960426179604262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20.977736974982786</v>
      </c>
      <c r="P12" s="56" t="s">
        <v>89</v>
      </c>
      <c r="S12" s="120" t="s">
        <v>31</v>
      </c>
      <c r="T12" s="125">
        <v>2510</v>
      </c>
      <c r="U12" s="125">
        <v>2519</v>
      </c>
      <c r="V12" s="125">
        <v>2454</v>
      </c>
      <c r="W12" s="125">
        <v>2440</v>
      </c>
      <c r="X12" s="125">
        <v>2391</v>
      </c>
      <c r="Y12" s="125">
        <v>2528</v>
      </c>
      <c r="Z12" s="125">
        <v>2740</v>
      </c>
    </row>
    <row r="13" spans="1:32" ht="15" customHeight="1" x14ac:dyDescent="0.25">
      <c r="A13" s="52" t="s">
        <v>21</v>
      </c>
      <c r="B13" s="54"/>
      <c r="C13" s="54"/>
      <c r="D13" s="55">
        <f>AD109</f>
        <v>17.302499140766926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41.6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23.587175332645945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29.916040653999115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3926</v>
      </c>
      <c r="Z15" s="125">
        <v>4503</v>
      </c>
      <c r="AB15" s="129">
        <f t="shared" ref="AB15:AB34" si="2">IF(Z15="np",0,Z15/$Z$34)</f>
        <v>0.22109294446899397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275</v>
      </c>
      <c r="Z16" s="125">
        <v>358</v>
      </c>
      <c r="AB16" s="129">
        <f t="shared" si="2"/>
        <v>1.7577453724161633E-2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814</v>
      </c>
      <c r="Z17" s="125">
        <v>988</v>
      </c>
      <c r="AB17" s="129">
        <f t="shared" si="2"/>
        <v>4.8509844356066187E-2</v>
      </c>
    </row>
    <row r="18" spans="1:28" x14ac:dyDescent="0.25">
      <c r="A18" s="82" t="str">
        <f>$S$1&amp;" ("&amp;$T$2&amp;" to "&amp;$Z$2&amp;")"</f>
        <v>Mareeba (2011-12 to 2017-18)</v>
      </c>
      <c r="B18" s="82"/>
      <c r="C18" s="82"/>
      <c r="D18" s="82"/>
      <c r="E18" s="82"/>
      <c r="F18" s="82"/>
      <c r="G18" s="82" t="str">
        <f>$S$1&amp;" ("&amp;$T$2&amp;" to "&amp;$Z$2&amp;")"</f>
        <v>Mareeba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119</v>
      </c>
      <c r="Z18" s="125">
        <v>135</v>
      </c>
      <c r="AB18" s="129">
        <f t="shared" si="2"/>
        <v>6.6283694211224037E-3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1071</v>
      </c>
      <c r="Z19" s="125">
        <v>1294</v>
      </c>
      <c r="AB19" s="129">
        <f t="shared" si="2"/>
        <v>6.3534148377276972E-2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464</v>
      </c>
      <c r="Z20" s="125">
        <v>510</v>
      </c>
      <c r="AB20" s="129">
        <f t="shared" si="2"/>
        <v>2.5040506702017969E-2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1196</v>
      </c>
      <c r="Z21" s="125">
        <v>1365</v>
      </c>
      <c r="AB21" s="129">
        <f t="shared" si="2"/>
        <v>6.7020179702459867E-2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1120</v>
      </c>
      <c r="Z22" s="125">
        <v>1165</v>
      </c>
      <c r="AB22" s="129">
        <f t="shared" si="2"/>
        <v>5.7200373152648892E-2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584</v>
      </c>
      <c r="Z23" s="125">
        <v>746</v>
      </c>
      <c r="AB23" s="129">
        <f t="shared" si="2"/>
        <v>3.6627878430794916E-2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86</v>
      </c>
      <c r="Z24" s="125">
        <v>88</v>
      </c>
      <c r="AB24" s="129">
        <f t="shared" si="2"/>
        <v>4.3207148819168258E-3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325</v>
      </c>
      <c r="Z25" s="125">
        <v>370</v>
      </c>
      <c r="AB25" s="129">
        <f t="shared" si="2"/>
        <v>1.8166642117150293E-2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338</v>
      </c>
      <c r="Z26" s="125">
        <v>401</v>
      </c>
      <c r="AB26" s="129">
        <f t="shared" si="2"/>
        <v>1.9688712132370993E-2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521</v>
      </c>
      <c r="Z27" s="125">
        <v>608</v>
      </c>
      <c r="AB27" s="129">
        <f t="shared" si="2"/>
        <v>2.9852211911425345E-2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1368</v>
      </c>
      <c r="Z28" s="125">
        <v>1546</v>
      </c>
      <c r="AB28" s="129">
        <f t="shared" si="2"/>
        <v>7.5907104630038788E-2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979</v>
      </c>
      <c r="Z29" s="125">
        <v>957</v>
      </c>
      <c r="AB29" s="129">
        <f t="shared" si="2"/>
        <v>4.6987774340845487E-2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1016</v>
      </c>
      <c r="Z30" s="125">
        <v>1172</v>
      </c>
      <c r="AB30" s="129">
        <f t="shared" si="2"/>
        <v>5.754406638189228E-2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1363</v>
      </c>
      <c r="Z31" s="125">
        <v>1459</v>
      </c>
      <c r="AB31" s="129">
        <f t="shared" si="2"/>
        <v>7.1635488780871018E-2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250</v>
      </c>
      <c r="Z32" s="125">
        <v>315</v>
      </c>
      <c r="AB32" s="129">
        <f t="shared" si="2"/>
        <v>1.5466195315952275E-2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626</v>
      </c>
      <c r="Z33" s="125">
        <v>763</v>
      </c>
      <c r="AB33" s="129">
        <f t="shared" si="2"/>
        <v>3.7462561987528849E-2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18479</v>
      </c>
      <c r="Z34" s="132">
        <v>20367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31</v>
      </c>
      <c r="Y44" s="125">
        <v>26</v>
      </c>
      <c r="Z44" s="125">
        <v>33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263</v>
      </c>
      <c r="Y45" s="125">
        <v>235</v>
      </c>
      <c r="Z45" s="125">
        <v>259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638</v>
      </c>
      <c r="Y46" s="125">
        <v>635</v>
      </c>
      <c r="Z46" s="125">
        <v>693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1045</v>
      </c>
      <c r="Y47" s="125">
        <v>1098</v>
      </c>
      <c r="Z47" s="125">
        <v>1310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1395</v>
      </c>
      <c r="Y48" s="125">
        <v>1544</v>
      </c>
      <c r="Z48" s="125">
        <v>1742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Mareeba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888</v>
      </c>
      <c r="Y49" s="125">
        <v>1037</v>
      </c>
      <c r="Z49" s="125">
        <v>1148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767</v>
      </c>
      <c r="Y50" s="125">
        <v>814</v>
      </c>
      <c r="Z50" s="125">
        <v>884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840</v>
      </c>
      <c r="Y51" s="125">
        <v>876</v>
      </c>
      <c r="Z51" s="125">
        <v>852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899</v>
      </c>
      <c r="Y52" s="125">
        <v>926</v>
      </c>
      <c r="Z52" s="125">
        <v>1019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816</v>
      </c>
      <c r="Y53" s="125">
        <v>894</v>
      </c>
      <c r="Z53" s="125">
        <v>975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785</v>
      </c>
      <c r="Y54" s="125">
        <v>824</v>
      </c>
      <c r="Z54" s="125">
        <v>864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599</v>
      </c>
      <c r="Y55" s="125">
        <v>664</v>
      </c>
      <c r="Z55" s="125">
        <v>699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282</v>
      </c>
      <c r="Y56" s="125">
        <v>313</v>
      </c>
      <c r="Z56" s="125">
        <v>371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145</v>
      </c>
      <c r="Y57" s="125">
        <v>139</v>
      </c>
      <c r="Z57" s="125">
        <v>169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69</v>
      </c>
      <c r="Y58" s="125">
        <v>90</v>
      </c>
      <c r="Z58" s="125">
        <v>106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26</v>
      </c>
      <c r="Y59" s="125">
        <v>35</v>
      </c>
      <c r="Z59" s="125">
        <v>42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12</v>
      </c>
      <c r="Y60" s="125">
        <v>19</v>
      </c>
      <c r="Z60" s="125">
        <v>27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9509</v>
      </c>
      <c r="Y61" s="125">
        <v>10169</v>
      </c>
      <c r="Z61" s="125">
        <v>11246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22</v>
      </c>
      <c r="Y63" s="125">
        <v>19</v>
      </c>
      <c r="Z63" s="125">
        <v>25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Mareeba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268</v>
      </c>
      <c r="Y64" s="125">
        <v>296</v>
      </c>
      <c r="Z64" s="125">
        <v>269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514</v>
      </c>
      <c r="Y65" s="125">
        <v>540</v>
      </c>
      <c r="Z65" s="125">
        <v>641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760</v>
      </c>
      <c r="Y66" s="125">
        <v>844</v>
      </c>
      <c r="Z66" s="125">
        <v>928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1016</v>
      </c>
      <c r="Y67" s="125">
        <v>1079</v>
      </c>
      <c r="Z67" s="125">
        <v>1323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656</v>
      </c>
      <c r="Y68" s="125">
        <v>687</v>
      </c>
      <c r="Z68" s="125">
        <v>796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608</v>
      </c>
      <c r="Y69" s="125">
        <v>619</v>
      </c>
      <c r="Z69" s="125">
        <v>690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754</v>
      </c>
      <c r="Y70" s="125">
        <v>787</v>
      </c>
      <c r="Z70" s="125">
        <v>769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859</v>
      </c>
      <c r="Y71" s="125">
        <v>908</v>
      </c>
      <c r="Z71" s="125">
        <v>949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853</v>
      </c>
      <c r="Y72" s="125">
        <v>845</v>
      </c>
      <c r="Z72" s="125">
        <v>830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668</v>
      </c>
      <c r="Y73" s="125">
        <v>726</v>
      </c>
      <c r="Z73" s="125">
        <v>789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474</v>
      </c>
      <c r="Y74" s="125">
        <v>559</v>
      </c>
      <c r="Z74" s="125">
        <v>574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222</v>
      </c>
      <c r="Y75" s="125">
        <v>224</v>
      </c>
      <c r="Z75" s="125">
        <v>298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111</v>
      </c>
      <c r="Y76" s="125">
        <v>101</v>
      </c>
      <c r="Z76" s="125">
        <v>131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36</v>
      </c>
      <c r="Y77" s="125">
        <v>55</v>
      </c>
      <c r="Z77" s="125">
        <v>70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8</v>
      </c>
      <c r="Y78" s="125">
        <v>13</v>
      </c>
      <c r="Z78" s="125">
        <v>19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7</v>
      </c>
      <c r="Y79" s="125">
        <v>10</v>
      </c>
      <c r="Z79" s="125">
        <v>19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7846</v>
      </c>
      <c r="Y80" s="125">
        <v>8310</v>
      </c>
      <c r="Z80" s="125">
        <v>9124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Mareeba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488</v>
      </c>
      <c r="Y83" s="125">
        <v>520</v>
      </c>
      <c r="Z83" s="125">
        <v>593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394</v>
      </c>
      <c r="Y84" s="125">
        <v>405</v>
      </c>
      <c r="Z84" s="125">
        <v>415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20,367</v>
      </c>
      <c r="D85" s="96">
        <f t="shared" ref="D85:D90" si="4">AD4</f>
        <v>0.1021700308458251</v>
      </c>
      <c r="E85" s="97">
        <f t="shared" ref="E85:E90" si="5">AD4</f>
        <v>0.1021700308458251</v>
      </c>
      <c r="F85" s="96">
        <f t="shared" ref="F85:F90" si="6">AF4</f>
        <v>0.25621414913957929</v>
      </c>
      <c r="G85" s="97">
        <f t="shared" ref="G85:G90" si="7">AF4</f>
        <v>0.25621414913957929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912</v>
      </c>
      <c r="Y85" s="125">
        <v>976</v>
      </c>
      <c r="Z85" s="125">
        <v>1036</v>
      </c>
    </row>
    <row r="86" spans="1:32" ht="15" customHeight="1" x14ac:dyDescent="0.25">
      <c r="A86" s="98" t="s">
        <v>4</v>
      </c>
      <c r="B86" s="95"/>
      <c r="C86" s="109" t="str">
        <f t="shared" si="3"/>
        <v>11,246</v>
      </c>
      <c r="D86" s="96">
        <f t="shared" si="4"/>
        <v>0.10591011898908453</v>
      </c>
      <c r="E86" s="97">
        <f t="shared" si="5"/>
        <v>0.10591011898908453</v>
      </c>
      <c r="F86" s="96">
        <f t="shared" si="6"/>
        <v>0.25751984792575189</v>
      </c>
      <c r="G86" s="97">
        <f t="shared" si="7"/>
        <v>0.25751984792575189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309</v>
      </c>
      <c r="Y86" s="125">
        <v>352</v>
      </c>
      <c r="Z86" s="125">
        <v>364</v>
      </c>
    </row>
    <row r="87" spans="1:32" ht="15" customHeight="1" x14ac:dyDescent="0.25">
      <c r="A87" s="98" t="s">
        <v>5</v>
      </c>
      <c r="B87" s="95"/>
      <c r="C87" s="109" t="str">
        <f t="shared" si="3"/>
        <v>9,120</v>
      </c>
      <c r="D87" s="96">
        <f t="shared" si="4"/>
        <v>9.7472924187725685E-2</v>
      </c>
      <c r="E87" s="97">
        <f t="shared" si="5"/>
        <v>9.7472924187725685E-2</v>
      </c>
      <c r="F87" s="96">
        <f t="shared" si="6"/>
        <v>0.25481563015960385</v>
      </c>
      <c r="G87" s="97">
        <f t="shared" si="7"/>
        <v>0.25481563015960385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142</v>
      </c>
      <c r="Y87" s="125">
        <v>145</v>
      </c>
      <c r="Z87" s="125">
        <v>138</v>
      </c>
    </row>
    <row r="88" spans="1:32" ht="15" customHeight="1" x14ac:dyDescent="0.25">
      <c r="A88" s="95" t="s">
        <v>6</v>
      </c>
      <c r="B88" s="95"/>
      <c r="C88" s="109" t="str">
        <f t="shared" si="3"/>
        <v>13,071</v>
      </c>
      <c r="D88" s="96">
        <f t="shared" si="4"/>
        <v>0.10247975708502022</v>
      </c>
      <c r="E88" s="97">
        <f t="shared" si="5"/>
        <v>0.10247975708502022</v>
      </c>
      <c r="F88" s="96">
        <f t="shared" si="6"/>
        <v>0.25417386298215305</v>
      </c>
      <c r="G88" s="97">
        <f t="shared" si="7"/>
        <v>0.25417386298215305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159</v>
      </c>
      <c r="Y88" s="125">
        <v>163</v>
      </c>
      <c r="Z88" s="125">
        <v>182</v>
      </c>
    </row>
    <row r="89" spans="1:32" ht="15" customHeight="1" x14ac:dyDescent="0.25">
      <c r="A89" s="95" t="s">
        <v>104</v>
      </c>
      <c r="B89" s="95"/>
      <c r="C89" s="146" t="str">
        <f t="shared" si="3"/>
        <v>$35,379</v>
      </c>
      <c r="D89" s="96">
        <f t="shared" si="4"/>
        <v>7.5158633683826581E-2</v>
      </c>
      <c r="E89" s="97">
        <f t="shared" si="5"/>
        <v>7.5158633683826581E-2</v>
      </c>
      <c r="F89" s="96">
        <f t="shared" si="6"/>
        <v>0.20711601005021008</v>
      </c>
      <c r="G89" s="97">
        <f t="shared" si="7"/>
        <v>0.20711601005021008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560</v>
      </c>
      <c r="Y89" s="125">
        <v>586</v>
      </c>
      <c r="Z89" s="125">
        <v>658</v>
      </c>
    </row>
    <row r="90" spans="1:32" ht="15" customHeight="1" x14ac:dyDescent="0.25">
      <c r="A90" s="95" t="s">
        <v>7</v>
      </c>
      <c r="B90" s="95"/>
      <c r="C90" s="109" t="str">
        <f t="shared" si="3"/>
        <v>$564.8 mil</v>
      </c>
      <c r="D90" s="96">
        <f t="shared" si="4"/>
        <v>0.13690810320255986</v>
      </c>
      <c r="E90" s="97">
        <f t="shared" si="5"/>
        <v>0.13690810320255986</v>
      </c>
      <c r="F90" s="96">
        <f t="shared" si="6"/>
        <v>0.41149267366150366</v>
      </c>
      <c r="G90" s="97">
        <f t="shared" si="7"/>
        <v>0.41149267366150366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1351</v>
      </c>
      <c r="Y90" s="125">
        <v>1359</v>
      </c>
      <c r="Z90" s="125">
        <v>1405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5956</v>
      </c>
      <c r="Y91" s="125">
        <v>6382</v>
      </c>
      <c r="Z91" s="125">
        <v>7079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338</v>
      </c>
      <c r="Y93" s="125">
        <v>379</v>
      </c>
      <c r="Z93" s="125">
        <v>440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747</v>
      </c>
      <c r="Y94" s="125">
        <v>807</v>
      </c>
      <c r="Z94" s="125">
        <v>840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159</v>
      </c>
      <c r="Y95" s="125">
        <v>165</v>
      </c>
      <c r="Z95" s="125">
        <v>169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712</v>
      </c>
      <c r="Y96" s="125">
        <v>783</v>
      </c>
      <c r="Z96" s="125">
        <v>858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705</v>
      </c>
      <c r="Y97" s="125">
        <v>776</v>
      </c>
      <c r="Z97" s="125">
        <v>788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408</v>
      </c>
      <c r="Y98" s="125">
        <v>420</v>
      </c>
      <c r="Z98" s="125">
        <v>514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51</v>
      </c>
      <c r="Y99" s="125">
        <v>46</v>
      </c>
      <c r="Z99" s="125">
        <v>61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836</v>
      </c>
      <c r="Y100" s="125">
        <v>838</v>
      </c>
      <c r="Z100" s="125">
        <v>867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5214</v>
      </c>
      <c r="Y101" s="125">
        <v>5474</v>
      </c>
      <c r="Z101" s="125">
        <v>5994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12424</v>
      </c>
      <c r="Y104" s="125">
        <v>13519</v>
      </c>
      <c r="Z104" s="125">
        <v>15028</v>
      </c>
      <c r="AB104" s="122" t="str">
        <f>TEXT(Z104,"###,###")</f>
        <v>15,028</v>
      </c>
      <c r="AD104" s="143">
        <f>Z104/($Z$4)*100</f>
        <v>73.786026415279622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2853</v>
      </c>
      <c r="Y105" s="125">
        <v>2975</v>
      </c>
      <c r="Z105" s="125">
        <v>3054</v>
      </c>
      <c r="AB105" s="122" t="str">
        <f>TEXT(Z105,"###,###")</f>
        <v>3,054</v>
      </c>
      <c r="AD105" s="143">
        <f>Z105/($Z$4)*100</f>
        <v>14.994844601561349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15277</v>
      </c>
      <c r="Y106" s="132">
        <v>16494</v>
      </c>
      <c r="Z106" s="132">
        <v>18082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2798</v>
      </c>
      <c r="Y108" s="125">
        <v>3105</v>
      </c>
      <c r="Z108" s="125">
        <v>3658</v>
      </c>
      <c r="AB108" s="122" t="str">
        <f>TEXT(Z108,"###,###")</f>
        <v>3,658</v>
      </c>
      <c r="AD108" s="143">
        <f>Z108/($Z$4)*100</f>
        <v>17.960426179604262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3107</v>
      </c>
      <c r="Y109" s="125">
        <v>3388</v>
      </c>
      <c r="Z109" s="125">
        <v>3524</v>
      </c>
      <c r="AB109" s="122" t="str">
        <f>TEXT(Z109,"###,###")</f>
        <v>3,524</v>
      </c>
      <c r="AD109" s="143">
        <f>Z109/($Z$4)*100</f>
        <v>17.302499140766926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4576</v>
      </c>
      <c r="Y110" s="125">
        <v>4644</v>
      </c>
      <c r="Z110" s="125">
        <v>4804</v>
      </c>
      <c r="AB110" s="122" t="str">
        <f>TEXT(Z110,"###,###")</f>
        <v>4,804</v>
      </c>
      <c r="AD110" s="143">
        <f>Z110/($Z$4)*100</f>
        <v>23.587175332645945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4789</v>
      </c>
      <c r="Y111" s="125">
        <v>5357</v>
      </c>
      <c r="Z111" s="125">
        <v>6093</v>
      </c>
      <c r="AB111" s="122" t="str">
        <f>TEXT(Z111,"###,###")</f>
        <v>6,093</v>
      </c>
      <c r="AD111" s="143">
        <f>Z111/($Z$4)*100</f>
        <v>29.916040653999115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17354</v>
      </c>
      <c r="Y112" s="125">
        <v>18479</v>
      </c>
      <c r="Z112" s="125">
        <v>20367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41.93</v>
      </c>
      <c r="U118" s="144">
        <v>43.13</v>
      </c>
      <c r="V118" s="144">
        <v>41.9</v>
      </c>
      <c r="W118" s="144">
        <v>38.700000000000003</v>
      </c>
      <c r="X118" s="144">
        <v>38.33</v>
      </c>
      <c r="Y118" s="144">
        <v>41.59</v>
      </c>
      <c r="Z118" s="144">
        <v>41.56</v>
      </c>
      <c r="AB118" s="122" t="str">
        <f>TEXT(Z118,"##.0")</f>
        <v>41.6</v>
      </c>
    </row>
    <row r="120" spans="19:32" x14ac:dyDescent="0.25">
      <c r="S120" s="115" t="s">
        <v>106</v>
      </c>
      <c r="T120" s="125">
        <v>7913</v>
      </c>
      <c r="U120" s="125">
        <v>8084</v>
      </c>
      <c r="V120" s="125">
        <v>8339</v>
      </c>
      <c r="W120" s="125">
        <v>8681</v>
      </c>
      <c r="X120" s="125">
        <v>8773</v>
      </c>
      <c r="Y120" s="125">
        <v>9328</v>
      </c>
      <c r="Z120" s="125">
        <v>10328</v>
      </c>
      <c r="AB120" s="122" t="str">
        <f>TEXT(Z120,"###,###")</f>
        <v>10,328</v>
      </c>
    </row>
    <row r="121" spans="19:32" x14ac:dyDescent="0.25">
      <c r="S121" s="115" t="s">
        <v>107</v>
      </c>
      <c r="T121" s="125">
        <v>1377</v>
      </c>
      <c r="U121" s="125">
        <v>1410</v>
      </c>
      <c r="V121" s="125">
        <v>1377</v>
      </c>
      <c r="W121" s="125">
        <v>1372</v>
      </c>
      <c r="X121" s="125">
        <v>1311</v>
      </c>
      <c r="Y121" s="125">
        <v>1384</v>
      </c>
      <c r="Z121" s="125">
        <v>1547</v>
      </c>
      <c r="AB121" s="122" t="str">
        <f>TEXT(Z121,"###,###")</f>
        <v>1,547</v>
      </c>
    </row>
    <row r="122" spans="19:32" x14ac:dyDescent="0.25">
      <c r="S122" s="115" t="s">
        <v>108</v>
      </c>
      <c r="T122" s="125">
        <v>1129</v>
      </c>
      <c r="U122" s="125">
        <v>1109</v>
      </c>
      <c r="V122" s="125">
        <v>1080</v>
      </c>
      <c r="W122" s="125">
        <v>1071</v>
      </c>
      <c r="X122" s="125">
        <v>1082</v>
      </c>
      <c r="Y122" s="125">
        <v>1144</v>
      </c>
      <c r="Z122" s="125">
        <v>1195</v>
      </c>
      <c r="AB122" s="122" t="str">
        <f>TEXT(Z122,"###,###")</f>
        <v>1,195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9042</v>
      </c>
      <c r="U124" s="125">
        <v>9193</v>
      </c>
      <c r="V124" s="125">
        <v>9419</v>
      </c>
      <c r="W124" s="125">
        <v>9752</v>
      </c>
      <c r="X124" s="125">
        <v>9855</v>
      </c>
      <c r="Y124" s="125">
        <v>10472</v>
      </c>
      <c r="Z124" s="125">
        <v>11523</v>
      </c>
      <c r="AB124" s="122" t="str">
        <f>TEXT(Z124,"###,###")</f>
        <v>11,523</v>
      </c>
      <c r="AD124" s="139">
        <f>Z124/$Z$7*100</f>
        <v>88.156988753729621</v>
      </c>
    </row>
    <row r="125" spans="19:32" x14ac:dyDescent="0.25">
      <c r="S125" s="115" t="s">
        <v>110</v>
      </c>
      <c r="T125" s="125">
        <v>2506</v>
      </c>
      <c r="U125" s="125">
        <v>2519</v>
      </c>
      <c r="V125" s="125">
        <v>2457</v>
      </c>
      <c r="W125" s="125">
        <v>2443</v>
      </c>
      <c r="X125" s="125">
        <v>2393</v>
      </c>
      <c r="Y125" s="125">
        <v>2528</v>
      </c>
      <c r="Z125" s="125">
        <v>2742</v>
      </c>
      <c r="AB125" s="122" t="str">
        <f>TEXT(Z125,"###,###")</f>
        <v>2,742</v>
      </c>
      <c r="AD125" s="139">
        <f>Z125/$Z$7*100</f>
        <v>20.977736974982786</v>
      </c>
    </row>
    <row r="127" spans="19:32" x14ac:dyDescent="0.25">
      <c r="S127" s="115" t="s">
        <v>111</v>
      </c>
      <c r="T127" s="125">
        <v>5620</v>
      </c>
      <c r="U127" s="125">
        <v>5694</v>
      </c>
      <c r="V127" s="125">
        <v>5855</v>
      </c>
      <c r="W127" s="125">
        <v>6004</v>
      </c>
      <c r="X127" s="125">
        <v>5958</v>
      </c>
      <c r="Y127" s="125">
        <v>6382</v>
      </c>
      <c r="Z127" s="125">
        <v>7078</v>
      </c>
      <c r="AB127" s="122" t="str">
        <f>TEXT(Z127,"###,###")</f>
        <v>7,078</v>
      </c>
      <c r="AD127" s="139">
        <f>Z127/$Z$7*100</f>
        <v>54.150409303037264</v>
      </c>
    </row>
    <row r="128" spans="19:32" x14ac:dyDescent="0.25">
      <c r="S128" s="115" t="s">
        <v>112</v>
      </c>
      <c r="T128" s="125">
        <v>4796</v>
      </c>
      <c r="U128" s="125">
        <v>4913</v>
      </c>
      <c r="V128" s="125">
        <v>4936</v>
      </c>
      <c r="W128" s="125">
        <v>5117</v>
      </c>
      <c r="X128" s="125">
        <v>5211</v>
      </c>
      <c r="Y128" s="125">
        <v>5474</v>
      </c>
      <c r="Z128" s="125">
        <v>5994</v>
      </c>
      <c r="AB128" s="122" t="str">
        <f>TEXT(Z128,"###,###")</f>
        <v>5,994</v>
      </c>
      <c r="AD128" s="139">
        <f>Z128/$Z$7*100</f>
        <v>45.857241221023642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35" id="{C5DE5AE5-725F-4C01-B3DC-D51E9DA6D8D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38" id="{E6C5FDE1-6353-4F7F-B527-80ABE2D85A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41" id="{89F1AEF6-9E4E-48D4-A73A-32AE2DC129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44" id="{576C39C0-B6C7-4DDF-82C6-289A08DC611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12A19-776D-43FB-B153-2382E76A5D8A}">
  <sheetPr codeName="Sheet11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Moreton Bay</v>
      </c>
      <c r="T1" s="113"/>
      <c r="U1" s="113"/>
      <c r="V1" s="113"/>
      <c r="W1" s="113"/>
      <c r="X1" s="113"/>
      <c r="Y1" s="114" t="str">
        <f>Y3</f>
        <v>9.47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165</v>
      </c>
      <c r="Y3" s="118" t="s">
        <v>254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9.47 Moreton Bay,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298305</v>
      </c>
      <c r="U4" s="121">
        <v>302086</v>
      </c>
      <c r="V4" s="121">
        <v>303711</v>
      </c>
      <c r="W4" s="121">
        <v>309840</v>
      </c>
      <c r="X4" s="121">
        <v>312800</v>
      </c>
      <c r="Y4" s="121">
        <v>326949</v>
      </c>
      <c r="Z4" s="121">
        <v>336173</v>
      </c>
      <c r="AB4" s="122" t="str">
        <f>TEXT(Z4,"###,###")</f>
        <v>336,173</v>
      </c>
      <c r="AD4" s="123">
        <f>Z4/Y4-1</f>
        <v>2.8212351161801985E-2</v>
      </c>
      <c r="AF4" s="123">
        <f t="shared" ref="AF4:AF9" si="0">Z4/T4-1</f>
        <v>0.12694389969997144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157672</v>
      </c>
      <c r="U5" s="121">
        <v>160526</v>
      </c>
      <c r="V5" s="121">
        <v>160305</v>
      </c>
      <c r="W5" s="121">
        <v>162900</v>
      </c>
      <c r="X5" s="121">
        <v>163427</v>
      </c>
      <c r="Y5" s="121">
        <v>170715</v>
      </c>
      <c r="Z5" s="121">
        <v>175482</v>
      </c>
      <c r="AB5" s="122" t="str">
        <f>TEXT(Z5,"###,###")</f>
        <v>175,482</v>
      </c>
      <c r="AD5" s="123">
        <f t="shared" ref="AD5:AD9" si="1">Z5/Y5-1</f>
        <v>2.7923732536683898E-2</v>
      </c>
      <c r="AF5" s="123">
        <f t="shared" si="0"/>
        <v>0.11295600994469535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140633</v>
      </c>
      <c r="U6" s="121">
        <v>141559</v>
      </c>
      <c r="V6" s="121">
        <v>143406</v>
      </c>
      <c r="W6" s="121">
        <v>146940</v>
      </c>
      <c r="X6" s="121">
        <v>149372</v>
      </c>
      <c r="Y6" s="121">
        <v>156234</v>
      </c>
      <c r="Z6" s="121">
        <v>160690</v>
      </c>
      <c r="AB6" s="122" t="str">
        <f>TEXT(Z6,"###,###")</f>
        <v>160,690</v>
      </c>
      <c r="AD6" s="123">
        <f t="shared" si="1"/>
        <v>2.8521320583227761E-2</v>
      </c>
      <c r="AF6" s="123">
        <f t="shared" si="0"/>
        <v>0.14261944209396082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215351</v>
      </c>
      <c r="U7" s="121">
        <v>218030</v>
      </c>
      <c r="V7" s="121">
        <v>220075</v>
      </c>
      <c r="W7" s="121">
        <v>222132</v>
      </c>
      <c r="X7" s="121">
        <v>226448</v>
      </c>
      <c r="Y7" s="121">
        <v>234110</v>
      </c>
      <c r="Z7" s="121">
        <v>241456</v>
      </c>
      <c r="AB7" s="122" t="str">
        <f>TEXT(Z7,"###,###")</f>
        <v>241,456</v>
      </c>
      <c r="AD7" s="123">
        <f t="shared" si="1"/>
        <v>3.1378411857673649E-2</v>
      </c>
      <c r="AF7" s="123">
        <f t="shared" si="0"/>
        <v>0.12122070480285663</v>
      </c>
    </row>
    <row r="8" spans="1:32" ht="17.25" customHeight="1" x14ac:dyDescent="0.25">
      <c r="A8" s="44" t="s">
        <v>13</v>
      </c>
      <c r="B8" s="45"/>
      <c r="C8" s="46"/>
      <c r="D8" s="47" t="str">
        <f>AB4</f>
        <v>336,173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241,456</v>
      </c>
      <c r="P8" s="48"/>
      <c r="S8" s="120" t="s">
        <v>88</v>
      </c>
      <c r="T8" s="121">
        <v>39889</v>
      </c>
      <c r="U8" s="121">
        <v>41300</v>
      </c>
      <c r="V8" s="121">
        <v>41636</v>
      </c>
      <c r="W8" s="121">
        <v>42674.03</v>
      </c>
      <c r="X8" s="121">
        <v>44207</v>
      </c>
      <c r="Y8" s="121">
        <v>44517</v>
      </c>
      <c r="Z8" s="121">
        <v>45784</v>
      </c>
      <c r="AB8" s="122" t="str">
        <f>TEXT(Z8,"$###,###")</f>
        <v>$45,784</v>
      </c>
      <c r="AD8" s="123">
        <f t="shared" si="1"/>
        <v>2.8461037356515506E-2</v>
      </c>
      <c r="AF8" s="123">
        <f t="shared" si="0"/>
        <v>0.14778510366266384</v>
      </c>
    </row>
    <row r="9" spans="1:32" x14ac:dyDescent="0.25">
      <c r="A9" s="52" t="s">
        <v>15</v>
      </c>
      <c r="B9" s="53"/>
      <c r="C9" s="54"/>
      <c r="D9" s="55">
        <f>AD104</f>
        <v>74.964080994012022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51.663242992512096</v>
      </c>
      <c r="P9" s="56" t="s">
        <v>89</v>
      </c>
      <c r="S9" s="120" t="s">
        <v>7</v>
      </c>
      <c r="T9" s="121">
        <v>10629519599</v>
      </c>
      <c r="U9" s="121">
        <v>11127837814</v>
      </c>
      <c r="V9" s="121">
        <v>11538712074</v>
      </c>
      <c r="W9" s="121">
        <v>11868761018</v>
      </c>
      <c r="X9" s="121">
        <v>12391931117</v>
      </c>
      <c r="Y9" s="121">
        <v>13002660678</v>
      </c>
      <c r="Z9" s="121">
        <v>13670835038</v>
      </c>
      <c r="AB9" s="122" t="str">
        <f>TEXT(Z9/1000000,"$#,###.0")&amp;" mil"</f>
        <v>$13,670.8 mil</v>
      </c>
      <c r="AD9" s="123">
        <f t="shared" si="1"/>
        <v>5.138751033705935E-2</v>
      </c>
      <c r="AF9" s="123">
        <f t="shared" si="0"/>
        <v>0.2861197451751365</v>
      </c>
    </row>
    <row r="10" spans="1:32" x14ac:dyDescent="0.25">
      <c r="A10" s="52" t="s">
        <v>18</v>
      </c>
      <c r="B10" s="53"/>
      <c r="C10" s="54"/>
      <c r="D10" s="55">
        <f>AD105</f>
        <v>18.079976678674374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48.336342853356307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94.255682194685576</v>
      </c>
      <c r="P11" s="56" t="s">
        <v>89</v>
      </c>
      <c r="S11" s="120" t="s">
        <v>30</v>
      </c>
      <c r="T11" s="125">
        <v>270778</v>
      </c>
      <c r="U11" s="125">
        <v>275608</v>
      </c>
      <c r="V11" s="125">
        <v>277699</v>
      </c>
      <c r="W11" s="125">
        <v>284382</v>
      </c>
      <c r="X11" s="125">
        <v>286726</v>
      </c>
      <c r="Y11" s="125">
        <v>300140</v>
      </c>
      <c r="Z11" s="125">
        <v>308681</v>
      </c>
    </row>
    <row r="12" spans="1:32" ht="28.5" customHeight="1" x14ac:dyDescent="0.25">
      <c r="A12" s="52" t="s">
        <v>20</v>
      </c>
      <c r="B12" s="54"/>
      <c r="C12" s="54"/>
      <c r="D12" s="55">
        <f>AD108</f>
        <v>15.353999280132552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11.385925385991651</v>
      </c>
      <c r="P12" s="56" t="s">
        <v>89</v>
      </c>
      <c r="S12" s="120" t="s">
        <v>31</v>
      </c>
      <c r="T12" s="125">
        <v>27527</v>
      </c>
      <c r="U12" s="125">
        <v>26478</v>
      </c>
      <c r="V12" s="125">
        <v>26012</v>
      </c>
      <c r="W12" s="125">
        <v>25458</v>
      </c>
      <c r="X12" s="125">
        <v>26074</v>
      </c>
      <c r="Y12" s="125">
        <v>26809</v>
      </c>
      <c r="Z12" s="125">
        <v>27492</v>
      </c>
    </row>
    <row r="13" spans="1:32" ht="15" customHeight="1" x14ac:dyDescent="0.25">
      <c r="A13" s="52" t="s">
        <v>21</v>
      </c>
      <c r="B13" s="54"/>
      <c r="C13" s="54"/>
      <c r="D13" s="55">
        <f>AD109</f>
        <v>14.035927929964631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20.913636728708134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42.740493733881067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4969</v>
      </c>
      <c r="Z15" s="125">
        <v>4683</v>
      </c>
      <c r="AB15" s="129">
        <f t="shared" ref="AB15:AB34" si="2">IF(Z15="np",0,Z15/$Z$34)</f>
        <v>1.3930327539689386E-2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2291</v>
      </c>
      <c r="Z16" s="125">
        <v>2411</v>
      </c>
      <c r="AB16" s="129">
        <f t="shared" si="2"/>
        <v>7.171902562073694E-3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20430</v>
      </c>
      <c r="Z17" s="125">
        <v>21600</v>
      </c>
      <c r="AB17" s="129">
        <f t="shared" si="2"/>
        <v>6.4252631829444962E-2</v>
      </c>
    </row>
    <row r="18" spans="1:28" x14ac:dyDescent="0.25">
      <c r="A18" s="82" t="str">
        <f>$S$1&amp;" ("&amp;$T$2&amp;" to "&amp;$Z$2&amp;")"</f>
        <v>Moreton Bay (2011-12 to 2017-18)</v>
      </c>
      <c r="B18" s="82"/>
      <c r="C18" s="82"/>
      <c r="D18" s="82"/>
      <c r="E18" s="82"/>
      <c r="F18" s="82"/>
      <c r="G18" s="82" t="str">
        <f>$S$1&amp;" ("&amp;$T$2&amp;" to "&amp;$Z$2&amp;")"</f>
        <v>Moreton Bay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2538</v>
      </c>
      <c r="Z18" s="125">
        <v>2582</v>
      </c>
      <c r="AB18" s="129">
        <f t="shared" si="2"/>
        <v>7.6805692307234672E-3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29932</v>
      </c>
      <c r="Z19" s="125">
        <v>32310</v>
      </c>
      <c r="AB19" s="129">
        <f t="shared" si="2"/>
        <v>9.6111228444878086E-2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12482</v>
      </c>
      <c r="Z20" s="125">
        <v>12956</v>
      </c>
      <c r="AB20" s="129">
        <f t="shared" si="2"/>
        <v>3.8539680462143004E-2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31812</v>
      </c>
      <c r="Z21" s="125">
        <v>32557</v>
      </c>
      <c r="AB21" s="129">
        <f t="shared" si="2"/>
        <v>9.6845969188483316E-2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21422</v>
      </c>
      <c r="Z22" s="125">
        <v>21449</v>
      </c>
      <c r="AB22" s="129">
        <f t="shared" si="2"/>
        <v>6.3803458338415039E-2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14385</v>
      </c>
      <c r="Z23" s="125">
        <v>15132</v>
      </c>
      <c r="AB23" s="129">
        <f t="shared" si="2"/>
        <v>4.5012538187183385E-2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2672</v>
      </c>
      <c r="Z24" s="125">
        <v>2863</v>
      </c>
      <c r="AB24" s="129">
        <f t="shared" si="2"/>
        <v>8.516448376282449E-3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11606</v>
      </c>
      <c r="Z25" s="125">
        <v>11902</v>
      </c>
      <c r="AB25" s="129">
        <f t="shared" si="2"/>
        <v>3.5404390001576566E-2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6406</v>
      </c>
      <c r="Z26" s="125">
        <v>6539</v>
      </c>
      <c r="AB26" s="129">
        <f t="shared" si="2"/>
        <v>1.9451294422812064E-2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19129</v>
      </c>
      <c r="Z27" s="125">
        <v>21139</v>
      </c>
      <c r="AB27" s="129">
        <f t="shared" si="2"/>
        <v>6.2881314085307269E-2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28295</v>
      </c>
      <c r="Z28" s="125">
        <v>31183</v>
      </c>
      <c r="AB28" s="129">
        <f t="shared" si="2"/>
        <v>9.2758787885999172E-2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18343</v>
      </c>
      <c r="Z29" s="125">
        <v>18583</v>
      </c>
      <c r="AB29" s="129">
        <f t="shared" si="2"/>
        <v>5.5278085985489611E-2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22834</v>
      </c>
      <c r="Z30" s="125">
        <v>23377</v>
      </c>
      <c r="AB30" s="129">
        <f t="shared" si="2"/>
        <v>6.9538600660969202E-2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36947</v>
      </c>
      <c r="Z31" s="125">
        <v>40743</v>
      </c>
      <c r="AB31" s="129">
        <f t="shared" si="2"/>
        <v>0.12119652678829056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4562</v>
      </c>
      <c r="Z32" s="125">
        <v>5183</v>
      </c>
      <c r="AB32" s="129">
        <f t="shared" si="2"/>
        <v>1.5417656980185797E-2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12762</v>
      </c>
      <c r="Z33" s="125">
        <v>13950</v>
      </c>
      <c r="AB33" s="129">
        <f t="shared" si="2"/>
        <v>4.1496491389849871E-2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326949</v>
      </c>
      <c r="Z34" s="132">
        <v>336173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167</v>
      </c>
      <c r="Y44" s="125">
        <v>176</v>
      </c>
      <c r="Z44" s="125">
        <v>189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3843</v>
      </c>
      <c r="Y45" s="125">
        <v>4114</v>
      </c>
      <c r="Z45" s="125">
        <v>4212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10643</v>
      </c>
      <c r="Y46" s="125">
        <v>11297</v>
      </c>
      <c r="Z46" s="125">
        <v>11754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15700</v>
      </c>
      <c r="Y47" s="125">
        <v>16079</v>
      </c>
      <c r="Z47" s="125">
        <v>16766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19141</v>
      </c>
      <c r="Y48" s="125">
        <v>20249</v>
      </c>
      <c r="Z48" s="125">
        <v>20970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Moreton Bay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18304</v>
      </c>
      <c r="Y49" s="125">
        <v>19037</v>
      </c>
      <c r="Z49" s="125">
        <v>19346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17421</v>
      </c>
      <c r="Y50" s="125">
        <v>18351</v>
      </c>
      <c r="Z50" s="125">
        <v>18796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18385</v>
      </c>
      <c r="Y51" s="125">
        <v>18213</v>
      </c>
      <c r="Z51" s="125">
        <v>17984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17403</v>
      </c>
      <c r="Y52" s="125">
        <v>18418</v>
      </c>
      <c r="Z52" s="125">
        <v>19045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14952</v>
      </c>
      <c r="Y53" s="125">
        <v>15455</v>
      </c>
      <c r="Z53" s="125">
        <v>15689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12288</v>
      </c>
      <c r="Y54" s="125">
        <v>13173</v>
      </c>
      <c r="Z54" s="125">
        <v>13783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8650</v>
      </c>
      <c r="Y55" s="125">
        <v>9208</v>
      </c>
      <c r="Z55" s="125">
        <v>9538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4280</v>
      </c>
      <c r="Y56" s="125">
        <v>4389</v>
      </c>
      <c r="Z56" s="125">
        <v>4549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1376</v>
      </c>
      <c r="Y57" s="125">
        <v>1643</v>
      </c>
      <c r="Z57" s="125">
        <v>1714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512</v>
      </c>
      <c r="Y58" s="125">
        <v>533</v>
      </c>
      <c r="Z58" s="125">
        <v>593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233</v>
      </c>
      <c r="Y59" s="125">
        <v>251</v>
      </c>
      <c r="Z59" s="125">
        <v>301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138</v>
      </c>
      <c r="Y60" s="125">
        <v>126</v>
      </c>
      <c r="Z60" s="125">
        <v>131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163427</v>
      </c>
      <c r="Y61" s="125">
        <v>170715</v>
      </c>
      <c r="Z61" s="125">
        <v>175482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248</v>
      </c>
      <c r="Y63" s="125">
        <v>248</v>
      </c>
      <c r="Z63" s="125">
        <v>306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Moreton Bay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4936</v>
      </c>
      <c r="Y64" s="125">
        <v>5300</v>
      </c>
      <c r="Z64" s="125">
        <v>5340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10988</v>
      </c>
      <c r="Y65" s="125">
        <v>11505</v>
      </c>
      <c r="Z65" s="125">
        <v>11819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14368</v>
      </c>
      <c r="Y66" s="125">
        <v>15111</v>
      </c>
      <c r="Z66" s="125">
        <v>15455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16192</v>
      </c>
      <c r="Y67" s="125">
        <v>17423</v>
      </c>
      <c r="Z67" s="125">
        <v>18202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15658</v>
      </c>
      <c r="Y68" s="125">
        <v>16117</v>
      </c>
      <c r="Z68" s="125">
        <v>16272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14825</v>
      </c>
      <c r="Y69" s="125">
        <v>15655</v>
      </c>
      <c r="Z69" s="125">
        <v>16248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16640</v>
      </c>
      <c r="Y70" s="125">
        <v>16710</v>
      </c>
      <c r="Z70" s="125">
        <v>16592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16701</v>
      </c>
      <c r="Y71" s="125">
        <v>17464</v>
      </c>
      <c r="Z71" s="125">
        <v>18101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14593</v>
      </c>
      <c r="Y72" s="125">
        <v>15005</v>
      </c>
      <c r="Z72" s="125">
        <v>15334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11716</v>
      </c>
      <c r="Y73" s="125">
        <v>12360</v>
      </c>
      <c r="Z73" s="125">
        <v>12953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7441</v>
      </c>
      <c r="Y74" s="125">
        <v>7923</v>
      </c>
      <c r="Z74" s="125">
        <v>8309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3282</v>
      </c>
      <c r="Y75" s="125">
        <v>3478</v>
      </c>
      <c r="Z75" s="125">
        <v>3608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933</v>
      </c>
      <c r="Y76" s="125">
        <v>1087</v>
      </c>
      <c r="Z76" s="125">
        <v>1217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412</v>
      </c>
      <c r="Y77" s="125">
        <v>432</v>
      </c>
      <c r="Z77" s="125">
        <v>485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231</v>
      </c>
      <c r="Y78" s="125">
        <v>209</v>
      </c>
      <c r="Z78" s="125">
        <v>225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206</v>
      </c>
      <c r="Y79" s="125">
        <v>207</v>
      </c>
      <c r="Z79" s="125">
        <v>216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149372</v>
      </c>
      <c r="Y80" s="125">
        <v>156234</v>
      </c>
      <c r="Z80" s="125">
        <v>160690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Moreton Bay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13430</v>
      </c>
      <c r="Y83" s="125">
        <v>14010</v>
      </c>
      <c r="Z83" s="125">
        <v>14558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12896</v>
      </c>
      <c r="Y84" s="125">
        <v>13374</v>
      </c>
      <c r="Z84" s="125">
        <v>13933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336,173</v>
      </c>
      <c r="D85" s="96">
        <f t="shared" ref="D85:D90" si="4">AD4</f>
        <v>2.8212351161801985E-2</v>
      </c>
      <c r="E85" s="97">
        <f t="shared" ref="E85:E90" si="5">AD4</f>
        <v>2.8212351161801985E-2</v>
      </c>
      <c r="F85" s="96">
        <f t="shared" ref="F85:F90" si="6">AF4</f>
        <v>0.12694389969997144</v>
      </c>
      <c r="G85" s="97">
        <f t="shared" ref="G85:G90" si="7">AF4</f>
        <v>0.12694389969997144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23427</v>
      </c>
      <c r="Y85" s="125">
        <v>24601</v>
      </c>
      <c r="Z85" s="125">
        <v>25882</v>
      </c>
    </row>
    <row r="86" spans="1:32" ht="15" customHeight="1" x14ac:dyDescent="0.25">
      <c r="A86" s="98" t="s">
        <v>4</v>
      </c>
      <c r="B86" s="95"/>
      <c r="C86" s="109" t="str">
        <f t="shared" si="3"/>
        <v>175,482</v>
      </c>
      <c r="D86" s="96">
        <f t="shared" si="4"/>
        <v>2.7923732536683898E-2</v>
      </c>
      <c r="E86" s="97">
        <f t="shared" si="5"/>
        <v>2.7923732536683898E-2</v>
      </c>
      <c r="F86" s="96">
        <f t="shared" si="6"/>
        <v>0.11295600994469535</v>
      </c>
      <c r="G86" s="97">
        <f t="shared" si="7"/>
        <v>0.11295600994469535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6903</v>
      </c>
      <c r="Y86" s="125">
        <v>7235</v>
      </c>
      <c r="Z86" s="125">
        <v>7628</v>
      </c>
    </row>
    <row r="87" spans="1:32" ht="15" customHeight="1" x14ac:dyDescent="0.25">
      <c r="A87" s="98" t="s">
        <v>5</v>
      </c>
      <c r="B87" s="95"/>
      <c r="C87" s="109" t="str">
        <f t="shared" si="3"/>
        <v>160,690</v>
      </c>
      <c r="D87" s="96">
        <f t="shared" si="4"/>
        <v>2.8521320583227761E-2</v>
      </c>
      <c r="E87" s="97">
        <f t="shared" si="5"/>
        <v>2.8521320583227761E-2</v>
      </c>
      <c r="F87" s="96">
        <f t="shared" si="6"/>
        <v>0.14261944209396082</v>
      </c>
      <c r="G87" s="97">
        <f t="shared" si="7"/>
        <v>0.14261944209396082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5998</v>
      </c>
      <c r="Y87" s="125">
        <v>6359</v>
      </c>
      <c r="Z87" s="125">
        <v>6530</v>
      </c>
    </row>
    <row r="88" spans="1:32" ht="15" customHeight="1" x14ac:dyDescent="0.25">
      <c r="A88" s="95" t="s">
        <v>6</v>
      </c>
      <c r="B88" s="95"/>
      <c r="C88" s="109" t="str">
        <f t="shared" si="3"/>
        <v>241,456</v>
      </c>
      <c r="D88" s="96">
        <f t="shared" si="4"/>
        <v>3.1378411857673649E-2</v>
      </c>
      <c r="E88" s="97">
        <f t="shared" si="5"/>
        <v>3.1378411857673649E-2</v>
      </c>
      <c r="F88" s="96">
        <f t="shared" si="6"/>
        <v>0.12122070480285663</v>
      </c>
      <c r="G88" s="97">
        <f t="shared" si="7"/>
        <v>0.12122070480285663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5985</v>
      </c>
      <c r="Y88" s="125">
        <v>6265</v>
      </c>
      <c r="Z88" s="125">
        <v>6695</v>
      </c>
    </row>
    <row r="89" spans="1:32" ht="15" customHeight="1" x14ac:dyDescent="0.25">
      <c r="A89" s="95" t="s">
        <v>104</v>
      </c>
      <c r="B89" s="95"/>
      <c r="C89" s="146" t="str">
        <f t="shared" si="3"/>
        <v>$45,784</v>
      </c>
      <c r="D89" s="96">
        <f t="shared" si="4"/>
        <v>2.8461037356515506E-2</v>
      </c>
      <c r="E89" s="97">
        <f t="shared" si="5"/>
        <v>2.8461037356515506E-2</v>
      </c>
      <c r="F89" s="96">
        <f t="shared" si="6"/>
        <v>0.14778510366266384</v>
      </c>
      <c r="G89" s="97">
        <f t="shared" si="7"/>
        <v>0.14778510366266384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11678</v>
      </c>
      <c r="Y89" s="125">
        <v>12115</v>
      </c>
      <c r="Z89" s="125">
        <v>12819</v>
      </c>
    </row>
    <row r="90" spans="1:32" ht="15" customHeight="1" x14ac:dyDescent="0.25">
      <c r="A90" s="95" t="s">
        <v>7</v>
      </c>
      <c r="B90" s="95"/>
      <c r="C90" s="109" t="str">
        <f t="shared" si="3"/>
        <v>$13,670.8 mil</v>
      </c>
      <c r="D90" s="96">
        <f t="shared" si="4"/>
        <v>5.138751033705935E-2</v>
      </c>
      <c r="E90" s="97">
        <f t="shared" si="5"/>
        <v>5.138751033705935E-2</v>
      </c>
      <c r="F90" s="96">
        <f t="shared" si="6"/>
        <v>0.2861197451751365</v>
      </c>
      <c r="G90" s="97">
        <f t="shared" si="7"/>
        <v>0.2861197451751365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14188</v>
      </c>
      <c r="Y90" s="125">
        <v>14640</v>
      </c>
      <c r="Z90" s="125">
        <v>15707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117532</v>
      </c>
      <c r="Y91" s="125">
        <v>121143</v>
      </c>
      <c r="Z91" s="125">
        <v>124744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8801</v>
      </c>
      <c r="Y93" s="125">
        <v>9688</v>
      </c>
      <c r="Z93" s="125">
        <v>10265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18494</v>
      </c>
      <c r="Y94" s="125">
        <v>19527</v>
      </c>
      <c r="Z94" s="125">
        <v>20309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3546</v>
      </c>
      <c r="Y95" s="125">
        <v>3632</v>
      </c>
      <c r="Z95" s="125">
        <v>3827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16352</v>
      </c>
      <c r="Y96" s="125">
        <v>17907</v>
      </c>
      <c r="Z96" s="125">
        <v>19053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21679</v>
      </c>
      <c r="Y97" s="125">
        <v>23643</v>
      </c>
      <c r="Z97" s="125">
        <v>24081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11671</v>
      </c>
      <c r="Y98" s="125">
        <v>12362</v>
      </c>
      <c r="Z98" s="125">
        <v>13079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1222</v>
      </c>
      <c r="Y99" s="125">
        <v>1320</v>
      </c>
      <c r="Z99" s="125">
        <v>1419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6946</v>
      </c>
      <c r="Y100" s="125">
        <v>7187</v>
      </c>
      <c r="Z100" s="125">
        <v>7780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108915</v>
      </c>
      <c r="Y101" s="125">
        <v>112967</v>
      </c>
      <c r="Z101" s="125">
        <v>116711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226435</v>
      </c>
      <c r="Y104" s="125">
        <v>245424</v>
      </c>
      <c r="Z104" s="125">
        <v>252009</v>
      </c>
      <c r="AB104" s="122" t="str">
        <f>TEXT(Z104,"###,###")</f>
        <v>252,009</v>
      </c>
      <c r="AD104" s="143">
        <f>Z104/($Z$4)*100</f>
        <v>74.964080994012022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59947</v>
      </c>
      <c r="Y105" s="125">
        <v>59670</v>
      </c>
      <c r="Z105" s="125">
        <v>60780</v>
      </c>
      <c r="AB105" s="122" t="str">
        <f>TEXT(Z105,"###,###")</f>
        <v>60,780</v>
      </c>
      <c r="AD105" s="143">
        <f>Z105/($Z$4)*100</f>
        <v>18.079976678674374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286382</v>
      </c>
      <c r="Y106" s="132">
        <v>305094</v>
      </c>
      <c r="Z106" s="132">
        <v>312789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38593</v>
      </c>
      <c r="Y108" s="125">
        <v>43214</v>
      </c>
      <c r="Z108" s="125">
        <v>51616</v>
      </c>
      <c r="AB108" s="122" t="str">
        <f>TEXT(Z108,"###,###")</f>
        <v>51,616</v>
      </c>
      <c r="AD108" s="143">
        <f>Z108/($Z$4)*100</f>
        <v>15.353999280132552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44129</v>
      </c>
      <c r="Y109" s="125">
        <v>46873</v>
      </c>
      <c r="Z109" s="125">
        <v>47185</v>
      </c>
      <c r="AB109" s="122" t="str">
        <f>TEXT(Z109,"###,###")</f>
        <v>47,185</v>
      </c>
      <c r="AD109" s="143">
        <f>Z109/($Z$4)*100</f>
        <v>14.035927929964631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68767</v>
      </c>
      <c r="Y110" s="125">
        <v>71607</v>
      </c>
      <c r="Z110" s="125">
        <v>70306</v>
      </c>
      <c r="AB110" s="122" t="str">
        <f>TEXT(Z110,"###,###")</f>
        <v>70,306</v>
      </c>
      <c r="AD110" s="143">
        <f>Z110/($Z$4)*100</f>
        <v>20.913636728708134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134893</v>
      </c>
      <c r="Y111" s="125">
        <v>143400</v>
      </c>
      <c r="Z111" s="125">
        <v>143682</v>
      </c>
      <c r="AB111" s="122" t="str">
        <f>TEXT(Z111,"###,###")</f>
        <v>143,682</v>
      </c>
      <c r="AD111" s="143">
        <f>Z111/($Z$4)*100</f>
        <v>42.740493733881067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312800</v>
      </c>
      <c r="Y112" s="125">
        <v>326949</v>
      </c>
      <c r="Z112" s="125">
        <v>336173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36.799999999999997</v>
      </c>
      <c r="U118" s="144">
        <v>39.9</v>
      </c>
      <c r="V118" s="144">
        <v>42.09</v>
      </c>
      <c r="W118" s="144">
        <v>38.17</v>
      </c>
      <c r="X118" s="144">
        <v>42.24</v>
      </c>
      <c r="Y118" s="144">
        <v>40.299999999999997</v>
      </c>
      <c r="Z118" s="144">
        <v>40.36</v>
      </c>
      <c r="AB118" s="122" t="str">
        <f>TEXT(Z118,"##.0")</f>
        <v>40.4</v>
      </c>
    </row>
    <row r="120" spans="19:32" x14ac:dyDescent="0.25">
      <c r="S120" s="115" t="s">
        <v>106</v>
      </c>
      <c r="T120" s="125">
        <v>187824</v>
      </c>
      <c r="U120" s="125">
        <v>191565</v>
      </c>
      <c r="V120" s="125">
        <v>194063</v>
      </c>
      <c r="W120" s="125">
        <v>196674</v>
      </c>
      <c r="X120" s="125">
        <v>200374</v>
      </c>
      <c r="Y120" s="125">
        <v>207301</v>
      </c>
      <c r="Z120" s="125">
        <v>213964</v>
      </c>
      <c r="AB120" s="122" t="str">
        <f>TEXT(Z120,"###,###")</f>
        <v>213,964</v>
      </c>
    </row>
    <row r="121" spans="19:32" x14ac:dyDescent="0.25">
      <c r="S121" s="115" t="s">
        <v>107</v>
      </c>
      <c r="T121" s="125">
        <v>14644</v>
      </c>
      <c r="U121" s="125">
        <v>14047</v>
      </c>
      <c r="V121" s="125">
        <v>13740</v>
      </c>
      <c r="W121" s="125">
        <v>13172</v>
      </c>
      <c r="X121" s="125">
        <v>13293</v>
      </c>
      <c r="Y121" s="125">
        <v>13625</v>
      </c>
      <c r="Z121" s="125">
        <v>13870</v>
      </c>
      <c r="AB121" s="122" t="str">
        <f>TEXT(Z121,"###,###")</f>
        <v>13,870</v>
      </c>
    </row>
    <row r="122" spans="19:32" x14ac:dyDescent="0.25">
      <c r="S122" s="115" t="s">
        <v>108</v>
      </c>
      <c r="T122" s="125">
        <v>12883</v>
      </c>
      <c r="U122" s="125">
        <v>12418</v>
      </c>
      <c r="V122" s="125">
        <v>12272</v>
      </c>
      <c r="W122" s="125">
        <v>12286</v>
      </c>
      <c r="X122" s="125">
        <v>12781</v>
      </c>
      <c r="Y122" s="125">
        <v>13184</v>
      </c>
      <c r="Z122" s="125">
        <v>13622</v>
      </c>
      <c r="AB122" s="122" t="str">
        <f>TEXT(Z122,"###,###")</f>
        <v>13,622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200707</v>
      </c>
      <c r="U124" s="125">
        <v>203983</v>
      </c>
      <c r="V124" s="125">
        <v>206335</v>
      </c>
      <c r="W124" s="125">
        <v>208960</v>
      </c>
      <c r="X124" s="125">
        <v>213155</v>
      </c>
      <c r="Y124" s="125">
        <v>220485</v>
      </c>
      <c r="Z124" s="125">
        <v>227586</v>
      </c>
      <c r="AB124" s="122" t="str">
        <f>TEXT(Z124,"###,###")</f>
        <v>227,586</v>
      </c>
      <c r="AD124" s="139">
        <f>Z124/$Z$7*100</f>
        <v>94.255682194685576</v>
      </c>
    </row>
    <row r="125" spans="19:32" x14ac:dyDescent="0.25">
      <c r="S125" s="115" t="s">
        <v>110</v>
      </c>
      <c r="T125" s="125">
        <v>27527</v>
      </c>
      <c r="U125" s="125">
        <v>26465</v>
      </c>
      <c r="V125" s="125">
        <v>26012</v>
      </c>
      <c r="W125" s="125">
        <v>25458</v>
      </c>
      <c r="X125" s="125">
        <v>26074</v>
      </c>
      <c r="Y125" s="125">
        <v>26809</v>
      </c>
      <c r="Z125" s="125">
        <v>27492</v>
      </c>
      <c r="AB125" s="122" t="str">
        <f>TEXT(Z125,"###,###")</f>
        <v>27,492</v>
      </c>
      <c r="AD125" s="139">
        <f>Z125/$Z$7*100</f>
        <v>11.385925385991651</v>
      </c>
    </row>
    <row r="127" spans="19:32" x14ac:dyDescent="0.25">
      <c r="S127" s="115" t="s">
        <v>111</v>
      </c>
      <c r="T127" s="125">
        <v>113345</v>
      </c>
      <c r="U127" s="125">
        <v>114581</v>
      </c>
      <c r="V127" s="125">
        <v>115310</v>
      </c>
      <c r="W127" s="125">
        <v>115810</v>
      </c>
      <c r="X127" s="125">
        <v>117532</v>
      </c>
      <c r="Y127" s="125">
        <v>121143</v>
      </c>
      <c r="Z127" s="125">
        <v>124744</v>
      </c>
      <c r="AB127" s="122" t="str">
        <f>TEXT(Z127,"###,###")</f>
        <v>124,744</v>
      </c>
      <c r="AD127" s="139">
        <f>Z127/$Z$7*100</f>
        <v>51.663242992512096</v>
      </c>
    </row>
    <row r="128" spans="19:32" x14ac:dyDescent="0.25">
      <c r="S128" s="115" t="s">
        <v>112</v>
      </c>
      <c r="T128" s="125">
        <v>102006</v>
      </c>
      <c r="U128" s="125">
        <v>103448</v>
      </c>
      <c r="V128" s="125">
        <v>104765</v>
      </c>
      <c r="W128" s="125">
        <v>106322</v>
      </c>
      <c r="X128" s="125">
        <v>108915</v>
      </c>
      <c r="Y128" s="125">
        <v>112967</v>
      </c>
      <c r="Z128" s="125">
        <v>116711</v>
      </c>
      <c r="AB128" s="122" t="str">
        <f>TEXT(Z128,"###,###")</f>
        <v>116,711</v>
      </c>
      <c r="AD128" s="139">
        <f>Z128/$Z$7*100</f>
        <v>48.336342853356307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25" id="{0A368EE0-C6BC-45D5-8086-1A929247DC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28" id="{1C66BFC5-A3EB-4AEE-AA90-0A9DCEE003A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31" id="{6417CC76-8300-42B5-9972-D68B87B4AC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34" id="{958F7060-A34C-49DA-9102-BC69F9EAF1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3FC85-A217-49F1-9E28-42DB91ACB201}">
  <sheetPr codeName="Sheet11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Mornington</v>
      </c>
      <c r="T1" s="113"/>
      <c r="U1" s="113"/>
      <c r="V1" s="113"/>
      <c r="W1" s="113"/>
      <c r="X1" s="113"/>
      <c r="Y1" s="114" t="str">
        <f>Y3</f>
        <v>9.48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166</v>
      </c>
      <c r="Y3" s="118" t="s">
        <v>255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9.48 Mornington,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570</v>
      </c>
      <c r="U4" s="121">
        <v>755</v>
      </c>
      <c r="V4" s="121">
        <v>494</v>
      </c>
      <c r="W4" s="121">
        <v>455</v>
      </c>
      <c r="X4" s="121">
        <v>340</v>
      </c>
      <c r="Y4" s="121">
        <v>493</v>
      </c>
      <c r="Z4" s="121">
        <v>550</v>
      </c>
      <c r="AB4" s="122" t="str">
        <f>TEXT(Z4,"###,###")</f>
        <v>550</v>
      </c>
      <c r="AD4" s="123">
        <f>Z4/Y4-1</f>
        <v>0.11561866125760645</v>
      </c>
      <c r="AF4" s="123">
        <f t="shared" ref="AF4:AF9" si="0">Z4/T4-1</f>
        <v>-3.5087719298245612E-2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326</v>
      </c>
      <c r="U5" s="121">
        <v>437</v>
      </c>
      <c r="V5" s="121">
        <v>265</v>
      </c>
      <c r="W5" s="121">
        <v>240</v>
      </c>
      <c r="X5" s="121">
        <v>165</v>
      </c>
      <c r="Y5" s="121">
        <v>233</v>
      </c>
      <c r="Z5" s="121">
        <v>276</v>
      </c>
      <c r="AB5" s="122" t="str">
        <f>TEXT(Z5,"###,###")</f>
        <v>276</v>
      </c>
      <c r="AD5" s="123">
        <f t="shared" ref="AD5:AD9" si="1">Z5/Y5-1</f>
        <v>0.18454935622317592</v>
      </c>
      <c r="AF5" s="123">
        <f t="shared" si="0"/>
        <v>-0.15337423312883436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245</v>
      </c>
      <c r="U6" s="121">
        <v>321</v>
      </c>
      <c r="V6" s="121">
        <v>225</v>
      </c>
      <c r="W6" s="121">
        <v>219</v>
      </c>
      <c r="X6" s="121">
        <v>174</v>
      </c>
      <c r="Y6" s="121">
        <v>260</v>
      </c>
      <c r="Z6" s="121">
        <v>269</v>
      </c>
      <c r="AB6" s="122" t="str">
        <f>TEXT(Z6,"###,###")</f>
        <v>269</v>
      </c>
      <c r="AD6" s="123">
        <f t="shared" si="1"/>
        <v>3.4615384615384714E-2</v>
      </c>
      <c r="AF6" s="123">
        <f t="shared" si="0"/>
        <v>9.7959183673469452E-2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389</v>
      </c>
      <c r="U7" s="121">
        <v>522</v>
      </c>
      <c r="V7" s="121">
        <v>379</v>
      </c>
      <c r="W7" s="121">
        <v>347</v>
      </c>
      <c r="X7" s="121">
        <v>245</v>
      </c>
      <c r="Y7" s="121">
        <v>372</v>
      </c>
      <c r="Z7" s="121">
        <v>404</v>
      </c>
      <c r="AB7" s="122" t="str">
        <f>TEXT(Z7,"###,###")</f>
        <v>404</v>
      </c>
      <c r="AD7" s="123">
        <f t="shared" si="1"/>
        <v>8.602150537634401E-2</v>
      </c>
      <c r="AF7" s="123">
        <f t="shared" si="0"/>
        <v>3.8560411311054033E-2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550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404</v>
      </c>
      <c r="P8" s="48"/>
      <c r="S8" s="120" t="s">
        <v>88</v>
      </c>
      <c r="T8" s="121">
        <v>19541.439999999999</v>
      </c>
      <c r="U8" s="121">
        <v>22197.41</v>
      </c>
      <c r="V8" s="121">
        <v>23864</v>
      </c>
      <c r="W8" s="121">
        <v>26605</v>
      </c>
      <c r="X8" s="121">
        <v>30241.279999999999</v>
      </c>
      <c r="Y8" s="121">
        <v>30038</v>
      </c>
      <c r="Z8" s="121">
        <v>34646.480000000003</v>
      </c>
      <c r="AB8" s="122" t="str">
        <f>TEXT(Z8,"$###,###")</f>
        <v>$34,646</v>
      </c>
      <c r="AD8" s="123">
        <f t="shared" si="1"/>
        <v>0.15342166588987283</v>
      </c>
      <c r="AF8" s="123">
        <f t="shared" si="0"/>
        <v>0.77297476542158639</v>
      </c>
    </row>
    <row r="9" spans="1:32" x14ac:dyDescent="0.25">
      <c r="A9" s="52" t="s">
        <v>15</v>
      </c>
      <c r="B9" s="53"/>
      <c r="C9" s="54"/>
      <c r="D9" s="55">
        <f>AD104</f>
        <v>41.63636363636364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53.21782178217822</v>
      </c>
      <c r="P9" s="56" t="s">
        <v>89</v>
      </c>
      <c r="S9" s="120" t="s">
        <v>7</v>
      </c>
      <c r="T9" s="121">
        <v>12088996</v>
      </c>
      <c r="U9" s="121">
        <v>15935898</v>
      </c>
      <c r="V9" s="121">
        <v>13220155</v>
      </c>
      <c r="W9" s="121">
        <v>13232687</v>
      </c>
      <c r="X9" s="121">
        <v>9591275</v>
      </c>
      <c r="Y9" s="121">
        <v>15082921</v>
      </c>
      <c r="Z9" s="121">
        <v>17138045</v>
      </c>
      <c r="AB9" s="122" t="str">
        <f>TEXT(Z9/1000000,"$#,###.0")&amp;" mil"</f>
        <v>$17.1 mil</v>
      </c>
      <c r="AD9" s="123">
        <f t="shared" si="1"/>
        <v>0.13625503972340636</v>
      </c>
      <c r="AF9" s="123">
        <f t="shared" si="0"/>
        <v>0.41765660274848293</v>
      </c>
    </row>
    <row r="10" spans="1:32" x14ac:dyDescent="0.25">
      <c r="A10" s="52" t="s">
        <v>18</v>
      </c>
      <c r="B10" s="53"/>
      <c r="C10" s="54"/>
      <c r="D10" s="55">
        <f>AD105</f>
        <v>52.545454545454554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46.782178217821787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98.514851485148512</v>
      </c>
      <c r="P11" s="56" t="s">
        <v>89</v>
      </c>
      <c r="S11" s="120" t="s">
        <v>30</v>
      </c>
      <c r="T11" s="125">
        <v>558</v>
      </c>
      <c r="U11" s="125">
        <v>743</v>
      </c>
      <c r="V11" s="125">
        <v>483</v>
      </c>
      <c r="W11" s="125">
        <v>450</v>
      </c>
      <c r="X11" s="125">
        <v>333</v>
      </c>
      <c r="Y11" s="125">
        <v>484</v>
      </c>
      <c r="Z11" s="125">
        <v>533</v>
      </c>
    </row>
    <row r="12" spans="1:32" ht="28.5" customHeight="1" x14ac:dyDescent="0.25">
      <c r="A12" s="52" t="s">
        <v>20</v>
      </c>
      <c r="B12" s="54"/>
      <c r="C12" s="54"/>
      <c r="D12" s="55">
        <f>AD108</f>
        <v>11.818181818181818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1.9801980198019802</v>
      </c>
      <c r="P12" s="56" t="s">
        <v>89</v>
      </c>
      <c r="S12" s="120" t="s">
        <v>31</v>
      </c>
      <c r="T12" s="125">
        <v>10</v>
      </c>
      <c r="U12" s="125">
        <v>10</v>
      </c>
      <c r="V12" s="125">
        <v>12</v>
      </c>
      <c r="W12" s="125">
        <v>8</v>
      </c>
      <c r="X12" s="125">
        <v>5</v>
      </c>
      <c r="Y12" s="125">
        <v>7</v>
      </c>
      <c r="Z12" s="125">
        <v>10</v>
      </c>
    </row>
    <row r="13" spans="1:32" ht="15" customHeight="1" x14ac:dyDescent="0.25">
      <c r="A13" s="52" t="s">
        <v>21</v>
      </c>
      <c r="B13" s="54"/>
      <c r="C13" s="54"/>
      <c r="D13" s="55">
        <f>AD109</f>
        <v>11.454545454545455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36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36.18181818181818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6</v>
      </c>
      <c r="Z15" s="125">
        <v>11</v>
      </c>
      <c r="AB15" s="129">
        <f t="shared" ref="AB15:AB34" si="2">IF(Z15="np",0,Z15/$Z$34)</f>
        <v>2.0036429872495445E-2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0</v>
      </c>
      <c r="Z16" s="125">
        <v>0</v>
      </c>
      <c r="AB16" s="129">
        <f t="shared" si="2"/>
        <v>0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0</v>
      </c>
      <c r="Z17" s="125">
        <v>0</v>
      </c>
      <c r="AB17" s="129">
        <f t="shared" si="2"/>
        <v>0</v>
      </c>
    </row>
    <row r="18" spans="1:28" x14ac:dyDescent="0.25">
      <c r="A18" s="82" t="str">
        <f>$S$1&amp;" ("&amp;$T$2&amp;" to "&amp;$Z$2&amp;")"</f>
        <v>Mornington (2011-12 to 2017-18)</v>
      </c>
      <c r="B18" s="82"/>
      <c r="C18" s="82"/>
      <c r="D18" s="82"/>
      <c r="E18" s="82"/>
      <c r="F18" s="82"/>
      <c r="G18" s="82" t="str">
        <f>$S$1&amp;" ("&amp;$T$2&amp;" to "&amp;$Z$2&amp;")"</f>
        <v>Mornington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5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6</v>
      </c>
      <c r="Z19" s="125">
        <v>22</v>
      </c>
      <c r="AB19" s="129">
        <f t="shared" si="2"/>
        <v>4.0072859744990891E-2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0</v>
      </c>
      <c r="Z20" s="125">
        <v>0</v>
      </c>
      <c r="AB20" s="129">
        <f t="shared" si="2"/>
        <v>0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0</v>
      </c>
      <c r="Z21" s="125">
        <v>5</v>
      </c>
      <c r="AB21" s="129">
        <f t="shared" si="2"/>
        <v>9.1074681238615673E-3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0</v>
      </c>
      <c r="Z22" s="125">
        <v>0</v>
      </c>
      <c r="AB22" s="129">
        <f t="shared" si="2"/>
        <v>0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0</v>
      </c>
      <c r="Z23" s="125">
        <v>5</v>
      </c>
      <c r="AB23" s="129">
        <f t="shared" si="2"/>
        <v>9.1074681238615673E-3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0</v>
      </c>
      <c r="Z25" s="125">
        <v>0</v>
      </c>
      <c r="AB25" s="129">
        <f t="shared" si="2"/>
        <v>0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5</v>
      </c>
      <c r="Z26" s="125">
        <v>6</v>
      </c>
      <c r="AB26" s="129">
        <f t="shared" si="2"/>
        <v>1.092896174863388E-2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12</v>
      </c>
      <c r="Z27" s="125">
        <v>11</v>
      </c>
      <c r="AB27" s="129">
        <f t="shared" si="2"/>
        <v>2.0036429872495445E-2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26</v>
      </c>
      <c r="Z28" s="125">
        <v>27</v>
      </c>
      <c r="AB28" s="129">
        <f t="shared" si="2"/>
        <v>4.9180327868852458E-2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146</v>
      </c>
      <c r="Z29" s="125">
        <v>166</v>
      </c>
      <c r="AB29" s="129">
        <f t="shared" si="2"/>
        <v>0.30236794171220399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86</v>
      </c>
      <c r="Z30" s="125">
        <v>91</v>
      </c>
      <c r="AB30" s="129">
        <f t="shared" si="2"/>
        <v>0.16575591985428051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80</v>
      </c>
      <c r="Z31" s="125">
        <v>80</v>
      </c>
      <c r="AB31" s="129">
        <f t="shared" si="2"/>
        <v>0.14571948998178508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33</v>
      </c>
      <c r="Z32" s="125">
        <v>36</v>
      </c>
      <c r="AB32" s="129">
        <f t="shared" si="2"/>
        <v>6.5573770491803282E-2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49</v>
      </c>
      <c r="Z33" s="125">
        <v>57</v>
      </c>
      <c r="AB33" s="129">
        <f t="shared" si="2"/>
        <v>0.10382513661202186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493</v>
      </c>
      <c r="Z34" s="132">
        <v>549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0</v>
      </c>
      <c r="Z45" s="125">
        <v>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8</v>
      </c>
      <c r="Y46" s="125">
        <v>12</v>
      </c>
      <c r="Z46" s="125">
        <v>10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12</v>
      </c>
      <c r="Y47" s="125">
        <v>18</v>
      </c>
      <c r="Z47" s="125">
        <v>16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27</v>
      </c>
      <c r="Y48" s="125">
        <v>26</v>
      </c>
      <c r="Z48" s="125">
        <v>38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Mornington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14</v>
      </c>
      <c r="Y49" s="125">
        <v>25</v>
      </c>
      <c r="Z49" s="125">
        <v>31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27</v>
      </c>
      <c r="Y50" s="125">
        <v>44</v>
      </c>
      <c r="Z50" s="125">
        <v>34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17</v>
      </c>
      <c r="Y51" s="125">
        <v>22</v>
      </c>
      <c r="Z51" s="125">
        <v>42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20</v>
      </c>
      <c r="Y52" s="125">
        <v>23</v>
      </c>
      <c r="Z52" s="125">
        <v>27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0</v>
      </c>
      <c r="Y53" s="125">
        <v>21</v>
      </c>
      <c r="Z53" s="125">
        <v>21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15</v>
      </c>
      <c r="Y54" s="125">
        <v>20</v>
      </c>
      <c r="Z54" s="125">
        <v>26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0</v>
      </c>
      <c r="Y55" s="125">
        <v>10</v>
      </c>
      <c r="Z55" s="125">
        <v>15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</v>
      </c>
      <c r="Y56" s="125">
        <v>3</v>
      </c>
      <c r="Z56" s="125">
        <v>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</v>
      </c>
      <c r="Y57" s="125">
        <v>0</v>
      </c>
      <c r="Z57" s="125">
        <v>2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161</v>
      </c>
      <c r="Y61" s="125">
        <v>233</v>
      </c>
      <c r="Z61" s="125">
        <v>275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Mornington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0</v>
      </c>
      <c r="Y64" s="125">
        <v>4</v>
      </c>
      <c r="Z64" s="125">
        <v>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</v>
      </c>
      <c r="Y65" s="125">
        <v>15</v>
      </c>
      <c r="Z65" s="125">
        <v>17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20</v>
      </c>
      <c r="Y66" s="125">
        <v>21</v>
      </c>
      <c r="Z66" s="125">
        <v>17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30</v>
      </c>
      <c r="Y67" s="125">
        <v>39</v>
      </c>
      <c r="Z67" s="125">
        <v>34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25</v>
      </c>
      <c r="Y68" s="125">
        <v>35</v>
      </c>
      <c r="Z68" s="125">
        <v>26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24</v>
      </c>
      <c r="Y69" s="125">
        <v>43</v>
      </c>
      <c r="Z69" s="125">
        <v>41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18</v>
      </c>
      <c r="Y70" s="125">
        <v>22</v>
      </c>
      <c r="Z70" s="125">
        <v>29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14</v>
      </c>
      <c r="Y71" s="125">
        <v>22</v>
      </c>
      <c r="Z71" s="125">
        <v>38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14</v>
      </c>
      <c r="Y72" s="125">
        <v>23</v>
      </c>
      <c r="Z72" s="125">
        <v>29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18</v>
      </c>
      <c r="Y73" s="125">
        <v>19</v>
      </c>
      <c r="Z73" s="125">
        <v>20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0</v>
      </c>
      <c r="Y74" s="125">
        <v>9</v>
      </c>
      <c r="Z74" s="125">
        <v>11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0</v>
      </c>
      <c r="Y75" s="125">
        <v>3</v>
      </c>
      <c r="Z75" s="125">
        <v>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4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4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177</v>
      </c>
      <c r="Y80" s="125">
        <v>260</v>
      </c>
      <c r="Z80" s="125">
        <v>270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Mornington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</v>
      </c>
      <c r="Y83" s="125">
        <v>9</v>
      </c>
      <c r="Z83" s="125">
        <v>9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19</v>
      </c>
      <c r="Y84" s="125">
        <v>18</v>
      </c>
      <c r="Z84" s="125">
        <v>21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550</v>
      </c>
      <c r="D85" s="96">
        <f t="shared" ref="D85:D90" si="4">AD4</f>
        <v>0.11561866125760645</v>
      </c>
      <c r="E85" s="97">
        <f t="shared" ref="E85:E90" si="5">AD4</f>
        <v>0.11561866125760645</v>
      </c>
      <c r="F85" s="96">
        <f t="shared" ref="F85:F90" si="6">AF4</f>
        <v>-3.5087719298245612E-2</v>
      </c>
      <c r="G85" s="97">
        <f t="shared" ref="G85:G90" si="7">AF4</f>
        <v>-3.5087719298245612E-2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16</v>
      </c>
      <c r="Y85" s="125">
        <v>27</v>
      </c>
      <c r="Z85" s="125">
        <v>26</v>
      </c>
    </row>
    <row r="86" spans="1:32" ht="15" customHeight="1" x14ac:dyDescent="0.25">
      <c r="A86" s="98" t="s">
        <v>4</v>
      </c>
      <c r="B86" s="95"/>
      <c r="C86" s="109" t="str">
        <f t="shared" si="3"/>
        <v>276</v>
      </c>
      <c r="D86" s="96">
        <f t="shared" si="4"/>
        <v>0.18454935622317592</v>
      </c>
      <c r="E86" s="97">
        <f t="shared" si="5"/>
        <v>0.18454935622317592</v>
      </c>
      <c r="F86" s="96">
        <f t="shared" si="6"/>
        <v>-0.15337423312883436</v>
      </c>
      <c r="G86" s="97">
        <f t="shared" si="7"/>
        <v>-0.15337423312883436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14</v>
      </c>
      <c r="Y86" s="125">
        <v>23</v>
      </c>
      <c r="Z86" s="125">
        <v>31</v>
      </c>
    </row>
    <row r="87" spans="1:32" ht="15" customHeight="1" x14ac:dyDescent="0.25">
      <c r="A87" s="98" t="s">
        <v>5</v>
      </c>
      <c r="B87" s="95"/>
      <c r="C87" s="109" t="str">
        <f t="shared" si="3"/>
        <v>269</v>
      </c>
      <c r="D87" s="96">
        <f t="shared" si="4"/>
        <v>3.4615384615384714E-2</v>
      </c>
      <c r="E87" s="97">
        <f t="shared" si="5"/>
        <v>3.4615384615384714E-2</v>
      </c>
      <c r="F87" s="96">
        <f t="shared" si="6"/>
        <v>9.7959183673469452E-2</v>
      </c>
      <c r="G87" s="97">
        <f t="shared" si="7"/>
        <v>9.7959183673469452E-2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0</v>
      </c>
      <c r="Y87" s="125">
        <v>8</v>
      </c>
      <c r="Z87" s="125">
        <v>0</v>
      </c>
    </row>
    <row r="88" spans="1:32" ht="15" customHeight="1" x14ac:dyDescent="0.25">
      <c r="A88" s="95" t="s">
        <v>6</v>
      </c>
      <c r="B88" s="95"/>
      <c r="C88" s="109" t="str">
        <f t="shared" si="3"/>
        <v>404</v>
      </c>
      <c r="D88" s="96">
        <f t="shared" si="4"/>
        <v>8.602150537634401E-2</v>
      </c>
      <c r="E88" s="97">
        <f t="shared" si="5"/>
        <v>8.602150537634401E-2</v>
      </c>
      <c r="F88" s="96">
        <f t="shared" si="6"/>
        <v>3.8560411311054033E-2</v>
      </c>
      <c r="G88" s="97">
        <f t="shared" si="7"/>
        <v>3.8560411311054033E-2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5</v>
      </c>
      <c r="Z88" s="125">
        <v>5</v>
      </c>
    </row>
    <row r="89" spans="1:32" ht="15" customHeight="1" x14ac:dyDescent="0.25">
      <c r="A89" s="95" t="s">
        <v>104</v>
      </c>
      <c r="B89" s="95"/>
      <c r="C89" s="146" t="str">
        <f t="shared" si="3"/>
        <v>$34,646</v>
      </c>
      <c r="D89" s="96">
        <f t="shared" si="4"/>
        <v>0.15342166588987283</v>
      </c>
      <c r="E89" s="97">
        <f t="shared" si="5"/>
        <v>0.15342166588987283</v>
      </c>
      <c r="F89" s="96">
        <f t="shared" si="6"/>
        <v>0.77297476542158639</v>
      </c>
      <c r="G89" s="97">
        <f t="shared" si="7"/>
        <v>0.77297476542158639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4</v>
      </c>
      <c r="Y89" s="125">
        <v>11</v>
      </c>
      <c r="Z89" s="125">
        <v>14</v>
      </c>
    </row>
    <row r="90" spans="1:32" ht="15" customHeight="1" x14ac:dyDescent="0.25">
      <c r="A90" s="95" t="s">
        <v>7</v>
      </c>
      <c r="B90" s="95"/>
      <c r="C90" s="109" t="str">
        <f t="shared" si="3"/>
        <v>$17.1 mil</v>
      </c>
      <c r="D90" s="96">
        <f t="shared" si="4"/>
        <v>0.13625503972340636</v>
      </c>
      <c r="E90" s="97">
        <f t="shared" si="5"/>
        <v>0.13625503972340636</v>
      </c>
      <c r="F90" s="96">
        <f t="shared" si="6"/>
        <v>0.41765660274848293</v>
      </c>
      <c r="G90" s="97">
        <f t="shared" si="7"/>
        <v>0.41765660274848293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38</v>
      </c>
      <c r="Y90" s="125">
        <v>42</v>
      </c>
      <c r="Z90" s="125">
        <v>52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122</v>
      </c>
      <c r="Y91" s="125">
        <v>184</v>
      </c>
      <c r="Z91" s="125">
        <v>213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6</v>
      </c>
      <c r="Y93" s="125">
        <v>6</v>
      </c>
      <c r="Z93" s="125">
        <v>12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22</v>
      </c>
      <c r="Y94" s="125">
        <v>32</v>
      </c>
      <c r="Z94" s="125">
        <v>33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41</v>
      </c>
      <c r="Y96" s="125">
        <v>61</v>
      </c>
      <c r="Z96" s="125">
        <v>64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19</v>
      </c>
      <c r="Y97" s="125">
        <v>22</v>
      </c>
      <c r="Z97" s="125">
        <v>27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5</v>
      </c>
      <c r="Y98" s="125">
        <v>10</v>
      </c>
      <c r="Z98" s="125">
        <v>7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4</v>
      </c>
      <c r="Y100" s="125">
        <v>13</v>
      </c>
      <c r="Z100" s="125">
        <v>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119</v>
      </c>
      <c r="Y101" s="125">
        <v>188</v>
      </c>
      <c r="Z101" s="125">
        <v>187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133</v>
      </c>
      <c r="Y104" s="125">
        <v>193</v>
      </c>
      <c r="Z104" s="125">
        <v>229</v>
      </c>
      <c r="AB104" s="122" t="str">
        <f>TEXT(Z104,"###,###")</f>
        <v>229</v>
      </c>
      <c r="AD104" s="143">
        <f>Z104/($Z$4)*100</f>
        <v>41.63636363636364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187</v>
      </c>
      <c r="Y105" s="125">
        <v>273</v>
      </c>
      <c r="Z105" s="125">
        <v>289</v>
      </c>
      <c r="AB105" s="122" t="str">
        <f>TEXT(Z105,"###,###")</f>
        <v>289</v>
      </c>
      <c r="AD105" s="143">
        <f>Z105/($Z$4)*100</f>
        <v>52.545454545454554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320</v>
      </c>
      <c r="Y106" s="132">
        <v>466</v>
      </c>
      <c r="Z106" s="132">
        <v>518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30</v>
      </c>
      <c r="Y108" s="125">
        <v>47</v>
      </c>
      <c r="Z108" s="125">
        <v>65</v>
      </c>
      <c r="AB108" s="122" t="str">
        <f>TEXT(Z108,"###,###")</f>
        <v>65</v>
      </c>
      <c r="AD108" s="143">
        <f>Z108/($Z$4)*100</f>
        <v>11.818181818181818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12</v>
      </c>
      <c r="Y109" s="125">
        <v>45</v>
      </c>
      <c r="Z109" s="125">
        <v>63</v>
      </c>
      <c r="AB109" s="122" t="str">
        <f>TEXT(Z109,"###,###")</f>
        <v>63</v>
      </c>
      <c r="AD109" s="143">
        <f>Z109/($Z$4)*100</f>
        <v>11.454545454545455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125</v>
      </c>
      <c r="Y110" s="125">
        <v>178</v>
      </c>
      <c r="Z110" s="125">
        <v>198</v>
      </c>
      <c r="AB110" s="122" t="str">
        <f>TEXT(Z110,"###,###")</f>
        <v>198</v>
      </c>
      <c r="AD110" s="143">
        <f>Z110/($Z$4)*100</f>
        <v>36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157</v>
      </c>
      <c r="Y111" s="125">
        <v>196</v>
      </c>
      <c r="Z111" s="125">
        <v>199</v>
      </c>
      <c r="AB111" s="122" t="str">
        <f>TEXT(Z111,"###,###")</f>
        <v>199</v>
      </c>
      <c r="AD111" s="143">
        <f>Z111/($Z$4)*100</f>
        <v>36.18181818181818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339</v>
      </c>
      <c r="Y112" s="125">
        <v>493</v>
      </c>
      <c r="Z112" s="125">
        <v>551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39.4</v>
      </c>
      <c r="U118" s="144">
        <v>38.909999999999997</v>
      </c>
      <c r="V118" s="144">
        <v>41.5</v>
      </c>
      <c r="W118" s="144">
        <v>42.86</v>
      </c>
      <c r="X118" s="144">
        <v>38.76</v>
      </c>
      <c r="Y118" s="144">
        <v>39.880000000000003</v>
      </c>
      <c r="Z118" s="144">
        <v>39.49</v>
      </c>
      <c r="AB118" s="122" t="str">
        <f>TEXT(Z118,"##.0")</f>
        <v>39.5</v>
      </c>
    </row>
    <row r="120" spans="19:32" x14ac:dyDescent="0.25">
      <c r="S120" s="115" t="s">
        <v>106</v>
      </c>
      <c r="T120" s="125">
        <v>376</v>
      </c>
      <c r="U120" s="125">
        <v>509</v>
      </c>
      <c r="V120" s="125">
        <v>369</v>
      </c>
      <c r="W120" s="125">
        <v>338</v>
      </c>
      <c r="X120" s="125">
        <v>236</v>
      </c>
      <c r="Y120" s="125">
        <v>363</v>
      </c>
      <c r="Z120" s="125">
        <v>390</v>
      </c>
      <c r="AB120" s="122" t="str">
        <f>TEXT(Z120,"###,###")</f>
        <v>390</v>
      </c>
    </row>
    <row r="121" spans="19:32" x14ac:dyDescent="0.25">
      <c r="S121" s="115" t="s">
        <v>107</v>
      </c>
      <c r="T121" s="125">
        <v>7</v>
      </c>
      <c r="U121" s="125">
        <v>0</v>
      </c>
      <c r="V121" s="125">
        <v>0</v>
      </c>
      <c r="W121" s="125">
        <v>0</v>
      </c>
      <c r="X121" s="125">
        <v>0</v>
      </c>
      <c r="Y121" s="125">
        <v>5</v>
      </c>
      <c r="Z121" s="125">
        <v>0</v>
      </c>
      <c r="AB121" s="122" t="str">
        <f>TEXT(Z121,"###,###")</f>
        <v/>
      </c>
    </row>
    <row r="122" spans="19:32" x14ac:dyDescent="0.25">
      <c r="S122" s="115" t="s">
        <v>108</v>
      </c>
      <c r="T122" s="125">
        <v>8</v>
      </c>
      <c r="U122" s="125">
        <v>12</v>
      </c>
      <c r="V122" s="125">
        <v>10</v>
      </c>
      <c r="W122" s="125">
        <v>4</v>
      </c>
      <c r="X122" s="125">
        <v>7</v>
      </c>
      <c r="Y122" s="125">
        <v>9</v>
      </c>
      <c r="Z122" s="125">
        <v>8</v>
      </c>
      <c r="AB122" s="122" t="str">
        <f>TEXT(Z122,"###,###")</f>
        <v>8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384</v>
      </c>
      <c r="U124" s="125">
        <v>521</v>
      </c>
      <c r="V124" s="125">
        <v>379</v>
      </c>
      <c r="W124" s="125">
        <v>342</v>
      </c>
      <c r="X124" s="125">
        <v>243</v>
      </c>
      <c r="Y124" s="125">
        <v>372</v>
      </c>
      <c r="Z124" s="125">
        <v>398</v>
      </c>
      <c r="AB124" s="122" t="str">
        <f>TEXT(Z124,"###,###")</f>
        <v>398</v>
      </c>
      <c r="AD124" s="139">
        <f>Z124/$Z$7*100</f>
        <v>98.514851485148512</v>
      </c>
    </row>
    <row r="125" spans="19:32" x14ac:dyDescent="0.25">
      <c r="S125" s="115" t="s">
        <v>110</v>
      </c>
      <c r="T125" s="125">
        <v>15</v>
      </c>
      <c r="U125" s="125">
        <v>12</v>
      </c>
      <c r="V125" s="125">
        <v>10</v>
      </c>
      <c r="W125" s="125">
        <v>4</v>
      </c>
      <c r="X125" s="125">
        <v>7</v>
      </c>
      <c r="Y125" s="125">
        <v>14</v>
      </c>
      <c r="Z125" s="125">
        <v>8</v>
      </c>
      <c r="AB125" s="122" t="str">
        <f>TEXT(Z125,"###,###")</f>
        <v>8</v>
      </c>
      <c r="AD125" s="139">
        <f>Z125/$Z$7*100</f>
        <v>1.9801980198019802</v>
      </c>
    </row>
    <row r="127" spans="19:32" x14ac:dyDescent="0.25">
      <c r="S127" s="115" t="s">
        <v>111</v>
      </c>
      <c r="T127" s="125">
        <v>225</v>
      </c>
      <c r="U127" s="125">
        <v>291</v>
      </c>
      <c r="V127" s="125">
        <v>206</v>
      </c>
      <c r="W127" s="125">
        <v>181</v>
      </c>
      <c r="X127" s="125">
        <v>119</v>
      </c>
      <c r="Y127" s="125">
        <v>184</v>
      </c>
      <c r="Z127" s="125">
        <v>215</v>
      </c>
      <c r="AB127" s="122" t="str">
        <f>TEXT(Z127,"###,###")</f>
        <v>215</v>
      </c>
      <c r="AD127" s="139">
        <f>Z127/$Z$7*100</f>
        <v>53.21782178217822</v>
      </c>
    </row>
    <row r="128" spans="19:32" x14ac:dyDescent="0.25">
      <c r="S128" s="115" t="s">
        <v>112</v>
      </c>
      <c r="T128" s="125">
        <v>163</v>
      </c>
      <c r="U128" s="125">
        <v>224</v>
      </c>
      <c r="V128" s="125">
        <v>172</v>
      </c>
      <c r="W128" s="125">
        <v>165</v>
      </c>
      <c r="X128" s="125">
        <v>124</v>
      </c>
      <c r="Y128" s="125">
        <v>188</v>
      </c>
      <c r="Z128" s="125">
        <v>189</v>
      </c>
      <c r="AB128" s="122" t="str">
        <f>TEXT(Z128,"###,###")</f>
        <v>189</v>
      </c>
      <c r="AD128" s="139">
        <f>Z128/$Z$7*100</f>
        <v>46.782178217821787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15" id="{71B83A0D-F6C9-4DB5-9A8F-0FAA44F10C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18" id="{7F5AFE75-29B8-42B3-AD83-603A9571AD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21" id="{886C7D64-E42A-460E-9176-552EF00E3AA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24" id="{D995FF81-E23B-4F32-A49C-AB3BDF421D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22408-C124-410A-AC78-3589B81439AE}">
  <sheetPr codeName="Sheet6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Barcaldine</v>
      </c>
      <c r="T1" s="113"/>
      <c r="U1" s="113"/>
      <c r="V1" s="113"/>
      <c r="W1" s="113"/>
      <c r="X1" s="113"/>
      <c r="Y1" s="114" t="str">
        <f>Y3</f>
        <v>9.4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118</v>
      </c>
      <c r="Y3" s="118" t="s">
        <v>215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9.4 Barcaldine,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2195</v>
      </c>
      <c r="U4" s="121">
        <v>2186</v>
      </c>
      <c r="V4" s="121">
        <v>2050</v>
      </c>
      <c r="W4" s="121">
        <v>1952</v>
      </c>
      <c r="X4" s="121">
        <v>1859</v>
      </c>
      <c r="Y4" s="121">
        <v>2009</v>
      </c>
      <c r="Z4" s="121">
        <v>2661</v>
      </c>
      <c r="AB4" s="122" t="str">
        <f>TEXT(Z4,"###,###")</f>
        <v>2,661</v>
      </c>
      <c r="AD4" s="123">
        <f>Z4/Y4-1</f>
        <v>0.32453957192633154</v>
      </c>
      <c r="AF4" s="123">
        <f t="shared" ref="AF4:AF9" si="0">Z4/T4-1</f>
        <v>0.21230068337129837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1169</v>
      </c>
      <c r="U5" s="121">
        <v>1180</v>
      </c>
      <c r="V5" s="121">
        <v>1061</v>
      </c>
      <c r="W5" s="121">
        <v>975</v>
      </c>
      <c r="X5" s="121">
        <v>956</v>
      </c>
      <c r="Y5" s="121">
        <v>1048</v>
      </c>
      <c r="Z5" s="121">
        <v>1422</v>
      </c>
      <c r="AB5" s="122" t="str">
        <f>TEXT(Z5,"###,###")</f>
        <v>1,422</v>
      </c>
      <c r="AD5" s="123">
        <f t="shared" ref="AD5:AD9" si="1">Z5/Y5-1</f>
        <v>0.35687022900763354</v>
      </c>
      <c r="AF5" s="123">
        <f t="shared" si="0"/>
        <v>0.21642429426860565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1023</v>
      </c>
      <c r="U6" s="121">
        <v>1001</v>
      </c>
      <c r="V6" s="121">
        <v>986</v>
      </c>
      <c r="W6" s="121">
        <v>974</v>
      </c>
      <c r="X6" s="121">
        <v>897</v>
      </c>
      <c r="Y6" s="121">
        <v>961</v>
      </c>
      <c r="Z6" s="121">
        <v>1240</v>
      </c>
      <c r="AB6" s="122" t="str">
        <f>TEXT(Z6,"###,###")</f>
        <v>1,240</v>
      </c>
      <c r="AD6" s="123">
        <f t="shared" si="1"/>
        <v>0.29032258064516125</v>
      </c>
      <c r="AF6" s="123">
        <f t="shared" si="0"/>
        <v>0.21212121212121215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1436</v>
      </c>
      <c r="U7" s="121">
        <v>1427</v>
      </c>
      <c r="V7" s="121">
        <v>1404</v>
      </c>
      <c r="W7" s="121">
        <v>1345</v>
      </c>
      <c r="X7" s="121">
        <v>1285</v>
      </c>
      <c r="Y7" s="121">
        <v>1360</v>
      </c>
      <c r="Z7" s="121">
        <v>1811</v>
      </c>
      <c r="AB7" s="122" t="str">
        <f>TEXT(Z7,"###,###")</f>
        <v>1,811</v>
      </c>
      <c r="AD7" s="123">
        <f t="shared" si="1"/>
        <v>0.33161764705882346</v>
      </c>
      <c r="AF7" s="123">
        <f t="shared" si="0"/>
        <v>0.2611420612813371</v>
      </c>
    </row>
    <row r="8" spans="1:32" ht="17.25" customHeight="1" x14ac:dyDescent="0.25">
      <c r="A8" s="44" t="s">
        <v>13</v>
      </c>
      <c r="B8" s="45"/>
      <c r="C8" s="46"/>
      <c r="D8" s="47" t="str">
        <f>AB4</f>
        <v>2,661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1,811</v>
      </c>
      <c r="P8" s="48"/>
      <c r="S8" s="120" t="s">
        <v>88</v>
      </c>
      <c r="T8" s="121">
        <v>31527.93</v>
      </c>
      <c r="U8" s="121">
        <v>35994</v>
      </c>
      <c r="V8" s="121">
        <v>35186</v>
      </c>
      <c r="W8" s="121">
        <v>36500</v>
      </c>
      <c r="X8" s="121">
        <v>38252.379999999997</v>
      </c>
      <c r="Y8" s="121">
        <v>39137</v>
      </c>
      <c r="Z8" s="121">
        <v>36306.94</v>
      </c>
      <c r="AB8" s="122" t="str">
        <f>TEXT(Z8,"$###,###")</f>
        <v>$36,307</v>
      </c>
      <c r="AD8" s="123">
        <f t="shared" si="1"/>
        <v>-7.2311623272095393E-2</v>
      </c>
      <c r="AF8" s="123">
        <f t="shared" si="0"/>
        <v>0.1515802020621082</v>
      </c>
    </row>
    <row r="9" spans="1:32" x14ac:dyDescent="0.25">
      <c r="A9" s="52" t="s">
        <v>15</v>
      </c>
      <c r="B9" s="53"/>
      <c r="C9" s="54"/>
      <c r="D9" s="55">
        <f>AD104</f>
        <v>52.874859075535511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52.457205963556042</v>
      </c>
      <c r="P9" s="56" t="s">
        <v>89</v>
      </c>
      <c r="S9" s="120" t="s">
        <v>7</v>
      </c>
      <c r="T9" s="121">
        <v>59910384</v>
      </c>
      <c r="U9" s="121">
        <v>63365552</v>
      </c>
      <c r="V9" s="121">
        <v>62285660</v>
      </c>
      <c r="W9" s="121">
        <v>63460261</v>
      </c>
      <c r="X9" s="121">
        <v>65070831</v>
      </c>
      <c r="Y9" s="121">
        <v>73661382</v>
      </c>
      <c r="Z9" s="121">
        <v>86665538</v>
      </c>
      <c r="AB9" s="122" t="str">
        <f>TEXT(Z9/1000000,"$#,###.0")&amp;" mil"</f>
        <v>$86.7 mil</v>
      </c>
      <c r="AD9" s="123">
        <f t="shared" si="1"/>
        <v>0.17653966904938057</v>
      </c>
      <c r="AF9" s="123">
        <f t="shared" si="0"/>
        <v>0.44658625456314893</v>
      </c>
    </row>
    <row r="10" spans="1:32" x14ac:dyDescent="0.25">
      <c r="A10" s="52" t="s">
        <v>18</v>
      </c>
      <c r="B10" s="53"/>
      <c r="C10" s="54"/>
      <c r="D10" s="55">
        <f>AD105</f>
        <v>26.869597895527995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47.266703478741029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77.305356156819443</v>
      </c>
      <c r="P11" s="56" t="s">
        <v>89</v>
      </c>
      <c r="S11" s="120" t="s">
        <v>30</v>
      </c>
      <c r="T11" s="125">
        <v>1753</v>
      </c>
      <c r="U11" s="125">
        <v>1760</v>
      </c>
      <c r="V11" s="125">
        <v>1642</v>
      </c>
      <c r="W11" s="125">
        <v>1568</v>
      </c>
      <c r="X11" s="125">
        <v>1516</v>
      </c>
      <c r="Y11" s="125">
        <v>1608</v>
      </c>
      <c r="Z11" s="125">
        <v>2000</v>
      </c>
    </row>
    <row r="12" spans="1:32" ht="28.5" customHeight="1" x14ac:dyDescent="0.25">
      <c r="A12" s="52" t="s">
        <v>20</v>
      </c>
      <c r="B12" s="54"/>
      <c r="C12" s="54"/>
      <c r="D12" s="55">
        <f>AD108</f>
        <v>25.25366403607666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36.002208724461617</v>
      </c>
      <c r="P12" s="56" t="s">
        <v>89</v>
      </c>
      <c r="S12" s="120" t="s">
        <v>31</v>
      </c>
      <c r="T12" s="125">
        <v>436</v>
      </c>
      <c r="U12" s="125">
        <v>423</v>
      </c>
      <c r="V12" s="125">
        <v>407</v>
      </c>
      <c r="W12" s="125">
        <v>377</v>
      </c>
      <c r="X12" s="125">
        <v>341</v>
      </c>
      <c r="Y12" s="125">
        <v>401</v>
      </c>
      <c r="Z12" s="125">
        <v>657</v>
      </c>
    </row>
    <row r="13" spans="1:32" ht="15" customHeight="1" x14ac:dyDescent="0.25">
      <c r="A13" s="52" t="s">
        <v>21</v>
      </c>
      <c r="B13" s="54"/>
      <c r="C13" s="54"/>
      <c r="D13" s="55">
        <f>AD109</f>
        <v>14.731304021044719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15.670800450958286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24.276587748966556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323</v>
      </c>
      <c r="Z15" s="125">
        <v>535</v>
      </c>
      <c r="AB15" s="129">
        <f t="shared" ref="AB15:AB34" si="2">IF(Z15="np",0,Z15/$Z$34)</f>
        <v>0.20090123920390537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8</v>
      </c>
      <c r="Z16" s="125">
        <v>18</v>
      </c>
      <c r="AB16" s="129">
        <f t="shared" si="2"/>
        <v>6.7592940292902741E-3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65</v>
      </c>
      <c r="Z17" s="125">
        <v>129</v>
      </c>
      <c r="AB17" s="129">
        <f t="shared" si="2"/>
        <v>4.8441607209913633E-2</v>
      </c>
    </row>
    <row r="18" spans="1:28" x14ac:dyDescent="0.25">
      <c r="A18" s="82" t="str">
        <f>$S$1&amp;" ("&amp;$T$2&amp;" to "&amp;$Z$2&amp;")"</f>
        <v>Barcaldine (2011-12 to 2017-18)</v>
      </c>
      <c r="B18" s="82"/>
      <c r="C18" s="82"/>
      <c r="D18" s="82"/>
      <c r="E18" s="82"/>
      <c r="F18" s="82"/>
      <c r="G18" s="82" t="str">
        <f>$S$1&amp;" ("&amp;$T$2&amp;" to "&amp;$Z$2&amp;")"</f>
        <v>Barcaldine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20</v>
      </c>
      <c r="Z18" s="125">
        <v>21</v>
      </c>
      <c r="AB18" s="129">
        <f t="shared" si="2"/>
        <v>7.8858430341719864E-3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117</v>
      </c>
      <c r="Z19" s="125">
        <v>184</v>
      </c>
      <c r="AB19" s="129">
        <f t="shared" si="2"/>
        <v>6.9095005632745024E-2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18</v>
      </c>
      <c r="Z20" s="125">
        <v>35</v>
      </c>
      <c r="AB20" s="129">
        <f t="shared" si="2"/>
        <v>1.3143071723619977E-2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112</v>
      </c>
      <c r="Z21" s="125">
        <v>108</v>
      </c>
      <c r="AB21" s="129">
        <f t="shared" si="2"/>
        <v>4.0555764175741645E-2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71</v>
      </c>
      <c r="Z22" s="125">
        <v>114</v>
      </c>
      <c r="AB22" s="129">
        <f t="shared" si="2"/>
        <v>4.2808862185505073E-2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66</v>
      </c>
      <c r="Z23" s="125">
        <v>96</v>
      </c>
      <c r="AB23" s="129">
        <f t="shared" si="2"/>
        <v>3.6049568156214795E-2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</v>
      </c>
      <c r="Z24" s="125">
        <v>6</v>
      </c>
      <c r="AB24" s="129">
        <f t="shared" si="2"/>
        <v>2.2530980097634247E-3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26</v>
      </c>
      <c r="Z25" s="125">
        <v>26</v>
      </c>
      <c r="AB25" s="129">
        <f t="shared" si="2"/>
        <v>9.7634247089748404E-3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36</v>
      </c>
      <c r="Z26" s="125">
        <v>68</v>
      </c>
      <c r="AB26" s="129">
        <f t="shared" si="2"/>
        <v>2.5535110777318813E-2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82</v>
      </c>
      <c r="Z27" s="125">
        <v>107</v>
      </c>
      <c r="AB27" s="129">
        <f t="shared" si="2"/>
        <v>4.0180247840781072E-2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87</v>
      </c>
      <c r="Z28" s="125">
        <v>78</v>
      </c>
      <c r="AB28" s="129">
        <f t="shared" si="2"/>
        <v>2.9290274126924521E-2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289</v>
      </c>
      <c r="Z29" s="125">
        <v>307</v>
      </c>
      <c r="AB29" s="129">
        <f t="shared" si="2"/>
        <v>0.11528351483289523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148</v>
      </c>
      <c r="Z30" s="125">
        <v>179</v>
      </c>
      <c r="AB30" s="129">
        <f t="shared" si="2"/>
        <v>6.7217423957942168E-2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169</v>
      </c>
      <c r="Z31" s="125">
        <v>221</v>
      </c>
      <c r="AB31" s="129">
        <f t="shared" si="2"/>
        <v>8.2989110026286145E-2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35</v>
      </c>
      <c r="Z32" s="125">
        <v>26</v>
      </c>
      <c r="AB32" s="129">
        <f t="shared" si="2"/>
        <v>9.7634247089748404E-3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43</v>
      </c>
      <c r="Z33" s="125">
        <v>62</v>
      </c>
      <c r="AB33" s="129">
        <f t="shared" si="2"/>
        <v>2.3282012767555389E-2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2009</v>
      </c>
      <c r="Z34" s="132">
        <v>2663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3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23</v>
      </c>
      <c r="Y45" s="125">
        <v>24</v>
      </c>
      <c r="Z45" s="125">
        <v>57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72</v>
      </c>
      <c r="Y46" s="125">
        <v>61</v>
      </c>
      <c r="Z46" s="125">
        <v>93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111</v>
      </c>
      <c r="Y47" s="125">
        <v>132</v>
      </c>
      <c r="Z47" s="125">
        <v>159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118</v>
      </c>
      <c r="Y48" s="125">
        <v>124</v>
      </c>
      <c r="Z48" s="125">
        <v>132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Barcaldine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71</v>
      </c>
      <c r="Y49" s="125">
        <v>90</v>
      </c>
      <c r="Z49" s="125">
        <v>104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78</v>
      </c>
      <c r="Y50" s="125">
        <v>90</v>
      </c>
      <c r="Z50" s="125">
        <v>100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72</v>
      </c>
      <c r="Y51" s="125">
        <v>84</v>
      </c>
      <c r="Z51" s="125">
        <v>121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96</v>
      </c>
      <c r="Y52" s="125">
        <v>94</v>
      </c>
      <c r="Z52" s="125">
        <v>131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101</v>
      </c>
      <c r="Y53" s="125">
        <v>100</v>
      </c>
      <c r="Z53" s="125">
        <v>169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72</v>
      </c>
      <c r="Y54" s="125">
        <v>98</v>
      </c>
      <c r="Z54" s="125">
        <v>122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83</v>
      </c>
      <c r="Y55" s="125">
        <v>81</v>
      </c>
      <c r="Z55" s="125">
        <v>113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29</v>
      </c>
      <c r="Y56" s="125">
        <v>30</v>
      </c>
      <c r="Z56" s="125">
        <v>47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18</v>
      </c>
      <c r="Y57" s="125">
        <v>24</v>
      </c>
      <c r="Z57" s="125">
        <v>31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5</v>
      </c>
      <c r="Y58" s="125">
        <v>9</v>
      </c>
      <c r="Z58" s="125">
        <v>15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7</v>
      </c>
      <c r="Z59" s="125">
        <v>12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3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961</v>
      </c>
      <c r="Y61" s="125">
        <v>1048</v>
      </c>
      <c r="Z61" s="125">
        <v>1425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8</v>
      </c>
      <c r="Z63" s="125">
        <v>9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Barcaldine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32</v>
      </c>
      <c r="Y64" s="125">
        <v>27</v>
      </c>
      <c r="Z64" s="125">
        <v>40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57</v>
      </c>
      <c r="Y65" s="125">
        <v>93</v>
      </c>
      <c r="Z65" s="125">
        <v>90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85</v>
      </c>
      <c r="Y66" s="125">
        <v>87</v>
      </c>
      <c r="Z66" s="125">
        <v>105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94</v>
      </c>
      <c r="Y67" s="125">
        <v>84</v>
      </c>
      <c r="Z67" s="125">
        <v>101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99</v>
      </c>
      <c r="Y68" s="125">
        <v>103</v>
      </c>
      <c r="Z68" s="125">
        <v>104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74</v>
      </c>
      <c r="Y69" s="125">
        <v>74</v>
      </c>
      <c r="Z69" s="125">
        <v>117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84</v>
      </c>
      <c r="Y70" s="125">
        <v>87</v>
      </c>
      <c r="Z70" s="125">
        <v>104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89</v>
      </c>
      <c r="Y71" s="125">
        <v>75</v>
      </c>
      <c r="Z71" s="125">
        <v>110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85</v>
      </c>
      <c r="Y72" s="125">
        <v>118</v>
      </c>
      <c r="Z72" s="125">
        <v>143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85</v>
      </c>
      <c r="Y73" s="125">
        <v>82</v>
      </c>
      <c r="Z73" s="125">
        <v>126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51</v>
      </c>
      <c r="Y74" s="125">
        <v>60</v>
      </c>
      <c r="Z74" s="125">
        <v>80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27</v>
      </c>
      <c r="Y75" s="125">
        <v>32</v>
      </c>
      <c r="Z75" s="125">
        <v>39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14</v>
      </c>
      <c r="Y76" s="125">
        <v>16</v>
      </c>
      <c r="Z76" s="125">
        <v>31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4</v>
      </c>
      <c r="Y77" s="125">
        <v>11</v>
      </c>
      <c r="Z77" s="125">
        <v>21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7</v>
      </c>
      <c r="Y78" s="125">
        <v>0</v>
      </c>
      <c r="Z78" s="125">
        <v>10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5</v>
      </c>
      <c r="Z79" s="125">
        <v>6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899</v>
      </c>
      <c r="Y80" s="125">
        <v>961</v>
      </c>
      <c r="Z80" s="125">
        <v>1237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Barcaldine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45</v>
      </c>
      <c r="Y83" s="125">
        <v>53</v>
      </c>
      <c r="Z83" s="125">
        <v>76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56</v>
      </c>
      <c r="Y84" s="125">
        <v>59</v>
      </c>
      <c r="Z84" s="125">
        <v>67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2,661</v>
      </c>
      <c r="D85" s="96">
        <f t="shared" ref="D85:D90" si="4">AD4</f>
        <v>0.32453957192633154</v>
      </c>
      <c r="E85" s="97">
        <f t="shared" ref="E85:E90" si="5">AD4</f>
        <v>0.32453957192633154</v>
      </c>
      <c r="F85" s="96">
        <f t="shared" ref="F85:F90" si="6">AF4</f>
        <v>0.21230068337129837</v>
      </c>
      <c r="G85" s="97">
        <f t="shared" ref="G85:G90" si="7">AF4</f>
        <v>0.21230068337129837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116</v>
      </c>
      <c r="Y85" s="125">
        <v>124</v>
      </c>
      <c r="Z85" s="125">
        <v>140</v>
      </c>
    </row>
    <row r="86" spans="1:32" ht="15" customHeight="1" x14ac:dyDescent="0.25">
      <c r="A86" s="98" t="s">
        <v>4</v>
      </c>
      <c r="B86" s="95"/>
      <c r="C86" s="109" t="str">
        <f t="shared" si="3"/>
        <v>1,422</v>
      </c>
      <c r="D86" s="96">
        <f t="shared" si="4"/>
        <v>0.35687022900763354</v>
      </c>
      <c r="E86" s="97">
        <f t="shared" si="5"/>
        <v>0.35687022900763354</v>
      </c>
      <c r="F86" s="96">
        <f t="shared" si="6"/>
        <v>0.21642429426860565</v>
      </c>
      <c r="G86" s="97">
        <f t="shared" si="7"/>
        <v>0.21642429426860565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25</v>
      </c>
      <c r="Y86" s="125">
        <v>27</v>
      </c>
      <c r="Z86" s="125">
        <v>26</v>
      </c>
    </row>
    <row r="87" spans="1:32" ht="15" customHeight="1" x14ac:dyDescent="0.25">
      <c r="A87" s="98" t="s">
        <v>5</v>
      </c>
      <c r="B87" s="95"/>
      <c r="C87" s="109" t="str">
        <f t="shared" si="3"/>
        <v>1,240</v>
      </c>
      <c r="D87" s="96">
        <f t="shared" si="4"/>
        <v>0.29032258064516125</v>
      </c>
      <c r="E87" s="97">
        <f t="shared" si="5"/>
        <v>0.29032258064516125</v>
      </c>
      <c r="F87" s="96">
        <f t="shared" si="6"/>
        <v>0.21212121212121215</v>
      </c>
      <c r="G87" s="97">
        <f t="shared" si="7"/>
        <v>0.21212121212121215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26</v>
      </c>
      <c r="Y87" s="125">
        <v>24</v>
      </c>
      <c r="Z87" s="125">
        <v>22</v>
      </c>
    </row>
    <row r="88" spans="1:32" ht="15" customHeight="1" x14ac:dyDescent="0.25">
      <c r="A88" s="95" t="s">
        <v>6</v>
      </c>
      <c r="B88" s="95"/>
      <c r="C88" s="109" t="str">
        <f t="shared" si="3"/>
        <v>1,811</v>
      </c>
      <c r="D88" s="96">
        <f t="shared" si="4"/>
        <v>0.33161764705882346</v>
      </c>
      <c r="E88" s="97">
        <f t="shared" si="5"/>
        <v>0.33161764705882346</v>
      </c>
      <c r="F88" s="96">
        <f t="shared" si="6"/>
        <v>0.2611420612813371</v>
      </c>
      <c r="G88" s="97">
        <f t="shared" si="7"/>
        <v>0.2611420612813371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6</v>
      </c>
      <c r="Y88" s="125">
        <v>6</v>
      </c>
      <c r="Z88" s="125">
        <v>10</v>
      </c>
    </row>
    <row r="89" spans="1:32" ht="15" customHeight="1" x14ac:dyDescent="0.25">
      <c r="A89" s="95" t="s">
        <v>104</v>
      </c>
      <c r="B89" s="95"/>
      <c r="C89" s="146" t="str">
        <f t="shared" si="3"/>
        <v>$36,307</v>
      </c>
      <c r="D89" s="96">
        <f t="shared" si="4"/>
        <v>-7.2311623272095393E-2</v>
      </c>
      <c r="E89" s="97">
        <f t="shared" si="5"/>
        <v>-7.2311623272095393E-2</v>
      </c>
      <c r="F89" s="96">
        <f t="shared" si="6"/>
        <v>0.1515802020621082</v>
      </c>
      <c r="G89" s="97">
        <f t="shared" si="7"/>
        <v>0.1515802020621082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71</v>
      </c>
      <c r="Y89" s="125">
        <v>65</v>
      </c>
      <c r="Z89" s="125">
        <v>82</v>
      </c>
    </row>
    <row r="90" spans="1:32" ht="15" customHeight="1" x14ac:dyDescent="0.25">
      <c r="A90" s="95" t="s">
        <v>7</v>
      </c>
      <c r="B90" s="95"/>
      <c r="C90" s="109" t="str">
        <f t="shared" si="3"/>
        <v>$86.7 mil</v>
      </c>
      <c r="D90" s="96">
        <f t="shared" si="4"/>
        <v>0.17653966904938057</v>
      </c>
      <c r="E90" s="97">
        <f t="shared" si="5"/>
        <v>0.17653966904938057</v>
      </c>
      <c r="F90" s="96">
        <f t="shared" si="6"/>
        <v>0.44658625456314893</v>
      </c>
      <c r="G90" s="97">
        <f t="shared" si="7"/>
        <v>0.44658625456314893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121</v>
      </c>
      <c r="Y90" s="125">
        <v>144</v>
      </c>
      <c r="Z90" s="125">
        <v>185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670</v>
      </c>
      <c r="Y91" s="125">
        <v>706</v>
      </c>
      <c r="Z91" s="125">
        <v>956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33</v>
      </c>
      <c r="Y93" s="125">
        <v>46</v>
      </c>
      <c r="Z93" s="125">
        <v>66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94</v>
      </c>
      <c r="Y94" s="125">
        <v>99</v>
      </c>
      <c r="Z94" s="125">
        <v>121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20</v>
      </c>
      <c r="Y95" s="125">
        <v>19</v>
      </c>
      <c r="Z95" s="125">
        <v>17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82</v>
      </c>
      <c r="Y96" s="125">
        <v>90</v>
      </c>
      <c r="Z96" s="125">
        <v>101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91</v>
      </c>
      <c r="Y97" s="125">
        <v>101</v>
      </c>
      <c r="Z97" s="125">
        <v>118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46</v>
      </c>
      <c r="Y98" s="125">
        <v>52</v>
      </c>
      <c r="Z98" s="125">
        <v>64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5</v>
      </c>
      <c r="Y99" s="125">
        <v>7</v>
      </c>
      <c r="Z99" s="125">
        <v>10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75</v>
      </c>
      <c r="Y100" s="125">
        <v>86</v>
      </c>
      <c r="Z100" s="125">
        <v>122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616</v>
      </c>
      <c r="Y101" s="125">
        <v>654</v>
      </c>
      <c r="Z101" s="125">
        <v>853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946</v>
      </c>
      <c r="Y104" s="125">
        <v>1062</v>
      </c>
      <c r="Z104" s="125">
        <v>1407</v>
      </c>
      <c r="AB104" s="122" t="str">
        <f>TEXT(Z104,"###,###")</f>
        <v>1,407</v>
      </c>
      <c r="AD104" s="143">
        <f>Z104/($Z$4)*100</f>
        <v>52.874859075535511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646</v>
      </c>
      <c r="Y105" s="125">
        <v>657</v>
      </c>
      <c r="Z105" s="125">
        <v>715</v>
      </c>
      <c r="AB105" s="122" t="str">
        <f>TEXT(Z105,"###,###")</f>
        <v>715</v>
      </c>
      <c r="AD105" s="143">
        <f>Z105/($Z$4)*100</f>
        <v>26.869597895527995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1592</v>
      </c>
      <c r="Y106" s="132">
        <v>1719</v>
      </c>
      <c r="Z106" s="132">
        <v>2122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374</v>
      </c>
      <c r="Y108" s="125">
        <v>449</v>
      </c>
      <c r="Z108" s="125">
        <v>672</v>
      </c>
      <c r="AB108" s="122" t="str">
        <f>TEXT(Z108,"###,###")</f>
        <v>672</v>
      </c>
      <c r="AD108" s="143">
        <f>Z108/($Z$4)*100</f>
        <v>25.25366403607666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278</v>
      </c>
      <c r="Y109" s="125">
        <v>287</v>
      </c>
      <c r="Z109" s="125">
        <v>392</v>
      </c>
      <c r="AB109" s="122" t="str">
        <f>TEXT(Z109,"###,###")</f>
        <v>392</v>
      </c>
      <c r="AD109" s="143">
        <f>Z109/($Z$4)*100</f>
        <v>14.731304021044719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387</v>
      </c>
      <c r="Y110" s="125">
        <v>366</v>
      </c>
      <c r="Z110" s="125">
        <v>417</v>
      </c>
      <c r="AB110" s="122" t="str">
        <f>TEXT(Z110,"###,###")</f>
        <v>417</v>
      </c>
      <c r="AD110" s="143">
        <f>Z110/($Z$4)*100</f>
        <v>15.670800450958286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554</v>
      </c>
      <c r="Y111" s="125">
        <v>617</v>
      </c>
      <c r="Z111" s="125">
        <v>646</v>
      </c>
      <c r="AB111" s="122" t="str">
        <f>TEXT(Z111,"###,###")</f>
        <v>646</v>
      </c>
      <c r="AD111" s="143">
        <f>Z111/($Z$4)*100</f>
        <v>24.276587748966556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1854</v>
      </c>
      <c r="Y112" s="125">
        <v>2009</v>
      </c>
      <c r="Z112" s="125">
        <v>2662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41.17</v>
      </c>
      <c r="U118" s="144">
        <v>42.14</v>
      </c>
      <c r="V118" s="144">
        <v>43.84</v>
      </c>
      <c r="W118" s="144">
        <v>41.62</v>
      </c>
      <c r="X118" s="144">
        <v>42.47</v>
      </c>
      <c r="Y118" s="144">
        <v>42.57</v>
      </c>
      <c r="Z118" s="144">
        <v>43.86</v>
      </c>
      <c r="AB118" s="122" t="str">
        <f>TEXT(Z118,"##.0")</f>
        <v>43.9</v>
      </c>
    </row>
    <row r="120" spans="19:32" x14ac:dyDescent="0.25">
      <c r="S120" s="115" t="s">
        <v>106</v>
      </c>
      <c r="T120" s="125">
        <v>1002</v>
      </c>
      <c r="U120" s="125">
        <v>999</v>
      </c>
      <c r="V120" s="125">
        <v>997</v>
      </c>
      <c r="W120" s="125">
        <v>969</v>
      </c>
      <c r="X120" s="125">
        <v>942</v>
      </c>
      <c r="Y120" s="125">
        <v>959</v>
      </c>
      <c r="Z120" s="125">
        <v>1151</v>
      </c>
      <c r="AB120" s="122" t="str">
        <f>TEXT(Z120,"###,###")</f>
        <v>1,151</v>
      </c>
    </row>
    <row r="121" spans="19:32" x14ac:dyDescent="0.25">
      <c r="S121" s="115" t="s">
        <v>107</v>
      </c>
      <c r="T121" s="125">
        <v>233</v>
      </c>
      <c r="U121" s="125">
        <v>240</v>
      </c>
      <c r="V121" s="125">
        <v>222</v>
      </c>
      <c r="W121" s="125">
        <v>221</v>
      </c>
      <c r="X121" s="125">
        <v>191</v>
      </c>
      <c r="Y121" s="125">
        <v>221</v>
      </c>
      <c r="Z121" s="125">
        <v>403</v>
      </c>
      <c r="AB121" s="122" t="str">
        <f>TEXT(Z121,"###,###")</f>
        <v>403</v>
      </c>
    </row>
    <row r="122" spans="19:32" x14ac:dyDescent="0.25">
      <c r="S122" s="115" t="s">
        <v>108</v>
      </c>
      <c r="T122" s="125">
        <v>199</v>
      </c>
      <c r="U122" s="125">
        <v>184</v>
      </c>
      <c r="V122" s="125">
        <v>183</v>
      </c>
      <c r="W122" s="125">
        <v>158</v>
      </c>
      <c r="X122" s="125">
        <v>151</v>
      </c>
      <c r="Y122" s="125">
        <v>180</v>
      </c>
      <c r="Z122" s="125">
        <v>249</v>
      </c>
      <c r="AB122" s="122" t="str">
        <f>TEXT(Z122,"###,###")</f>
        <v>249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1201</v>
      </c>
      <c r="U124" s="125">
        <v>1183</v>
      </c>
      <c r="V124" s="125">
        <v>1180</v>
      </c>
      <c r="W124" s="125">
        <v>1127</v>
      </c>
      <c r="X124" s="125">
        <v>1093</v>
      </c>
      <c r="Y124" s="125">
        <v>1139</v>
      </c>
      <c r="Z124" s="125">
        <v>1400</v>
      </c>
      <c r="AB124" s="122" t="str">
        <f>TEXT(Z124,"###,###")</f>
        <v>1,400</v>
      </c>
      <c r="AD124" s="139">
        <f>Z124/$Z$7*100</f>
        <v>77.305356156819443</v>
      </c>
    </row>
    <row r="125" spans="19:32" x14ac:dyDescent="0.25">
      <c r="S125" s="115" t="s">
        <v>110</v>
      </c>
      <c r="T125" s="125">
        <v>432</v>
      </c>
      <c r="U125" s="125">
        <v>424</v>
      </c>
      <c r="V125" s="125">
        <v>405</v>
      </c>
      <c r="W125" s="125">
        <v>379</v>
      </c>
      <c r="X125" s="125">
        <v>342</v>
      </c>
      <c r="Y125" s="125">
        <v>401</v>
      </c>
      <c r="Z125" s="125">
        <v>652</v>
      </c>
      <c r="AB125" s="122" t="str">
        <f>TEXT(Z125,"###,###")</f>
        <v>652</v>
      </c>
      <c r="AD125" s="139">
        <f>Z125/$Z$7*100</f>
        <v>36.002208724461617</v>
      </c>
    </row>
    <row r="127" spans="19:32" x14ac:dyDescent="0.25">
      <c r="S127" s="115" t="s">
        <v>111</v>
      </c>
      <c r="T127" s="125">
        <v>753</v>
      </c>
      <c r="U127" s="125">
        <v>764</v>
      </c>
      <c r="V127" s="125">
        <v>732</v>
      </c>
      <c r="W127" s="125">
        <v>688</v>
      </c>
      <c r="X127" s="125">
        <v>669</v>
      </c>
      <c r="Y127" s="125">
        <v>706</v>
      </c>
      <c r="Z127" s="125">
        <v>950</v>
      </c>
      <c r="AB127" s="122" t="str">
        <f>TEXT(Z127,"###,###")</f>
        <v>950</v>
      </c>
      <c r="AD127" s="139">
        <f>Z127/$Z$7*100</f>
        <v>52.457205963556042</v>
      </c>
    </row>
    <row r="128" spans="19:32" x14ac:dyDescent="0.25">
      <c r="S128" s="115" t="s">
        <v>112</v>
      </c>
      <c r="T128" s="125">
        <v>683</v>
      </c>
      <c r="U128" s="125">
        <v>664</v>
      </c>
      <c r="V128" s="125">
        <v>677</v>
      </c>
      <c r="W128" s="125">
        <v>660</v>
      </c>
      <c r="X128" s="125">
        <v>615</v>
      </c>
      <c r="Y128" s="125">
        <v>654</v>
      </c>
      <c r="Z128" s="125">
        <v>856</v>
      </c>
      <c r="AB128" s="122" t="str">
        <f>TEXT(Z128,"###,###")</f>
        <v>856</v>
      </c>
      <c r="AD128" s="139">
        <f>Z128/$Z$7*100</f>
        <v>47.266703478741029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55" id="{B3E1B31E-18ED-41D6-9F64-C2486CB06F3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758" id="{C0E46685-2B25-4AC4-AB94-6BBCA41FEC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61" id="{ECA5DB15-4B92-41AA-B9C9-F96EF2A8F6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64" id="{951B2293-9BB1-4178-95AD-E0EF0606C25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DD2E8-0933-4CB0-A72F-2802F087F64B}">
  <sheetPr codeName="Sheet11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Mount Isa</v>
      </c>
      <c r="T1" s="113"/>
      <c r="U1" s="113"/>
      <c r="V1" s="113"/>
      <c r="W1" s="113"/>
      <c r="X1" s="113"/>
      <c r="Y1" s="114" t="str">
        <f>Y3</f>
        <v>9.49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167</v>
      </c>
      <c r="Y3" s="118" t="s">
        <v>256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9.49 Mount Isa,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20031</v>
      </c>
      <c r="U4" s="121">
        <v>18697</v>
      </c>
      <c r="V4" s="121">
        <v>17784</v>
      </c>
      <c r="W4" s="121">
        <v>17109</v>
      </c>
      <c r="X4" s="121">
        <v>15975</v>
      </c>
      <c r="Y4" s="121">
        <v>16779</v>
      </c>
      <c r="Z4" s="121">
        <v>17832</v>
      </c>
      <c r="AB4" s="122" t="str">
        <f>TEXT(Z4,"###,###")</f>
        <v>17,832</v>
      </c>
      <c r="AD4" s="123">
        <f>Z4/Y4-1</f>
        <v>6.2757017700697304E-2</v>
      </c>
      <c r="AF4" s="123">
        <f t="shared" ref="AF4:AF9" si="0">Z4/T4-1</f>
        <v>-0.10977984124606854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11199</v>
      </c>
      <c r="U5" s="121">
        <v>10476</v>
      </c>
      <c r="V5" s="121">
        <v>9933</v>
      </c>
      <c r="W5" s="121">
        <v>9553</v>
      </c>
      <c r="X5" s="121">
        <v>8713</v>
      </c>
      <c r="Y5" s="121">
        <v>9128</v>
      </c>
      <c r="Z5" s="121">
        <v>9707</v>
      </c>
      <c r="AB5" s="122" t="str">
        <f>TEXT(Z5,"###,###")</f>
        <v>9,707</v>
      </c>
      <c r="AD5" s="123">
        <f t="shared" ref="AD5:AD9" si="1">Z5/Y5-1</f>
        <v>6.3431200701139279E-2</v>
      </c>
      <c r="AF5" s="123">
        <f t="shared" si="0"/>
        <v>-0.13322618090900973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8834</v>
      </c>
      <c r="U6" s="121">
        <v>8212</v>
      </c>
      <c r="V6" s="121">
        <v>7853</v>
      </c>
      <c r="W6" s="121">
        <v>7558</v>
      </c>
      <c r="X6" s="121">
        <v>7267</v>
      </c>
      <c r="Y6" s="121">
        <v>7651</v>
      </c>
      <c r="Z6" s="121">
        <v>8123</v>
      </c>
      <c r="AB6" s="122" t="str">
        <f>TEXT(Z6,"###,###")</f>
        <v>8,123</v>
      </c>
      <c r="AD6" s="123">
        <f t="shared" si="1"/>
        <v>6.1691282185335261E-2</v>
      </c>
      <c r="AF6" s="123">
        <f t="shared" si="0"/>
        <v>-8.0484491736472763E-2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13380</v>
      </c>
      <c r="U7" s="121">
        <v>13114</v>
      </c>
      <c r="V7" s="121">
        <v>12503</v>
      </c>
      <c r="W7" s="121">
        <v>12060</v>
      </c>
      <c r="X7" s="121">
        <v>11391</v>
      </c>
      <c r="Y7" s="121">
        <v>11470</v>
      </c>
      <c r="Z7" s="121">
        <v>12113</v>
      </c>
      <c r="AB7" s="122" t="str">
        <f>TEXT(Z7,"###,###")</f>
        <v>12,113</v>
      </c>
      <c r="AD7" s="123">
        <f t="shared" si="1"/>
        <v>5.6059285091543121E-2</v>
      </c>
      <c r="AF7" s="123">
        <f t="shared" si="0"/>
        <v>-9.469357249626309E-2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17,832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12,113</v>
      </c>
      <c r="P8" s="48"/>
      <c r="S8" s="120" t="s">
        <v>88</v>
      </c>
      <c r="T8" s="121">
        <v>52446.43</v>
      </c>
      <c r="U8" s="121">
        <v>56907.71</v>
      </c>
      <c r="V8" s="121">
        <v>57115.13</v>
      </c>
      <c r="W8" s="121">
        <v>58594.36</v>
      </c>
      <c r="X8" s="121">
        <v>59215</v>
      </c>
      <c r="Y8" s="121">
        <v>55855</v>
      </c>
      <c r="Z8" s="121">
        <v>58076</v>
      </c>
      <c r="AB8" s="122" t="str">
        <f>TEXT(Z8,"$###,###")</f>
        <v>$58,076</v>
      </c>
      <c r="AD8" s="123">
        <f t="shared" si="1"/>
        <v>3.976367379822765E-2</v>
      </c>
      <c r="AF8" s="123">
        <f t="shared" si="0"/>
        <v>0.10733943187362804</v>
      </c>
    </row>
    <row r="9" spans="1:32" x14ac:dyDescent="0.25">
      <c r="A9" s="52" t="s">
        <v>15</v>
      </c>
      <c r="B9" s="53"/>
      <c r="C9" s="54"/>
      <c r="D9" s="55">
        <f>AD104</f>
        <v>75.4542395693136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55.213407083298939</v>
      </c>
      <c r="P9" s="56" t="s">
        <v>89</v>
      </c>
      <c r="S9" s="120" t="s">
        <v>7</v>
      </c>
      <c r="T9" s="121">
        <v>899306475</v>
      </c>
      <c r="U9" s="121">
        <v>934863540</v>
      </c>
      <c r="V9" s="121">
        <v>904588085</v>
      </c>
      <c r="W9" s="121">
        <v>911869543</v>
      </c>
      <c r="X9" s="121">
        <v>862015483</v>
      </c>
      <c r="Y9" s="121">
        <v>863294234</v>
      </c>
      <c r="Z9" s="121">
        <v>919828028</v>
      </c>
      <c r="AB9" s="122" t="str">
        <f>TEXT(Z9/1000000,"$#,###.0")&amp;" mil"</f>
        <v>$919.8 mil</v>
      </c>
      <c r="AD9" s="123">
        <f t="shared" si="1"/>
        <v>6.5486124861573014E-2</v>
      </c>
      <c r="AF9" s="123">
        <f t="shared" si="0"/>
        <v>2.2819309735315763E-2</v>
      </c>
    </row>
    <row r="10" spans="1:32" x14ac:dyDescent="0.25">
      <c r="A10" s="52" t="s">
        <v>18</v>
      </c>
      <c r="B10" s="53"/>
      <c r="C10" s="54"/>
      <c r="D10" s="55">
        <f>AD105</f>
        <v>18.079856437864514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44.811359696194167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97.597622389168663</v>
      </c>
      <c r="P11" s="56" t="s">
        <v>89</v>
      </c>
      <c r="S11" s="120" t="s">
        <v>30</v>
      </c>
      <c r="T11" s="125">
        <v>19061</v>
      </c>
      <c r="U11" s="125">
        <v>17756</v>
      </c>
      <c r="V11" s="125">
        <v>16831</v>
      </c>
      <c r="W11" s="125">
        <v>16202</v>
      </c>
      <c r="X11" s="125">
        <v>15044</v>
      </c>
      <c r="Y11" s="125">
        <v>15807</v>
      </c>
      <c r="Z11" s="125">
        <v>16688</v>
      </c>
    </row>
    <row r="12" spans="1:32" ht="28.5" customHeight="1" x14ac:dyDescent="0.25">
      <c r="A12" s="52" t="s">
        <v>20</v>
      </c>
      <c r="B12" s="54"/>
      <c r="C12" s="54"/>
      <c r="D12" s="55">
        <f>AD108</f>
        <v>10.481157469717362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9.4856765458598193</v>
      </c>
      <c r="P12" s="56" t="s">
        <v>89</v>
      </c>
      <c r="S12" s="120" t="s">
        <v>31</v>
      </c>
      <c r="T12" s="125">
        <v>971</v>
      </c>
      <c r="U12" s="125">
        <v>943</v>
      </c>
      <c r="V12" s="125">
        <v>950</v>
      </c>
      <c r="W12" s="125">
        <v>904</v>
      </c>
      <c r="X12" s="125">
        <v>934</v>
      </c>
      <c r="Y12" s="125">
        <v>972</v>
      </c>
      <c r="Z12" s="125">
        <v>1144</v>
      </c>
    </row>
    <row r="13" spans="1:32" ht="15" customHeight="1" x14ac:dyDescent="0.25">
      <c r="A13" s="52" t="s">
        <v>21</v>
      </c>
      <c r="B13" s="54"/>
      <c r="C13" s="54"/>
      <c r="D13" s="55">
        <f>AD109</f>
        <v>12.94302377747869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38.5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23.115746971736204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47.01659937191566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278</v>
      </c>
      <c r="Z15" s="125">
        <v>381</v>
      </c>
      <c r="AB15" s="129">
        <f t="shared" ref="AB15:AB34" si="2">IF(Z15="np",0,Z15/$Z$34)</f>
        <v>2.1366083445491253E-2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2670</v>
      </c>
      <c r="Z16" s="125">
        <v>2884</v>
      </c>
      <c r="AB16" s="129">
        <f t="shared" si="2"/>
        <v>0.1617317182593091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680</v>
      </c>
      <c r="Z17" s="125">
        <v>681</v>
      </c>
      <c r="AB17" s="129">
        <f t="shared" si="2"/>
        <v>3.818977119784657E-2</v>
      </c>
    </row>
    <row r="18" spans="1:28" x14ac:dyDescent="0.25">
      <c r="A18" s="82" t="str">
        <f>$S$1&amp;" ("&amp;$T$2&amp;" to "&amp;$Z$2&amp;")"</f>
        <v>Mount Isa (2011-12 to 2017-18)</v>
      </c>
      <c r="B18" s="82"/>
      <c r="C18" s="82"/>
      <c r="D18" s="82"/>
      <c r="E18" s="82"/>
      <c r="F18" s="82"/>
      <c r="G18" s="82" t="str">
        <f>$S$1&amp;" ("&amp;$T$2&amp;" to "&amp;$Z$2&amp;")"</f>
        <v>Mount Isa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84</v>
      </c>
      <c r="Z18" s="125">
        <v>95</v>
      </c>
      <c r="AB18" s="129">
        <f t="shared" si="2"/>
        <v>5.3275011215791835E-3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812</v>
      </c>
      <c r="Z19" s="125">
        <v>1206</v>
      </c>
      <c r="AB19" s="129">
        <f t="shared" si="2"/>
        <v>6.7631224764468367E-2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428</v>
      </c>
      <c r="Z20" s="125">
        <v>328</v>
      </c>
      <c r="AB20" s="129">
        <f t="shared" si="2"/>
        <v>1.8393898609241812E-2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1325</v>
      </c>
      <c r="Z21" s="125">
        <v>1406</v>
      </c>
      <c r="AB21" s="129">
        <f t="shared" si="2"/>
        <v>7.8847016599371919E-2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1483</v>
      </c>
      <c r="Z22" s="125">
        <v>1605</v>
      </c>
      <c r="AB22" s="129">
        <f t="shared" si="2"/>
        <v>9.0006729475100938E-2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433</v>
      </c>
      <c r="Z23" s="125">
        <v>499</v>
      </c>
      <c r="AB23" s="129">
        <f t="shared" si="2"/>
        <v>2.7983400628084344E-2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47</v>
      </c>
      <c r="Z24" s="125">
        <v>45</v>
      </c>
      <c r="AB24" s="129">
        <f t="shared" si="2"/>
        <v>2.5235531628532972E-3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271</v>
      </c>
      <c r="Z25" s="125">
        <v>286</v>
      </c>
      <c r="AB25" s="129">
        <f t="shared" si="2"/>
        <v>1.603858232391207E-2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271</v>
      </c>
      <c r="Z26" s="125">
        <v>272</v>
      </c>
      <c r="AB26" s="129">
        <f t="shared" si="2"/>
        <v>1.5253476895468821E-2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546</v>
      </c>
      <c r="Z27" s="125">
        <v>592</v>
      </c>
      <c r="AB27" s="129">
        <f t="shared" si="2"/>
        <v>3.3198743831314492E-2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1954</v>
      </c>
      <c r="Z28" s="125">
        <v>1876</v>
      </c>
      <c r="AB28" s="129">
        <f t="shared" si="2"/>
        <v>0.10520412741139525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930</v>
      </c>
      <c r="Z29" s="125">
        <v>868</v>
      </c>
      <c r="AB29" s="129">
        <f t="shared" si="2"/>
        <v>4.8676536563481379E-2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1142</v>
      </c>
      <c r="Z30" s="125">
        <v>1107</v>
      </c>
      <c r="AB30" s="129">
        <f t="shared" si="2"/>
        <v>6.2079407806191117E-2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1660</v>
      </c>
      <c r="Z31" s="125">
        <v>1874</v>
      </c>
      <c r="AB31" s="129">
        <f t="shared" si="2"/>
        <v>0.10509196949304621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155</v>
      </c>
      <c r="Z32" s="125">
        <v>135</v>
      </c>
      <c r="AB32" s="129">
        <f t="shared" si="2"/>
        <v>7.5706594885598926E-3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660</v>
      </c>
      <c r="Z33" s="125">
        <v>792</v>
      </c>
      <c r="AB33" s="129">
        <f t="shared" si="2"/>
        <v>4.4414535666218037E-2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16779</v>
      </c>
      <c r="Z34" s="132">
        <v>17832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18</v>
      </c>
      <c r="Y44" s="125">
        <v>17</v>
      </c>
      <c r="Z44" s="125">
        <v>20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204</v>
      </c>
      <c r="Y45" s="125">
        <v>258</v>
      </c>
      <c r="Z45" s="125">
        <v>246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551</v>
      </c>
      <c r="Y46" s="125">
        <v>521</v>
      </c>
      <c r="Z46" s="125">
        <v>536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989</v>
      </c>
      <c r="Y47" s="125">
        <v>1074</v>
      </c>
      <c r="Z47" s="125">
        <v>1091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1321</v>
      </c>
      <c r="Y48" s="125">
        <v>1343</v>
      </c>
      <c r="Z48" s="125">
        <v>1489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Mount Isa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1120</v>
      </c>
      <c r="Y49" s="125">
        <v>1160</v>
      </c>
      <c r="Z49" s="125">
        <v>1287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897</v>
      </c>
      <c r="Y50" s="125">
        <v>922</v>
      </c>
      <c r="Z50" s="125">
        <v>1029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821</v>
      </c>
      <c r="Y51" s="125">
        <v>824</v>
      </c>
      <c r="Z51" s="125">
        <v>849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770</v>
      </c>
      <c r="Y52" s="125">
        <v>837</v>
      </c>
      <c r="Z52" s="125">
        <v>861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789</v>
      </c>
      <c r="Y53" s="125">
        <v>805</v>
      </c>
      <c r="Z53" s="125">
        <v>822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589</v>
      </c>
      <c r="Y54" s="125">
        <v>664</v>
      </c>
      <c r="Z54" s="125">
        <v>706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365</v>
      </c>
      <c r="Y55" s="125">
        <v>401</v>
      </c>
      <c r="Z55" s="125">
        <v>429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184</v>
      </c>
      <c r="Y56" s="125">
        <v>183</v>
      </c>
      <c r="Z56" s="125">
        <v>192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69</v>
      </c>
      <c r="Y57" s="125">
        <v>89</v>
      </c>
      <c r="Z57" s="125">
        <v>92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20</v>
      </c>
      <c r="Y58" s="125">
        <v>23</v>
      </c>
      <c r="Z58" s="125">
        <v>32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4</v>
      </c>
      <c r="Y59" s="125">
        <v>8</v>
      </c>
      <c r="Z59" s="125">
        <v>12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8713</v>
      </c>
      <c r="Y61" s="125">
        <v>9128</v>
      </c>
      <c r="Z61" s="125">
        <v>9707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21</v>
      </c>
      <c r="Y63" s="125">
        <v>37</v>
      </c>
      <c r="Z63" s="125">
        <v>33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Mount Isa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224</v>
      </c>
      <c r="Y64" s="125">
        <v>243</v>
      </c>
      <c r="Z64" s="125">
        <v>275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507</v>
      </c>
      <c r="Y65" s="125">
        <v>560</v>
      </c>
      <c r="Z65" s="125">
        <v>547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795</v>
      </c>
      <c r="Y66" s="125">
        <v>839</v>
      </c>
      <c r="Z66" s="125">
        <v>912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1146</v>
      </c>
      <c r="Y67" s="125">
        <v>1103</v>
      </c>
      <c r="Z67" s="125">
        <v>1184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950</v>
      </c>
      <c r="Y68" s="125">
        <v>1002</v>
      </c>
      <c r="Z68" s="125">
        <v>1047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749</v>
      </c>
      <c r="Y69" s="125">
        <v>804</v>
      </c>
      <c r="Z69" s="125">
        <v>869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669</v>
      </c>
      <c r="Y70" s="125">
        <v>708</v>
      </c>
      <c r="Z70" s="125">
        <v>720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701</v>
      </c>
      <c r="Y71" s="125">
        <v>765</v>
      </c>
      <c r="Z71" s="125">
        <v>798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649</v>
      </c>
      <c r="Y72" s="125">
        <v>678</v>
      </c>
      <c r="Z72" s="125">
        <v>702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448</v>
      </c>
      <c r="Y73" s="125">
        <v>474</v>
      </c>
      <c r="Z73" s="125">
        <v>572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242</v>
      </c>
      <c r="Y74" s="125">
        <v>251</v>
      </c>
      <c r="Z74" s="125">
        <v>256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103</v>
      </c>
      <c r="Y75" s="125">
        <v>121</v>
      </c>
      <c r="Z75" s="125">
        <v>130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36</v>
      </c>
      <c r="Y76" s="125">
        <v>47</v>
      </c>
      <c r="Z76" s="125">
        <v>51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14</v>
      </c>
      <c r="Y77" s="125">
        <v>13</v>
      </c>
      <c r="Z77" s="125">
        <v>21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11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7267</v>
      </c>
      <c r="Y80" s="125">
        <v>7651</v>
      </c>
      <c r="Z80" s="125">
        <v>8125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Mount Isa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372</v>
      </c>
      <c r="Y83" s="125">
        <v>370</v>
      </c>
      <c r="Z83" s="125">
        <v>379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469</v>
      </c>
      <c r="Y84" s="125">
        <v>462</v>
      </c>
      <c r="Z84" s="125">
        <v>515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17,832</v>
      </c>
      <c r="D85" s="96">
        <f t="shared" ref="D85:D90" si="4">AD4</f>
        <v>6.2757017700697304E-2</v>
      </c>
      <c r="E85" s="97">
        <f t="shared" ref="E85:E90" si="5">AD4</f>
        <v>6.2757017700697304E-2</v>
      </c>
      <c r="F85" s="96">
        <f t="shared" ref="F85:F90" si="6">AF4</f>
        <v>-0.10977984124606854</v>
      </c>
      <c r="G85" s="97">
        <f t="shared" ref="G85:G90" si="7">AF4</f>
        <v>-0.10977984124606854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1892</v>
      </c>
      <c r="Y85" s="125">
        <v>1894</v>
      </c>
      <c r="Z85" s="125">
        <v>1896</v>
      </c>
    </row>
    <row r="86" spans="1:32" ht="15" customHeight="1" x14ac:dyDescent="0.25">
      <c r="A86" s="98" t="s">
        <v>4</v>
      </c>
      <c r="B86" s="95"/>
      <c r="C86" s="109" t="str">
        <f t="shared" si="3"/>
        <v>9,707</v>
      </c>
      <c r="D86" s="96">
        <f t="shared" si="4"/>
        <v>6.3431200701139279E-2</v>
      </c>
      <c r="E86" s="97">
        <f t="shared" si="5"/>
        <v>6.3431200701139279E-2</v>
      </c>
      <c r="F86" s="96">
        <f t="shared" si="6"/>
        <v>-0.13322618090900973</v>
      </c>
      <c r="G86" s="97">
        <f t="shared" si="7"/>
        <v>-0.13322618090900973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268</v>
      </c>
      <c r="Y86" s="125">
        <v>280</v>
      </c>
      <c r="Z86" s="125">
        <v>291</v>
      </c>
    </row>
    <row r="87" spans="1:32" ht="15" customHeight="1" x14ac:dyDescent="0.25">
      <c r="A87" s="98" t="s">
        <v>5</v>
      </c>
      <c r="B87" s="95"/>
      <c r="C87" s="109" t="str">
        <f t="shared" si="3"/>
        <v>8,123</v>
      </c>
      <c r="D87" s="96">
        <f t="shared" si="4"/>
        <v>6.1691282185335261E-2</v>
      </c>
      <c r="E87" s="97">
        <f t="shared" si="5"/>
        <v>6.1691282185335261E-2</v>
      </c>
      <c r="F87" s="96">
        <f t="shared" si="6"/>
        <v>-8.0484491736472763E-2</v>
      </c>
      <c r="G87" s="97">
        <f t="shared" si="7"/>
        <v>-8.0484491736472763E-2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92</v>
      </c>
      <c r="Y87" s="125">
        <v>89</v>
      </c>
      <c r="Z87" s="125">
        <v>93</v>
      </c>
    </row>
    <row r="88" spans="1:32" ht="15" customHeight="1" x14ac:dyDescent="0.25">
      <c r="A88" s="95" t="s">
        <v>6</v>
      </c>
      <c r="B88" s="95"/>
      <c r="C88" s="109" t="str">
        <f t="shared" si="3"/>
        <v>12,113</v>
      </c>
      <c r="D88" s="96">
        <f t="shared" si="4"/>
        <v>5.6059285091543121E-2</v>
      </c>
      <c r="E88" s="97">
        <f t="shared" si="5"/>
        <v>5.6059285091543121E-2</v>
      </c>
      <c r="F88" s="96">
        <f t="shared" si="6"/>
        <v>-9.469357249626309E-2</v>
      </c>
      <c r="G88" s="97">
        <f t="shared" si="7"/>
        <v>-9.469357249626309E-2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136</v>
      </c>
      <c r="Y88" s="125">
        <v>154</v>
      </c>
      <c r="Z88" s="125">
        <v>178</v>
      </c>
    </row>
    <row r="89" spans="1:32" ht="15" customHeight="1" x14ac:dyDescent="0.25">
      <c r="A89" s="95" t="s">
        <v>104</v>
      </c>
      <c r="B89" s="95"/>
      <c r="C89" s="146" t="str">
        <f t="shared" si="3"/>
        <v>$58,076</v>
      </c>
      <c r="D89" s="96">
        <f t="shared" si="4"/>
        <v>3.976367379822765E-2</v>
      </c>
      <c r="E89" s="97">
        <f t="shared" si="5"/>
        <v>3.976367379822765E-2</v>
      </c>
      <c r="F89" s="96">
        <f t="shared" si="6"/>
        <v>0.10733943187362804</v>
      </c>
      <c r="G89" s="97">
        <f t="shared" si="7"/>
        <v>0.10733943187362804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1261</v>
      </c>
      <c r="Y89" s="125">
        <v>1203</v>
      </c>
      <c r="Z89" s="125">
        <v>1268</v>
      </c>
    </row>
    <row r="90" spans="1:32" ht="15" customHeight="1" x14ac:dyDescent="0.25">
      <c r="A90" s="95" t="s">
        <v>7</v>
      </c>
      <c r="B90" s="95"/>
      <c r="C90" s="109" t="str">
        <f t="shared" si="3"/>
        <v>$919.8 mil</v>
      </c>
      <c r="D90" s="96">
        <f t="shared" si="4"/>
        <v>6.5486124861573014E-2</v>
      </c>
      <c r="E90" s="97">
        <f t="shared" si="5"/>
        <v>6.5486124861573014E-2</v>
      </c>
      <c r="F90" s="96">
        <f t="shared" si="6"/>
        <v>2.2819309735315763E-2</v>
      </c>
      <c r="G90" s="97">
        <f t="shared" si="7"/>
        <v>2.2819309735315763E-2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777</v>
      </c>
      <c r="Y90" s="125">
        <v>863</v>
      </c>
      <c r="Z90" s="125">
        <v>983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6320</v>
      </c>
      <c r="Y91" s="125">
        <v>6310</v>
      </c>
      <c r="Z91" s="125">
        <v>6685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374</v>
      </c>
      <c r="Y93" s="125">
        <v>403</v>
      </c>
      <c r="Z93" s="125">
        <v>420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912</v>
      </c>
      <c r="Y94" s="125">
        <v>914</v>
      </c>
      <c r="Z94" s="125">
        <v>976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229</v>
      </c>
      <c r="Y95" s="125">
        <v>222</v>
      </c>
      <c r="Z95" s="125">
        <v>249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764</v>
      </c>
      <c r="Y96" s="125">
        <v>837</v>
      </c>
      <c r="Z96" s="125">
        <v>894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919</v>
      </c>
      <c r="Y97" s="125">
        <v>928</v>
      </c>
      <c r="Z97" s="125">
        <v>1001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449</v>
      </c>
      <c r="Y98" s="125">
        <v>479</v>
      </c>
      <c r="Z98" s="125">
        <v>480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195</v>
      </c>
      <c r="Y99" s="125">
        <v>180</v>
      </c>
      <c r="Z99" s="125">
        <v>165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419</v>
      </c>
      <c r="Y100" s="125">
        <v>445</v>
      </c>
      <c r="Z100" s="125">
        <v>487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5069</v>
      </c>
      <c r="Y101" s="125">
        <v>5160</v>
      </c>
      <c r="Z101" s="125">
        <v>5425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11663</v>
      </c>
      <c r="Y104" s="125">
        <v>12560</v>
      </c>
      <c r="Z104" s="125">
        <v>13455</v>
      </c>
      <c r="AB104" s="122" t="str">
        <f>TEXT(Z104,"###,###")</f>
        <v>13,455</v>
      </c>
      <c r="AD104" s="143">
        <f>Z104/($Z$4)*100</f>
        <v>75.4542395693136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3234</v>
      </c>
      <c r="Y105" s="125">
        <v>3341</v>
      </c>
      <c r="Z105" s="125">
        <v>3224</v>
      </c>
      <c r="AB105" s="122" t="str">
        <f>TEXT(Z105,"###,###")</f>
        <v>3,224</v>
      </c>
      <c r="AD105" s="143">
        <f>Z105/($Z$4)*100</f>
        <v>18.079856437864514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14897</v>
      </c>
      <c r="Y106" s="132">
        <v>15901</v>
      </c>
      <c r="Z106" s="132">
        <v>16679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1166</v>
      </c>
      <c r="Y108" s="125">
        <v>1446</v>
      </c>
      <c r="Z108" s="125">
        <v>1869</v>
      </c>
      <c r="AB108" s="122" t="str">
        <f>TEXT(Z108,"###,###")</f>
        <v>1,869</v>
      </c>
      <c r="AD108" s="143">
        <f>Z108/($Z$4)*100</f>
        <v>10.481157469717362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1986</v>
      </c>
      <c r="Y109" s="125">
        <v>2098</v>
      </c>
      <c r="Z109" s="125">
        <v>2308</v>
      </c>
      <c r="AB109" s="122" t="str">
        <f>TEXT(Z109,"###,###")</f>
        <v>2,308</v>
      </c>
      <c r="AD109" s="143">
        <f>Z109/($Z$4)*100</f>
        <v>12.94302377747869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3522</v>
      </c>
      <c r="Y110" s="125">
        <v>4055</v>
      </c>
      <c r="Z110" s="125">
        <v>4122</v>
      </c>
      <c r="AB110" s="122" t="str">
        <f>TEXT(Z110,"###,###")</f>
        <v>4,122</v>
      </c>
      <c r="AD110" s="143">
        <f>Z110/($Z$4)*100</f>
        <v>23.115746971736204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8220</v>
      </c>
      <c r="Y111" s="125">
        <v>8302</v>
      </c>
      <c r="Z111" s="125">
        <v>8384</v>
      </c>
      <c r="AB111" s="122" t="str">
        <f>TEXT(Z111,"###,###")</f>
        <v>8,384</v>
      </c>
      <c r="AD111" s="143">
        <f>Z111/($Z$4)*100</f>
        <v>47.01659937191566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15975</v>
      </c>
      <c r="Y112" s="125">
        <v>16779</v>
      </c>
      <c r="Z112" s="125">
        <v>17832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39.86</v>
      </c>
      <c r="U118" s="144">
        <v>35.07</v>
      </c>
      <c r="V118" s="144">
        <v>38.549999999999997</v>
      </c>
      <c r="W118" s="144">
        <v>35.9</v>
      </c>
      <c r="X118" s="144">
        <v>39.18</v>
      </c>
      <c r="Y118" s="144">
        <v>38.340000000000003</v>
      </c>
      <c r="Z118" s="144">
        <v>38.54</v>
      </c>
      <c r="AB118" s="122" t="str">
        <f>TEXT(Z118,"##.0")</f>
        <v>38.5</v>
      </c>
    </row>
    <row r="120" spans="19:32" x14ac:dyDescent="0.25">
      <c r="S120" s="115" t="s">
        <v>106</v>
      </c>
      <c r="T120" s="125">
        <v>12410</v>
      </c>
      <c r="U120" s="125">
        <v>12173</v>
      </c>
      <c r="V120" s="125">
        <v>11550</v>
      </c>
      <c r="W120" s="125">
        <v>11153</v>
      </c>
      <c r="X120" s="125">
        <v>10460</v>
      </c>
      <c r="Y120" s="125">
        <v>10498</v>
      </c>
      <c r="Z120" s="125">
        <v>10969</v>
      </c>
      <c r="AB120" s="122" t="str">
        <f>TEXT(Z120,"###,###")</f>
        <v>10,969</v>
      </c>
    </row>
    <row r="121" spans="19:32" x14ac:dyDescent="0.25">
      <c r="S121" s="115" t="s">
        <v>107</v>
      </c>
      <c r="T121" s="125">
        <v>357</v>
      </c>
      <c r="U121" s="125">
        <v>348</v>
      </c>
      <c r="V121" s="125">
        <v>321</v>
      </c>
      <c r="W121" s="125">
        <v>290</v>
      </c>
      <c r="X121" s="125">
        <v>262</v>
      </c>
      <c r="Y121" s="125">
        <v>267</v>
      </c>
      <c r="Z121" s="125">
        <v>296</v>
      </c>
      <c r="AB121" s="122" t="str">
        <f>TEXT(Z121,"###,###")</f>
        <v>296</v>
      </c>
    </row>
    <row r="122" spans="19:32" x14ac:dyDescent="0.25">
      <c r="S122" s="115" t="s">
        <v>108</v>
      </c>
      <c r="T122" s="125">
        <v>614</v>
      </c>
      <c r="U122" s="125">
        <v>587</v>
      </c>
      <c r="V122" s="125">
        <v>631</v>
      </c>
      <c r="W122" s="125">
        <v>613</v>
      </c>
      <c r="X122" s="125">
        <v>672</v>
      </c>
      <c r="Y122" s="125">
        <v>705</v>
      </c>
      <c r="Z122" s="125">
        <v>853</v>
      </c>
      <c r="AB122" s="122" t="str">
        <f>TEXT(Z122,"###,###")</f>
        <v>853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13024</v>
      </c>
      <c r="U124" s="125">
        <v>12760</v>
      </c>
      <c r="V124" s="125">
        <v>12181</v>
      </c>
      <c r="W124" s="125">
        <v>11766</v>
      </c>
      <c r="X124" s="125">
        <v>11132</v>
      </c>
      <c r="Y124" s="125">
        <v>11203</v>
      </c>
      <c r="Z124" s="125">
        <v>11822</v>
      </c>
      <c r="AB124" s="122" t="str">
        <f>TEXT(Z124,"###,###")</f>
        <v>11,822</v>
      </c>
      <c r="AD124" s="139">
        <f>Z124/$Z$7*100</f>
        <v>97.597622389168663</v>
      </c>
    </row>
    <row r="125" spans="19:32" x14ac:dyDescent="0.25">
      <c r="S125" s="115" t="s">
        <v>110</v>
      </c>
      <c r="T125" s="125">
        <v>971</v>
      </c>
      <c r="U125" s="125">
        <v>935</v>
      </c>
      <c r="V125" s="125">
        <v>952</v>
      </c>
      <c r="W125" s="125">
        <v>903</v>
      </c>
      <c r="X125" s="125">
        <v>934</v>
      </c>
      <c r="Y125" s="125">
        <v>972</v>
      </c>
      <c r="Z125" s="125">
        <v>1149</v>
      </c>
      <c r="AB125" s="122" t="str">
        <f>TEXT(Z125,"###,###")</f>
        <v>1,149</v>
      </c>
      <c r="AD125" s="139">
        <f>Z125/$Z$7*100</f>
        <v>9.4856765458598193</v>
      </c>
    </row>
    <row r="127" spans="19:32" x14ac:dyDescent="0.25">
      <c r="S127" s="115" t="s">
        <v>111</v>
      </c>
      <c r="T127" s="125">
        <v>7658</v>
      </c>
      <c r="U127" s="125">
        <v>7458</v>
      </c>
      <c r="V127" s="125">
        <v>7091</v>
      </c>
      <c r="W127" s="125">
        <v>6828</v>
      </c>
      <c r="X127" s="125">
        <v>6316</v>
      </c>
      <c r="Y127" s="125">
        <v>6310</v>
      </c>
      <c r="Z127" s="125">
        <v>6688</v>
      </c>
      <c r="AB127" s="122" t="str">
        <f>TEXT(Z127,"###,###")</f>
        <v>6,688</v>
      </c>
      <c r="AD127" s="139">
        <f>Z127/$Z$7*100</f>
        <v>55.213407083298939</v>
      </c>
    </row>
    <row r="128" spans="19:32" x14ac:dyDescent="0.25">
      <c r="S128" s="115" t="s">
        <v>112</v>
      </c>
      <c r="T128" s="125">
        <v>5720</v>
      </c>
      <c r="U128" s="125">
        <v>5648</v>
      </c>
      <c r="V128" s="125">
        <v>5409</v>
      </c>
      <c r="W128" s="125">
        <v>5226</v>
      </c>
      <c r="X128" s="125">
        <v>5070</v>
      </c>
      <c r="Y128" s="125">
        <v>5160</v>
      </c>
      <c r="Z128" s="125">
        <v>5428</v>
      </c>
      <c r="AB128" s="122" t="str">
        <f>TEXT(Z128,"###,###")</f>
        <v>5,428</v>
      </c>
      <c r="AD128" s="139">
        <f>Z128/$Z$7*100</f>
        <v>44.811359696194167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05" id="{1F872445-4536-49A2-BF53-676AE9F811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08" id="{A98292DD-A1B5-4664-9AA3-ADF6BA2ED46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11" id="{16C21414-C534-424D-9E97-34BF5FA213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14" id="{1D8D519C-9EE5-4F1D-BB85-D9957B33785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6772C-D218-461F-BA65-D281A2C50BE0}">
  <sheetPr codeName="Sheet11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Murweh</v>
      </c>
      <c r="T1" s="113"/>
      <c r="U1" s="113"/>
      <c r="V1" s="113"/>
      <c r="W1" s="113"/>
      <c r="X1" s="113"/>
      <c r="Y1" s="114" t="str">
        <f>Y3</f>
        <v>9.50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168</v>
      </c>
      <c r="Y3" s="118" t="s">
        <v>169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9.50 Murweh,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3469</v>
      </c>
      <c r="U4" s="121">
        <v>3533</v>
      </c>
      <c r="V4" s="121">
        <v>3371</v>
      </c>
      <c r="W4" s="121">
        <v>3347</v>
      </c>
      <c r="X4" s="121">
        <v>3083</v>
      </c>
      <c r="Y4" s="121">
        <v>3462</v>
      </c>
      <c r="Z4" s="121">
        <v>3967</v>
      </c>
      <c r="AB4" s="122" t="str">
        <f>TEXT(Z4,"###,###")</f>
        <v>3,967</v>
      </c>
      <c r="AD4" s="123">
        <f>Z4/Y4-1</f>
        <v>0.14586943963027155</v>
      </c>
      <c r="AF4" s="123">
        <f t="shared" ref="AF4:AF9" si="0">Z4/T4-1</f>
        <v>0.14355722110118196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1715</v>
      </c>
      <c r="U5" s="121">
        <v>1850</v>
      </c>
      <c r="V5" s="121">
        <v>1690</v>
      </c>
      <c r="W5" s="121">
        <v>1646</v>
      </c>
      <c r="X5" s="121">
        <v>1502</v>
      </c>
      <c r="Y5" s="121">
        <v>1719</v>
      </c>
      <c r="Z5" s="121">
        <v>1930</v>
      </c>
      <c r="AB5" s="122" t="str">
        <f>TEXT(Z5,"###,###")</f>
        <v>1,930</v>
      </c>
      <c r="AD5" s="123">
        <f t="shared" ref="AD5:AD9" si="1">Z5/Y5-1</f>
        <v>0.12274578243164624</v>
      </c>
      <c r="AF5" s="123">
        <f t="shared" si="0"/>
        <v>0.12536443148688048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1755</v>
      </c>
      <c r="U6" s="121">
        <v>1681</v>
      </c>
      <c r="V6" s="121">
        <v>1685</v>
      </c>
      <c r="W6" s="121">
        <v>1699</v>
      </c>
      <c r="X6" s="121">
        <v>1584</v>
      </c>
      <c r="Y6" s="121">
        <v>1743</v>
      </c>
      <c r="Z6" s="121">
        <v>2041</v>
      </c>
      <c r="AB6" s="122" t="str">
        <f>TEXT(Z6,"###,###")</f>
        <v>2,041</v>
      </c>
      <c r="AD6" s="123">
        <f t="shared" si="1"/>
        <v>0.17096959265633971</v>
      </c>
      <c r="AF6" s="123">
        <f t="shared" si="0"/>
        <v>0.16296296296296298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2237</v>
      </c>
      <c r="U7" s="121">
        <v>2253</v>
      </c>
      <c r="V7" s="121">
        <v>2240</v>
      </c>
      <c r="W7" s="121">
        <v>2196</v>
      </c>
      <c r="X7" s="121">
        <v>2087</v>
      </c>
      <c r="Y7" s="121">
        <v>2286</v>
      </c>
      <c r="Z7" s="121">
        <v>2642</v>
      </c>
      <c r="AB7" s="122" t="str">
        <f>TEXT(Z7,"###,###")</f>
        <v>2,642</v>
      </c>
      <c r="AD7" s="123">
        <f t="shared" si="1"/>
        <v>0.15573053368328948</v>
      </c>
      <c r="AF7" s="123">
        <f t="shared" si="0"/>
        <v>0.18104604380867229</v>
      </c>
    </row>
    <row r="8" spans="1:32" ht="17.25" customHeight="1" x14ac:dyDescent="0.25">
      <c r="A8" s="44" t="s">
        <v>13</v>
      </c>
      <c r="B8" s="45"/>
      <c r="C8" s="46"/>
      <c r="D8" s="47" t="str">
        <f>AB4</f>
        <v>3,967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2,642</v>
      </c>
      <c r="P8" s="48"/>
      <c r="S8" s="120" t="s">
        <v>88</v>
      </c>
      <c r="T8" s="121">
        <v>32588.74</v>
      </c>
      <c r="U8" s="121">
        <v>35381.5</v>
      </c>
      <c r="V8" s="121">
        <v>37491</v>
      </c>
      <c r="W8" s="121">
        <v>34621.410000000003</v>
      </c>
      <c r="X8" s="121">
        <v>36655.730000000003</v>
      </c>
      <c r="Y8" s="121">
        <v>36032</v>
      </c>
      <c r="Z8" s="121">
        <v>37602.339999999997</v>
      </c>
      <c r="AB8" s="122" t="str">
        <f>TEXT(Z8,"$###,###")</f>
        <v>$37,602</v>
      </c>
      <c r="AD8" s="123">
        <f t="shared" si="1"/>
        <v>4.3581816163410281E-2</v>
      </c>
      <c r="AF8" s="123">
        <f t="shared" si="0"/>
        <v>0.15384454876132048</v>
      </c>
    </row>
    <row r="9" spans="1:32" x14ac:dyDescent="0.25">
      <c r="A9" s="52" t="s">
        <v>15</v>
      </c>
      <c r="B9" s="53"/>
      <c r="C9" s="54"/>
      <c r="D9" s="55">
        <f>AD104</f>
        <v>59.339551298210239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49.621498864496594</v>
      </c>
      <c r="P9" s="56" t="s">
        <v>89</v>
      </c>
      <c r="S9" s="120" t="s">
        <v>7</v>
      </c>
      <c r="T9" s="121">
        <v>94346708</v>
      </c>
      <c r="U9" s="121">
        <v>98088128</v>
      </c>
      <c r="V9" s="121">
        <v>95314636</v>
      </c>
      <c r="W9" s="121">
        <v>97268502</v>
      </c>
      <c r="X9" s="121">
        <v>100189696</v>
      </c>
      <c r="Y9" s="121">
        <v>112803781</v>
      </c>
      <c r="Z9" s="121">
        <v>121245335</v>
      </c>
      <c r="AB9" s="122" t="str">
        <f>TEXT(Z9/1000000,"$#,###.0")&amp;" mil"</f>
        <v>$121.2 mil</v>
      </c>
      <c r="AD9" s="123">
        <f t="shared" si="1"/>
        <v>7.4833963233909673E-2</v>
      </c>
      <c r="AF9" s="123">
        <f t="shared" si="0"/>
        <v>0.28510403351858349</v>
      </c>
    </row>
    <row r="10" spans="1:32" x14ac:dyDescent="0.25">
      <c r="A10" s="52" t="s">
        <v>18</v>
      </c>
      <c r="B10" s="53"/>
      <c r="C10" s="54"/>
      <c r="D10" s="55">
        <f>AD105</f>
        <v>23.947567431308293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50.49205147615443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84.632853898561706</v>
      </c>
      <c r="P11" s="56" t="s">
        <v>89</v>
      </c>
      <c r="S11" s="120" t="s">
        <v>30</v>
      </c>
      <c r="T11" s="125">
        <v>2960</v>
      </c>
      <c r="U11" s="125">
        <v>3012</v>
      </c>
      <c r="V11" s="125">
        <v>2846</v>
      </c>
      <c r="W11" s="125">
        <v>2852</v>
      </c>
      <c r="X11" s="125">
        <v>2639</v>
      </c>
      <c r="Y11" s="125">
        <v>2907</v>
      </c>
      <c r="Z11" s="125">
        <v>3195</v>
      </c>
    </row>
    <row r="12" spans="1:32" ht="28.5" customHeight="1" x14ac:dyDescent="0.25">
      <c r="A12" s="52" t="s">
        <v>20</v>
      </c>
      <c r="B12" s="54"/>
      <c r="C12" s="54"/>
      <c r="D12" s="55">
        <f>AD108</f>
        <v>20.267204436601965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29.371688115064345</v>
      </c>
      <c r="P12" s="56" t="s">
        <v>89</v>
      </c>
      <c r="S12" s="120" t="s">
        <v>31</v>
      </c>
      <c r="T12" s="125">
        <v>512</v>
      </c>
      <c r="U12" s="125">
        <v>522</v>
      </c>
      <c r="V12" s="125">
        <v>531</v>
      </c>
      <c r="W12" s="125">
        <v>496</v>
      </c>
      <c r="X12" s="125">
        <v>449</v>
      </c>
      <c r="Y12" s="125">
        <v>555</v>
      </c>
      <c r="Z12" s="125">
        <v>775</v>
      </c>
    </row>
    <row r="13" spans="1:32" ht="15" customHeight="1" x14ac:dyDescent="0.25">
      <c r="A13" s="52" t="s">
        <v>21</v>
      </c>
      <c r="B13" s="54"/>
      <c r="C13" s="54"/>
      <c r="D13" s="55">
        <f>AD109</f>
        <v>15.729770607511973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42.0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20.267204436601965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27.350642803125787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464</v>
      </c>
      <c r="Z15" s="125">
        <v>529</v>
      </c>
      <c r="AB15" s="129">
        <f t="shared" ref="AB15:AB34" si="2">IF(Z15="np",0,Z15/$Z$34)</f>
        <v>0.13335013864381146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19</v>
      </c>
      <c r="Z16" s="125">
        <v>19</v>
      </c>
      <c r="AB16" s="129">
        <f t="shared" si="2"/>
        <v>4.789513486261659E-3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273</v>
      </c>
      <c r="Z17" s="125">
        <v>383</v>
      </c>
      <c r="AB17" s="129">
        <f t="shared" si="2"/>
        <v>9.6546508696748176E-2</v>
      </c>
    </row>
    <row r="18" spans="1:28" x14ac:dyDescent="0.25">
      <c r="A18" s="82" t="str">
        <f>$S$1&amp;" ("&amp;$T$2&amp;" to "&amp;$Z$2&amp;")"</f>
        <v>Murweh (2011-12 to 2017-18)</v>
      </c>
      <c r="B18" s="82"/>
      <c r="C18" s="82"/>
      <c r="D18" s="82"/>
      <c r="E18" s="82"/>
      <c r="F18" s="82"/>
      <c r="G18" s="82" t="str">
        <f>$S$1&amp;" ("&amp;$T$2&amp;" to "&amp;$Z$2&amp;")"</f>
        <v>Murweh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11</v>
      </c>
      <c r="Z18" s="125">
        <v>19</v>
      </c>
      <c r="AB18" s="129">
        <f t="shared" si="2"/>
        <v>4.789513486261659E-3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181</v>
      </c>
      <c r="Z19" s="125">
        <v>227</v>
      </c>
      <c r="AB19" s="129">
        <f t="shared" si="2"/>
        <v>5.7222082177968238E-2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51</v>
      </c>
      <c r="Z20" s="125">
        <v>67</v>
      </c>
      <c r="AB20" s="129">
        <f t="shared" si="2"/>
        <v>1.688933703050164E-2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308</v>
      </c>
      <c r="Z21" s="125">
        <v>359</v>
      </c>
      <c r="AB21" s="129">
        <f t="shared" si="2"/>
        <v>9.0496596924628178E-2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224</v>
      </c>
      <c r="Z22" s="125">
        <v>259</v>
      </c>
      <c r="AB22" s="129">
        <f t="shared" si="2"/>
        <v>6.5288631207461562E-2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99</v>
      </c>
      <c r="Z23" s="125">
        <v>134</v>
      </c>
      <c r="AB23" s="129">
        <f t="shared" si="2"/>
        <v>3.377867406100328E-2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13</v>
      </c>
      <c r="Z24" s="125">
        <v>14</v>
      </c>
      <c r="AB24" s="129">
        <f t="shared" si="2"/>
        <v>3.5291152004033274E-3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75</v>
      </c>
      <c r="Z25" s="125">
        <v>70</v>
      </c>
      <c r="AB25" s="129">
        <f t="shared" si="2"/>
        <v>1.7645576002016636E-2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29</v>
      </c>
      <c r="Z26" s="125">
        <v>35</v>
      </c>
      <c r="AB26" s="129">
        <f t="shared" si="2"/>
        <v>8.8227880010083182E-3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73</v>
      </c>
      <c r="Z27" s="125">
        <v>115</v>
      </c>
      <c r="AB27" s="129">
        <f t="shared" si="2"/>
        <v>2.8989160574741619E-2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134</v>
      </c>
      <c r="Z28" s="125">
        <v>118</v>
      </c>
      <c r="AB28" s="129">
        <f t="shared" si="2"/>
        <v>2.9745399546256619E-2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290</v>
      </c>
      <c r="Z29" s="125">
        <v>310</v>
      </c>
      <c r="AB29" s="129">
        <f t="shared" si="2"/>
        <v>7.814469372321653E-2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256</v>
      </c>
      <c r="Z30" s="125">
        <v>308</v>
      </c>
      <c r="AB30" s="129">
        <f t="shared" si="2"/>
        <v>7.764053440887321E-2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394</v>
      </c>
      <c r="Z31" s="125">
        <v>433</v>
      </c>
      <c r="AB31" s="129">
        <f t="shared" si="2"/>
        <v>0.10915049155533149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24</v>
      </c>
      <c r="Z32" s="125">
        <v>35</v>
      </c>
      <c r="AB32" s="129">
        <f t="shared" si="2"/>
        <v>8.8227880010083182E-3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110</v>
      </c>
      <c r="Z33" s="125">
        <v>124</v>
      </c>
      <c r="AB33" s="129">
        <f t="shared" si="2"/>
        <v>3.1257877489286615E-2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3462</v>
      </c>
      <c r="Z34" s="132">
        <v>3967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7</v>
      </c>
      <c r="Y44" s="125">
        <v>8</v>
      </c>
      <c r="Z44" s="125">
        <v>12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44</v>
      </c>
      <c r="Y45" s="125">
        <v>54</v>
      </c>
      <c r="Z45" s="125">
        <v>57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102</v>
      </c>
      <c r="Y46" s="125">
        <v>110</v>
      </c>
      <c r="Z46" s="125">
        <v>127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162</v>
      </c>
      <c r="Y47" s="125">
        <v>153</v>
      </c>
      <c r="Z47" s="125">
        <v>163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218</v>
      </c>
      <c r="Y48" s="125">
        <v>211</v>
      </c>
      <c r="Z48" s="125">
        <v>245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Murweh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120</v>
      </c>
      <c r="Y49" s="125">
        <v>163</v>
      </c>
      <c r="Z49" s="125">
        <v>183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140</v>
      </c>
      <c r="Y50" s="125">
        <v>153</v>
      </c>
      <c r="Z50" s="125">
        <v>156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150</v>
      </c>
      <c r="Y51" s="125">
        <v>159</v>
      </c>
      <c r="Z51" s="125">
        <v>173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128</v>
      </c>
      <c r="Y52" s="125">
        <v>169</v>
      </c>
      <c r="Z52" s="125">
        <v>153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122</v>
      </c>
      <c r="Y53" s="125">
        <v>170</v>
      </c>
      <c r="Z53" s="125">
        <v>162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110</v>
      </c>
      <c r="Y54" s="125">
        <v>129</v>
      </c>
      <c r="Z54" s="125">
        <v>183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126</v>
      </c>
      <c r="Y55" s="125">
        <v>137</v>
      </c>
      <c r="Z55" s="125">
        <v>153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49</v>
      </c>
      <c r="Y56" s="125">
        <v>66</v>
      </c>
      <c r="Z56" s="125">
        <v>84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16</v>
      </c>
      <c r="Y57" s="125">
        <v>23</v>
      </c>
      <c r="Z57" s="125">
        <v>41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10</v>
      </c>
      <c r="Y58" s="125">
        <v>6</v>
      </c>
      <c r="Z58" s="125">
        <v>18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4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3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1498</v>
      </c>
      <c r="Y61" s="125">
        <v>1719</v>
      </c>
      <c r="Z61" s="125">
        <v>1932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4</v>
      </c>
      <c r="Y63" s="125">
        <v>13</v>
      </c>
      <c r="Z63" s="125">
        <v>16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Murweh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55</v>
      </c>
      <c r="Y64" s="125">
        <v>69</v>
      </c>
      <c r="Z64" s="125">
        <v>62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86</v>
      </c>
      <c r="Y65" s="125">
        <v>99</v>
      </c>
      <c r="Z65" s="125">
        <v>145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174</v>
      </c>
      <c r="Y66" s="125">
        <v>189</v>
      </c>
      <c r="Z66" s="125">
        <v>214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218</v>
      </c>
      <c r="Y67" s="125">
        <v>208</v>
      </c>
      <c r="Z67" s="125">
        <v>247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138</v>
      </c>
      <c r="Y68" s="125">
        <v>161</v>
      </c>
      <c r="Z68" s="125">
        <v>199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129</v>
      </c>
      <c r="Y69" s="125">
        <v>151</v>
      </c>
      <c r="Z69" s="125">
        <v>161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163</v>
      </c>
      <c r="Y70" s="125">
        <v>153</v>
      </c>
      <c r="Z70" s="125">
        <v>156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159</v>
      </c>
      <c r="Y71" s="125">
        <v>171</v>
      </c>
      <c r="Z71" s="125">
        <v>173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149</v>
      </c>
      <c r="Y72" s="125">
        <v>181</v>
      </c>
      <c r="Z72" s="125">
        <v>205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140</v>
      </c>
      <c r="Y73" s="125">
        <v>154</v>
      </c>
      <c r="Z73" s="125">
        <v>174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101</v>
      </c>
      <c r="Y74" s="125">
        <v>108</v>
      </c>
      <c r="Z74" s="125">
        <v>148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37</v>
      </c>
      <c r="Y75" s="125">
        <v>54</v>
      </c>
      <c r="Z75" s="125">
        <v>69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21</v>
      </c>
      <c r="Y76" s="125">
        <v>21</v>
      </c>
      <c r="Z76" s="125">
        <v>33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6</v>
      </c>
      <c r="Z77" s="125">
        <v>17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4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7</v>
      </c>
      <c r="Y79" s="125">
        <v>0</v>
      </c>
      <c r="Z79" s="125">
        <v>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1583</v>
      </c>
      <c r="Y80" s="125">
        <v>1743</v>
      </c>
      <c r="Z80" s="125">
        <v>2035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Murweh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65</v>
      </c>
      <c r="Y83" s="125">
        <v>80</v>
      </c>
      <c r="Z83" s="125">
        <v>97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74</v>
      </c>
      <c r="Y84" s="125">
        <v>73</v>
      </c>
      <c r="Z84" s="125">
        <v>72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3,967</v>
      </c>
      <c r="D85" s="96">
        <f t="shared" ref="D85:D90" si="4">AD4</f>
        <v>0.14586943963027155</v>
      </c>
      <c r="E85" s="97">
        <f t="shared" ref="E85:E90" si="5">AD4</f>
        <v>0.14586943963027155</v>
      </c>
      <c r="F85" s="96">
        <f t="shared" ref="F85:F90" si="6">AF4</f>
        <v>0.14355722110118196</v>
      </c>
      <c r="G85" s="97">
        <f t="shared" ref="G85:G90" si="7">AF4</f>
        <v>0.14355722110118196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146</v>
      </c>
      <c r="Y85" s="125">
        <v>148</v>
      </c>
      <c r="Z85" s="125">
        <v>160</v>
      </c>
    </row>
    <row r="86" spans="1:32" ht="15" customHeight="1" x14ac:dyDescent="0.25">
      <c r="A86" s="98" t="s">
        <v>4</v>
      </c>
      <c r="B86" s="95"/>
      <c r="C86" s="109" t="str">
        <f t="shared" si="3"/>
        <v>1,930</v>
      </c>
      <c r="D86" s="96">
        <f t="shared" si="4"/>
        <v>0.12274578243164624</v>
      </c>
      <c r="E86" s="97">
        <f t="shared" si="5"/>
        <v>0.12274578243164624</v>
      </c>
      <c r="F86" s="96">
        <f t="shared" si="6"/>
        <v>0.12536443148688048</v>
      </c>
      <c r="G86" s="97">
        <f t="shared" si="7"/>
        <v>0.12536443148688048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69</v>
      </c>
      <c r="Y86" s="125">
        <v>57</v>
      </c>
      <c r="Z86" s="125">
        <v>50</v>
      </c>
    </row>
    <row r="87" spans="1:32" ht="15" customHeight="1" x14ac:dyDescent="0.25">
      <c r="A87" s="98" t="s">
        <v>5</v>
      </c>
      <c r="B87" s="95"/>
      <c r="C87" s="109" t="str">
        <f t="shared" si="3"/>
        <v>2,041</v>
      </c>
      <c r="D87" s="96">
        <f t="shared" si="4"/>
        <v>0.17096959265633971</v>
      </c>
      <c r="E87" s="97">
        <f t="shared" si="5"/>
        <v>0.17096959265633971</v>
      </c>
      <c r="F87" s="96">
        <f t="shared" si="6"/>
        <v>0.16296296296296298</v>
      </c>
      <c r="G87" s="97">
        <f t="shared" si="7"/>
        <v>0.16296296296296298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42</v>
      </c>
      <c r="Y87" s="125">
        <v>37</v>
      </c>
      <c r="Z87" s="125">
        <v>40</v>
      </c>
    </row>
    <row r="88" spans="1:32" ht="15" customHeight="1" x14ac:dyDescent="0.25">
      <c r="A88" s="95" t="s">
        <v>6</v>
      </c>
      <c r="B88" s="95"/>
      <c r="C88" s="109" t="str">
        <f t="shared" si="3"/>
        <v>2,642</v>
      </c>
      <c r="D88" s="96">
        <f t="shared" si="4"/>
        <v>0.15573053368328948</v>
      </c>
      <c r="E88" s="97">
        <f t="shared" si="5"/>
        <v>0.15573053368328948</v>
      </c>
      <c r="F88" s="96">
        <f t="shared" si="6"/>
        <v>0.18104604380867229</v>
      </c>
      <c r="G88" s="97">
        <f t="shared" si="7"/>
        <v>0.18104604380867229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40</v>
      </c>
      <c r="Y88" s="125">
        <v>53</v>
      </c>
      <c r="Z88" s="125">
        <v>55</v>
      </c>
    </row>
    <row r="89" spans="1:32" ht="15" customHeight="1" x14ac:dyDescent="0.25">
      <c r="A89" s="95" t="s">
        <v>104</v>
      </c>
      <c r="B89" s="95"/>
      <c r="C89" s="146" t="str">
        <f t="shared" si="3"/>
        <v>$37,602</v>
      </c>
      <c r="D89" s="96">
        <f t="shared" si="4"/>
        <v>4.3581816163410281E-2</v>
      </c>
      <c r="E89" s="97">
        <f t="shared" si="5"/>
        <v>4.3581816163410281E-2</v>
      </c>
      <c r="F89" s="96">
        <f t="shared" si="6"/>
        <v>0.15384454876132048</v>
      </c>
      <c r="G89" s="97">
        <f t="shared" si="7"/>
        <v>0.15384454876132048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103</v>
      </c>
      <c r="Y89" s="125">
        <v>121</v>
      </c>
      <c r="Z89" s="125">
        <v>108</v>
      </c>
    </row>
    <row r="90" spans="1:32" ht="15" customHeight="1" x14ac:dyDescent="0.25">
      <c r="A90" s="95" t="s">
        <v>7</v>
      </c>
      <c r="B90" s="95"/>
      <c r="C90" s="109" t="str">
        <f t="shared" si="3"/>
        <v>$121.2 mil</v>
      </c>
      <c r="D90" s="96">
        <f t="shared" si="4"/>
        <v>7.4833963233909673E-2</v>
      </c>
      <c r="E90" s="97">
        <f t="shared" si="5"/>
        <v>7.4833963233909673E-2</v>
      </c>
      <c r="F90" s="96">
        <f t="shared" si="6"/>
        <v>0.28510403351858349</v>
      </c>
      <c r="G90" s="97">
        <f t="shared" si="7"/>
        <v>0.28510403351858349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251</v>
      </c>
      <c r="Y90" s="125">
        <v>278</v>
      </c>
      <c r="Z90" s="125">
        <v>305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1042</v>
      </c>
      <c r="Y91" s="125">
        <v>1158</v>
      </c>
      <c r="Z91" s="125">
        <v>1313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60</v>
      </c>
      <c r="Y93" s="125">
        <v>67</v>
      </c>
      <c r="Z93" s="125">
        <v>91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186</v>
      </c>
      <c r="Y94" s="125">
        <v>208</v>
      </c>
      <c r="Z94" s="125">
        <v>223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17</v>
      </c>
      <c r="Y95" s="125">
        <v>29</v>
      </c>
      <c r="Z95" s="125">
        <v>34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131</v>
      </c>
      <c r="Y96" s="125">
        <v>140</v>
      </c>
      <c r="Z96" s="125">
        <v>173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167</v>
      </c>
      <c r="Y97" s="125">
        <v>170</v>
      </c>
      <c r="Z97" s="125">
        <v>187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81</v>
      </c>
      <c r="Y98" s="125">
        <v>93</v>
      </c>
      <c r="Z98" s="125">
        <v>92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8</v>
      </c>
      <c r="Y99" s="125">
        <v>10</v>
      </c>
      <c r="Z99" s="125">
        <v>11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174</v>
      </c>
      <c r="Y100" s="125">
        <v>165</v>
      </c>
      <c r="Z100" s="125">
        <v>196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1042</v>
      </c>
      <c r="Y101" s="125">
        <v>1128</v>
      </c>
      <c r="Z101" s="125">
        <v>1332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1790</v>
      </c>
      <c r="Y104" s="125">
        <v>2141</v>
      </c>
      <c r="Z104" s="125">
        <v>2354</v>
      </c>
      <c r="AB104" s="122" t="str">
        <f>TEXT(Z104,"###,###")</f>
        <v>2,354</v>
      </c>
      <c r="AD104" s="143">
        <f>Z104/($Z$4)*100</f>
        <v>59.339551298210239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886</v>
      </c>
      <c r="Y105" s="125">
        <v>892</v>
      </c>
      <c r="Z105" s="125">
        <v>950</v>
      </c>
      <c r="AB105" s="122" t="str">
        <f>TEXT(Z105,"###,###")</f>
        <v>950</v>
      </c>
      <c r="AD105" s="143">
        <f>Z105/($Z$4)*100</f>
        <v>23.947567431308293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2676</v>
      </c>
      <c r="Y106" s="132">
        <v>3033</v>
      </c>
      <c r="Z106" s="132">
        <v>3304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542</v>
      </c>
      <c r="Y108" s="125">
        <v>696</v>
      </c>
      <c r="Z108" s="125">
        <v>804</v>
      </c>
      <c r="AB108" s="122" t="str">
        <f>TEXT(Z108,"###,###")</f>
        <v>804</v>
      </c>
      <c r="AD108" s="143">
        <f>Z108/($Z$4)*100</f>
        <v>20.267204436601965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369</v>
      </c>
      <c r="Y109" s="125">
        <v>525</v>
      </c>
      <c r="Z109" s="125">
        <v>624</v>
      </c>
      <c r="AB109" s="122" t="str">
        <f>TEXT(Z109,"###,###")</f>
        <v>624</v>
      </c>
      <c r="AD109" s="143">
        <f>Z109/($Z$4)*100</f>
        <v>15.729770607511973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790</v>
      </c>
      <c r="Y110" s="125">
        <v>785</v>
      </c>
      <c r="Z110" s="125">
        <v>804</v>
      </c>
      <c r="AB110" s="122" t="str">
        <f>TEXT(Z110,"###,###")</f>
        <v>804</v>
      </c>
      <c r="AD110" s="143">
        <f>Z110/($Z$4)*100</f>
        <v>20.267204436601965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976</v>
      </c>
      <c r="Y111" s="125">
        <v>1027</v>
      </c>
      <c r="Z111" s="125">
        <v>1085</v>
      </c>
      <c r="AB111" s="122" t="str">
        <f>TEXT(Z111,"###,###")</f>
        <v>1,085</v>
      </c>
      <c r="AD111" s="143">
        <f>Z111/($Z$4)*100</f>
        <v>27.350642803125787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3088</v>
      </c>
      <c r="Y112" s="125">
        <v>3462</v>
      </c>
      <c r="Z112" s="125">
        <v>3968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41.65</v>
      </c>
      <c r="U118" s="144">
        <v>43.06</v>
      </c>
      <c r="V118" s="144">
        <v>41.22</v>
      </c>
      <c r="W118" s="144">
        <v>40.42</v>
      </c>
      <c r="X118" s="144">
        <v>42.53</v>
      </c>
      <c r="Y118" s="144">
        <v>40.880000000000003</v>
      </c>
      <c r="Z118" s="144">
        <v>41.95</v>
      </c>
      <c r="AB118" s="122" t="str">
        <f>TEXT(Z118,"##.0")</f>
        <v>42.0</v>
      </c>
    </row>
    <row r="120" spans="19:32" x14ac:dyDescent="0.25">
      <c r="S120" s="115" t="s">
        <v>106</v>
      </c>
      <c r="T120" s="125">
        <v>1721</v>
      </c>
      <c r="U120" s="125">
        <v>1729</v>
      </c>
      <c r="V120" s="125">
        <v>1714</v>
      </c>
      <c r="W120" s="125">
        <v>1695</v>
      </c>
      <c r="X120" s="125">
        <v>1633</v>
      </c>
      <c r="Y120" s="125">
        <v>1731</v>
      </c>
      <c r="Z120" s="125">
        <v>1871</v>
      </c>
      <c r="AB120" s="122" t="str">
        <f>TEXT(Z120,"###,###")</f>
        <v>1,871</v>
      </c>
    </row>
    <row r="121" spans="19:32" x14ac:dyDescent="0.25">
      <c r="S121" s="115" t="s">
        <v>107</v>
      </c>
      <c r="T121" s="125">
        <v>226</v>
      </c>
      <c r="U121" s="125">
        <v>233</v>
      </c>
      <c r="V121" s="125">
        <v>237</v>
      </c>
      <c r="W121" s="125">
        <v>229</v>
      </c>
      <c r="X121" s="125">
        <v>210</v>
      </c>
      <c r="Y121" s="125">
        <v>257</v>
      </c>
      <c r="Z121" s="125">
        <v>411</v>
      </c>
      <c r="AB121" s="122" t="str">
        <f>TEXT(Z121,"###,###")</f>
        <v>411</v>
      </c>
    </row>
    <row r="122" spans="19:32" x14ac:dyDescent="0.25">
      <c r="S122" s="115" t="s">
        <v>108</v>
      </c>
      <c r="T122" s="125">
        <v>289</v>
      </c>
      <c r="U122" s="125">
        <v>289</v>
      </c>
      <c r="V122" s="125">
        <v>285</v>
      </c>
      <c r="W122" s="125">
        <v>265</v>
      </c>
      <c r="X122" s="125">
        <v>239</v>
      </c>
      <c r="Y122" s="125">
        <v>298</v>
      </c>
      <c r="Z122" s="125">
        <v>365</v>
      </c>
      <c r="AB122" s="122" t="str">
        <f>TEXT(Z122,"###,###")</f>
        <v>365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2010</v>
      </c>
      <c r="U124" s="125">
        <v>2018</v>
      </c>
      <c r="V124" s="125">
        <v>1999</v>
      </c>
      <c r="W124" s="125">
        <v>1960</v>
      </c>
      <c r="X124" s="125">
        <v>1872</v>
      </c>
      <c r="Y124" s="125">
        <v>2029</v>
      </c>
      <c r="Z124" s="125">
        <v>2236</v>
      </c>
      <c r="AB124" s="122" t="str">
        <f>TEXT(Z124,"###,###")</f>
        <v>2,236</v>
      </c>
      <c r="AD124" s="139">
        <f>Z124/$Z$7*100</f>
        <v>84.632853898561706</v>
      </c>
    </row>
    <row r="125" spans="19:32" x14ac:dyDescent="0.25">
      <c r="S125" s="115" t="s">
        <v>110</v>
      </c>
      <c r="T125" s="125">
        <v>515</v>
      </c>
      <c r="U125" s="125">
        <v>522</v>
      </c>
      <c r="V125" s="125">
        <v>522</v>
      </c>
      <c r="W125" s="125">
        <v>494</v>
      </c>
      <c r="X125" s="125">
        <v>449</v>
      </c>
      <c r="Y125" s="125">
        <v>555</v>
      </c>
      <c r="Z125" s="125">
        <v>776</v>
      </c>
      <c r="AB125" s="122" t="str">
        <f>TEXT(Z125,"###,###")</f>
        <v>776</v>
      </c>
      <c r="AD125" s="139">
        <f>Z125/$Z$7*100</f>
        <v>29.371688115064345</v>
      </c>
    </row>
    <row r="127" spans="19:32" x14ac:dyDescent="0.25">
      <c r="S127" s="115" t="s">
        <v>111</v>
      </c>
      <c r="T127" s="125">
        <v>1133</v>
      </c>
      <c r="U127" s="125">
        <v>1166</v>
      </c>
      <c r="V127" s="125">
        <v>1155</v>
      </c>
      <c r="W127" s="125">
        <v>1124</v>
      </c>
      <c r="X127" s="125">
        <v>1044</v>
      </c>
      <c r="Y127" s="125">
        <v>1158</v>
      </c>
      <c r="Z127" s="125">
        <v>1311</v>
      </c>
      <c r="AB127" s="122" t="str">
        <f>TEXT(Z127,"###,###")</f>
        <v>1,311</v>
      </c>
      <c r="AD127" s="139">
        <f>Z127/$Z$7*100</f>
        <v>49.621498864496594</v>
      </c>
    </row>
    <row r="128" spans="19:32" x14ac:dyDescent="0.25">
      <c r="S128" s="115" t="s">
        <v>112</v>
      </c>
      <c r="T128" s="125">
        <v>1102</v>
      </c>
      <c r="U128" s="125">
        <v>1084</v>
      </c>
      <c r="V128" s="125">
        <v>1084</v>
      </c>
      <c r="W128" s="125">
        <v>1068</v>
      </c>
      <c r="X128" s="125">
        <v>1039</v>
      </c>
      <c r="Y128" s="125">
        <v>1128</v>
      </c>
      <c r="Z128" s="125">
        <v>1334</v>
      </c>
      <c r="AB128" s="122" t="str">
        <f>TEXT(Z128,"###,###")</f>
        <v>1,334</v>
      </c>
      <c r="AD128" s="139">
        <f>Z128/$Z$7*100</f>
        <v>50.49205147615443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95" id="{326A605C-6CD8-46C0-A93A-8851615D09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98" id="{11203F08-F5F6-41E3-8685-7F94C344A8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01" id="{F23295A4-B427-46E5-9853-5D2D48DA3A8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04" id="{CCCB6F9C-D171-4CA0-9F19-097E0033E26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FE534-374B-4D93-9AFD-09667922A6BA}">
  <sheetPr codeName="Sheet11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Napranum</v>
      </c>
      <c r="T1" s="113"/>
      <c r="U1" s="113"/>
      <c r="V1" s="113"/>
      <c r="W1" s="113"/>
      <c r="X1" s="113"/>
      <c r="Y1" s="114" t="str">
        <f>Y3</f>
        <v>9.51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170</v>
      </c>
      <c r="Y3" s="118" t="s">
        <v>257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9.51 Napranum,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421</v>
      </c>
      <c r="U4" s="121">
        <v>417</v>
      </c>
      <c r="V4" s="121">
        <v>342</v>
      </c>
      <c r="W4" s="121">
        <v>367</v>
      </c>
      <c r="X4" s="121">
        <v>286</v>
      </c>
      <c r="Y4" s="121">
        <v>473</v>
      </c>
      <c r="Z4" s="121">
        <v>553</v>
      </c>
      <c r="AB4" s="122" t="str">
        <f>TEXT(Z4,"###,###")</f>
        <v>553</v>
      </c>
      <c r="AD4" s="123">
        <f>Z4/Y4-1</f>
        <v>0.16913319238900626</v>
      </c>
      <c r="AF4" s="123">
        <f t="shared" ref="AF4:AF9" si="0">Z4/T4-1</f>
        <v>0.31353919239904982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246</v>
      </c>
      <c r="U5" s="121">
        <v>251</v>
      </c>
      <c r="V5" s="121">
        <v>208</v>
      </c>
      <c r="W5" s="121">
        <v>208</v>
      </c>
      <c r="X5" s="121">
        <v>148</v>
      </c>
      <c r="Y5" s="121">
        <v>242</v>
      </c>
      <c r="Z5" s="121">
        <v>301</v>
      </c>
      <c r="AB5" s="122" t="str">
        <f>TEXT(Z5,"###,###")</f>
        <v>301</v>
      </c>
      <c r="AD5" s="123">
        <f t="shared" ref="AD5:AD9" si="1">Z5/Y5-1</f>
        <v>0.24380165289256195</v>
      </c>
      <c r="AF5" s="123">
        <f t="shared" si="0"/>
        <v>0.22357723577235777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176</v>
      </c>
      <c r="U6" s="121">
        <v>170</v>
      </c>
      <c r="V6" s="121">
        <v>132</v>
      </c>
      <c r="W6" s="121">
        <v>161</v>
      </c>
      <c r="X6" s="121">
        <v>139</v>
      </c>
      <c r="Y6" s="121">
        <v>231</v>
      </c>
      <c r="Z6" s="121">
        <v>247</v>
      </c>
      <c r="AB6" s="122" t="str">
        <f>TEXT(Z6,"###,###")</f>
        <v>247</v>
      </c>
      <c r="AD6" s="123">
        <f t="shared" si="1"/>
        <v>6.9264069264069361E-2</v>
      </c>
      <c r="AF6" s="123">
        <f t="shared" si="0"/>
        <v>0.40340909090909083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307</v>
      </c>
      <c r="U7" s="121">
        <v>308</v>
      </c>
      <c r="V7" s="121">
        <v>267</v>
      </c>
      <c r="W7" s="121">
        <v>281</v>
      </c>
      <c r="X7" s="121">
        <v>226</v>
      </c>
      <c r="Y7" s="121">
        <v>323</v>
      </c>
      <c r="Z7" s="121">
        <v>366</v>
      </c>
      <c r="AB7" s="122" t="str">
        <f>TEXT(Z7,"###,###")</f>
        <v>366</v>
      </c>
      <c r="AD7" s="123">
        <f t="shared" si="1"/>
        <v>0.13312693498452011</v>
      </c>
      <c r="AF7" s="123">
        <f t="shared" si="0"/>
        <v>0.19218241042345285</v>
      </c>
    </row>
    <row r="8" spans="1:32" ht="17.25" customHeight="1" x14ac:dyDescent="0.25">
      <c r="A8" s="44" t="s">
        <v>13</v>
      </c>
      <c r="B8" s="45"/>
      <c r="C8" s="46"/>
      <c r="D8" s="47" t="str">
        <f>AB4</f>
        <v>553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366</v>
      </c>
      <c r="P8" s="48"/>
      <c r="S8" s="120" t="s">
        <v>88</v>
      </c>
      <c r="T8" s="121">
        <v>24404.55</v>
      </c>
      <c r="U8" s="121">
        <v>22700.99</v>
      </c>
      <c r="V8" s="121">
        <v>34847.379999999997</v>
      </c>
      <c r="W8" s="121">
        <v>27244.53</v>
      </c>
      <c r="X8" s="121">
        <v>35569</v>
      </c>
      <c r="Y8" s="121">
        <v>24238.49</v>
      </c>
      <c r="Z8" s="121">
        <v>27598.25</v>
      </c>
      <c r="AB8" s="122" t="str">
        <f>TEXT(Z8,"$###,###")</f>
        <v>$27,598</v>
      </c>
      <c r="AD8" s="123">
        <f t="shared" si="1"/>
        <v>0.13861259509152579</v>
      </c>
      <c r="AF8" s="123">
        <f t="shared" si="0"/>
        <v>0.13086494116875746</v>
      </c>
    </row>
    <row r="9" spans="1:32" x14ac:dyDescent="0.25">
      <c r="A9" s="52" t="s">
        <v>15</v>
      </c>
      <c r="B9" s="53"/>
      <c r="C9" s="54"/>
      <c r="D9" s="55">
        <f>AD104</f>
        <v>78.842676311030743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57.650273224043715</v>
      </c>
      <c r="P9" s="56" t="s">
        <v>89</v>
      </c>
      <c r="S9" s="120" t="s">
        <v>7</v>
      </c>
      <c r="T9" s="121">
        <v>9072335</v>
      </c>
      <c r="U9" s="121">
        <v>8802540</v>
      </c>
      <c r="V9" s="121">
        <v>8972134</v>
      </c>
      <c r="W9" s="121">
        <v>9119696</v>
      </c>
      <c r="X9" s="121">
        <v>8736004</v>
      </c>
      <c r="Y9" s="121">
        <v>10892918</v>
      </c>
      <c r="Z9" s="121">
        <v>14271053</v>
      </c>
      <c r="AB9" s="122" t="str">
        <f>TEXT(Z9/1000000,"$#,###.0")&amp;" mil"</f>
        <v>$14.3 mil</v>
      </c>
      <c r="AD9" s="123">
        <f t="shared" si="1"/>
        <v>0.31012213623567164</v>
      </c>
      <c r="AF9" s="123">
        <f t="shared" si="0"/>
        <v>0.57302976576592468</v>
      </c>
    </row>
    <row r="10" spans="1:32" x14ac:dyDescent="0.25">
      <c r="A10" s="52" t="s">
        <v>18</v>
      </c>
      <c r="B10" s="53"/>
      <c r="C10" s="54"/>
      <c r="D10" s="55">
        <f>AD105</f>
        <v>21.338155515370705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43.442622950819668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99.726775956284158</v>
      </c>
      <c r="P11" s="56" t="s">
        <v>89</v>
      </c>
      <c r="S11" s="120" t="s">
        <v>30</v>
      </c>
      <c r="T11" s="125">
        <v>414</v>
      </c>
      <c r="U11" s="125">
        <v>419</v>
      </c>
      <c r="V11" s="125">
        <v>343</v>
      </c>
      <c r="W11" s="125">
        <v>368</v>
      </c>
      <c r="X11" s="125">
        <v>285</v>
      </c>
      <c r="Y11" s="125">
        <v>471</v>
      </c>
      <c r="Z11" s="125">
        <v>548</v>
      </c>
    </row>
    <row r="12" spans="1:32" ht="28.5" customHeight="1" x14ac:dyDescent="0.25">
      <c r="A12" s="52" t="s">
        <v>20</v>
      </c>
      <c r="B12" s="54"/>
      <c r="C12" s="54"/>
      <c r="D12" s="55">
        <f>AD108</f>
        <v>4.7016274864376131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0</v>
      </c>
      <c r="P12" s="56" t="s">
        <v>89</v>
      </c>
      <c r="S12" s="120" t="s">
        <v>31</v>
      </c>
      <c r="T12" s="125">
        <v>4</v>
      </c>
      <c r="U12" s="125">
        <v>1</v>
      </c>
      <c r="V12" s="125">
        <v>0</v>
      </c>
      <c r="W12" s="125">
        <v>0</v>
      </c>
      <c r="X12" s="125">
        <v>0</v>
      </c>
      <c r="Y12" s="125">
        <v>0</v>
      </c>
      <c r="Z12" s="125">
        <v>0</v>
      </c>
    </row>
    <row r="13" spans="1:32" ht="15" customHeight="1" x14ac:dyDescent="0.25">
      <c r="A13" s="52" t="s">
        <v>21</v>
      </c>
      <c r="B13" s="54"/>
      <c r="C13" s="54"/>
      <c r="D13" s="55">
        <f>AD109</f>
        <v>11.573236889692586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56.600361663652798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27.486437613019891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10</v>
      </c>
      <c r="Z15" s="125">
        <v>0</v>
      </c>
      <c r="AB15" s="129">
        <f t="shared" ref="AB15:AB34" si="2">IF(Z15="np",0,Z15/$Z$34)</f>
        <v>0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33</v>
      </c>
      <c r="Z16" s="125">
        <v>38</v>
      </c>
      <c r="AB16" s="129">
        <f t="shared" si="2"/>
        <v>6.8840579710144928E-2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13</v>
      </c>
      <c r="Z17" s="125">
        <v>24</v>
      </c>
      <c r="AB17" s="129">
        <f t="shared" si="2"/>
        <v>4.3478260869565216E-2</v>
      </c>
    </row>
    <row r="18" spans="1:28" x14ac:dyDescent="0.25">
      <c r="A18" s="82" t="str">
        <f>$S$1&amp;" ("&amp;$T$2&amp;" to "&amp;$Z$2&amp;")"</f>
        <v>Napranum (2011-12 to 2017-18)</v>
      </c>
      <c r="B18" s="82"/>
      <c r="C18" s="82"/>
      <c r="D18" s="82"/>
      <c r="E18" s="82"/>
      <c r="F18" s="82"/>
      <c r="G18" s="82" t="str">
        <f>$S$1&amp;" ("&amp;$T$2&amp;" to "&amp;$Z$2&amp;")"</f>
        <v>Napranum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0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103</v>
      </c>
      <c r="Z19" s="125">
        <v>137</v>
      </c>
      <c r="AB19" s="129">
        <f t="shared" si="2"/>
        <v>0.24818840579710144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0</v>
      </c>
      <c r="Z20" s="125">
        <v>0</v>
      </c>
      <c r="AB20" s="129">
        <f t="shared" si="2"/>
        <v>0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18</v>
      </c>
      <c r="Z21" s="125">
        <v>13</v>
      </c>
      <c r="AB21" s="129">
        <f t="shared" si="2"/>
        <v>2.355072463768116E-2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24</v>
      </c>
      <c r="Z22" s="125">
        <v>56</v>
      </c>
      <c r="AB22" s="129">
        <f t="shared" si="2"/>
        <v>0.10144927536231885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0</v>
      </c>
      <c r="Z23" s="125">
        <v>26</v>
      </c>
      <c r="AB23" s="129">
        <f t="shared" si="2"/>
        <v>4.710144927536232E-2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0</v>
      </c>
      <c r="Z25" s="125">
        <v>0</v>
      </c>
      <c r="AB25" s="129">
        <f t="shared" si="2"/>
        <v>0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16</v>
      </c>
      <c r="Z26" s="125">
        <v>18</v>
      </c>
      <c r="AB26" s="129">
        <f t="shared" si="2"/>
        <v>3.2608695652173912E-2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30</v>
      </c>
      <c r="Z27" s="125">
        <v>6</v>
      </c>
      <c r="AB27" s="129">
        <f t="shared" si="2"/>
        <v>1.0869565217391304E-2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20</v>
      </c>
      <c r="Z28" s="125">
        <v>44</v>
      </c>
      <c r="AB28" s="129">
        <f t="shared" si="2"/>
        <v>7.9710144927536225E-2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83</v>
      </c>
      <c r="Z29" s="125">
        <v>93</v>
      </c>
      <c r="AB29" s="129">
        <f t="shared" si="2"/>
        <v>0.16847826086956522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34</v>
      </c>
      <c r="Z30" s="125">
        <v>29</v>
      </c>
      <c r="AB30" s="129">
        <f t="shared" si="2"/>
        <v>5.2536231884057968E-2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26</v>
      </c>
      <c r="Z31" s="125">
        <v>19</v>
      </c>
      <c r="AB31" s="129">
        <f t="shared" si="2"/>
        <v>3.4420289855072464E-2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5</v>
      </c>
      <c r="Z32" s="125">
        <v>0</v>
      </c>
      <c r="AB32" s="129">
        <f t="shared" si="2"/>
        <v>0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53</v>
      </c>
      <c r="Z33" s="125">
        <v>41</v>
      </c>
      <c r="AB33" s="129">
        <f t="shared" si="2"/>
        <v>7.4275362318840576E-2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473</v>
      </c>
      <c r="Z34" s="132">
        <v>552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0</v>
      </c>
      <c r="Z45" s="125">
        <v>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13</v>
      </c>
      <c r="Y46" s="125">
        <v>14</v>
      </c>
      <c r="Z46" s="125">
        <v>12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13</v>
      </c>
      <c r="Y47" s="125">
        <v>20</v>
      </c>
      <c r="Z47" s="125">
        <v>29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21</v>
      </c>
      <c r="Y48" s="125">
        <v>31</v>
      </c>
      <c r="Z48" s="125">
        <v>39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Napranum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15</v>
      </c>
      <c r="Y49" s="125">
        <v>20</v>
      </c>
      <c r="Z49" s="125">
        <v>39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25</v>
      </c>
      <c r="Y50" s="125">
        <v>32</v>
      </c>
      <c r="Z50" s="125">
        <v>27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16</v>
      </c>
      <c r="Y51" s="125">
        <v>42</v>
      </c>
      <c r="Z51" s="125">
        <v>44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16</v>
      </c>
      <c r="Y52" s="125">
        <v>21</v>
      </c>
      <c r="Z52" s="125">
        <v>38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12</v>
      </c>
      <c r="Y53" s="125">
        <v>20</v>
      </c>
      <c r="Z53" s="125">
        <v>29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13</v>
      </c>
      <c r="Y54" s="125">
        <v>29</v>
      </c>
      <c r="Z54" s="125">
        <v>23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10</v>
      </c>
      <c r="Y55" s="125">
        <v>6</v>
      </c>
      <c r="Z55" s="125">
        <v>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0</v>
      </c>
      <c r="Y56" s="125">
        <v>3</v>
      </c>
      <c r="Z56" s="125">
        <v>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150</v>
      </c>
      <c r="Y61" s="125">
        <v>242</v>
      </c>
      <c r="Z61" s="125">
        <v>307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Napranum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</v>
      </c>
      <c r="Y65" s="125">
        <v>14</v>
      </c>
      <c r="Z65" s="125">
        <v>9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14</v>
      </c>
      <c r="Y66" s="125">
        <v>27</v>
      </c>
      <c r="Z66" s="125">
        <v>18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10</v>
      </c>
      <c r="Y67" s="125">
        <v>20</v>
      </c>
      <c r="Z67" s="125">
        <v>46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18</v>
      </c>
      <c r="Y68" s="125">
        <v>22</v>
      </c>
      <c r="Z68" s="125">
        <v>24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17</v>
      </c>
      <c r="Y69" s="125">
        <v>27</v>
      </c>
      <c r="Z69" s="125">
        <v>26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20</v>
      </c>
      <c r="Y70" s="125">
        <v>23</v>
      </c>
      <c r="Z70" s="125">
        <v>39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16</v>
      </c>
      <c r="Y71" s="125">
        <v>34</v>
      </c>
      <c r="Z71" s="125">
        <v>22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12</v>
      </c>
      <c r="Y72" s="125">
        <v>18</v>
      </c>
      <c r="Z72" s="125">
        <v>29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15</v>
      </c>
      <c r="Y73" s="125">
        <v>22</v>
      </c>
      <c r="Z73" s="125">
        <v>17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</v>
      </c>
      <c r="Y74" s="125">
        <v>7</v>
      </c>
      <c r="Z74" s="125">
        <v>9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0</v>
      </c>
      <c r="Y75" s="125">
        <v>6</v>
      </c>
      <c r="Z75" s="125">
        <v>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3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5</v>
      </c>
      <c r="Z77" s="125">
        <v>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138</v>
      </c>
      <c r="Y80" s="125">
        <v>231</v>
      </c>
      <c r="Z80" s="125">
        <v>245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Napranum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0</v>
      </c>
      <c r="Y83" s="125">
        <v>4</v>
      </c>
      <c r="Z83" s="125">
        <v>2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10</v>
      </c>
      <c r="Y84" s="125">
        <v>12</v>
      </c>
      <c r="Z84" s="125">
        <v>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553</v>
      </c>
      <c r="D85" s="96">
        <f t="shared" ref="D85:D90" si="4">AD4</f>
        <v>0.16913319238900626</v>
      </c>
      <c r="E85" s="97">
        <f t="shared" ref="E85:E90" si="5">AD4</f>
        <v>0.16913319238900626</v>
      </c>
      <c r="F85" s="96">
        <f t="shared" ref="F85:F90" si="6">AF4</f>
        <v>0.31353919239904982</v>
      </c>
      <c r="G85" s="97">
        <f t="shared" ref="G85:G90" si="7">AF4</f>
        <v>0.31353919239904982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24</v>
      </c>
      <c r="Y85" s="125">
        <v>21</v>
      </c>
      <c r="Z85" s="125">
        <v>27</v>
      </c>
    </row>
    <row r="86" spans="1:32" ht="15" customHeight="1" x14ac:dyDescent="0.25">
      <c r="A86" s="98" t="s">
        <v>4</v>
      </c>
      <c r="B86" s="95"/>
      <c r="C86" s="109" t="str">
        <f t="shared" si="3"/>
        <v>301</v>
      </c>
      <c r="D86" s="96">
        <f t="shared" si="4"/>
        <v>0.24380165289256195</v>
      </c>
      <c r="E86" s="97">
        <f t="shared" si="5"/>
        <v>0.24380165289256195</v>
      </c>
      <c r="F86" s="96">
        <f t="shared" si="6"/>
        <v>0.22357723577235777</v>
      </c>
      <c r="G86" s="97">
        <f t="shared" si="7"/>
        <v>0.22357723577235777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7</v>
      </c>
      <c r="Y86" s="125">
        <v>4</v>
      </c>
      <c r="Z86" s="125">
        <v>17</v>
      </c>
    </row>
    <row r="87" spans="1:32" ht="15" customHeight="1" x14ac:dyDescent="0.25">
      <c r="A87" s="98" t="s">
        <v>5</v>
      </c>
      <c r="B87" s="95"/>
      <c r="C87" s="109" t="str">
        <f t="shared" si="3"/>
        <v>247</v>
      </c>
      <c r="D87" s="96">
        <f t="shared" si="4"/>
        <v>6.9264069264069361E-2</v>
      </c>
      <c r="E87" s="97">
        <f t="shared" si="5"/>
        <v>6.9264069264069361E-2</v>
      </c>
      <c r="F87" s="96">
        <f t="shared" si="6"/>
        <v>0.40340909090909083</v>
      </c>
      <c r="G87" s="97">
        <f t="shared" si="7"/>
        <v>0.40340909090909083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0</v>
      </c>
      <c r="Y87" s="125">
        <v>5</v>
      </c>
      <c r="Z87" s="125">
        <v>0</v>
      </c>
    </row>
    <row r="88" spans="1:32" ht="15" customHeight="1" x14ac:dyDescent="0.25">
      <c r="A88" s="95" t="s">
        <v>6</v>
      </c>
      <c r="B88" s="95"/>
      <c r="C88" s="109" t="str">
        <f t="shared" si="3"/>
        <v>366</v>
      </c>
      <c r="D88" s="96">
        <f t="shared" si="4"/>
        <v>0.13312693498452011</v>
      </c>
      <c r="E88" s="97">
        <f t="shared" si="5"/>
        <v>0.13312693498452011</v>
      </c>
      <c r="F88" s="96">
        <f t="shared" si="6"/>
        <v>0.19218241042345285</v>
      </c>
      <c r="G88" s="97">
        <f t="shared" si="7"/>
        <v>0.19218241042345285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4</v>
      </c>
      <c r="Z88" s="125">
        <v>0</v>
      </c>
    </row>
    <row r="89" spans="1:32" ht="15" customHeight="1" x14ac:dyDescent="0.25">
      <c r="A89" s="95" t="s">
        <v>104</v>
      </c>
      <c r="B89" s="95"/>
      <c r="C89" s="146" t="str">
        <f t="shared" si="3"/>
        <v>$27,598</v>
      </c>
      <c r="D89" s="96">
        <f t="shared" si="4"/>
        <v>0.13861259509152579</v>
      </c>
      <c r="E89" s="97">
        <f t="shared" si="5"/>
        <v>0.13861259509152579</v>
      </c>
      <c r="F89" s="96">
        <f t="shared" si="6"/>
        <v>0.13086494116875746</v>
      </c>
      <c r="G89" s="97">
        <f t="shared" si="7"/>
        <v>0.13086494116875746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18</v>
      </c>
      <c r="Y89" s="125">
        <v>37</v>
      </c>
      <c r="Z89" s="125">
        <v>52</v>
      </c>
    </row>
    <row r="90" spans="1:32" ht="15" customHeight="1" x14ac:dyDescent="0.25">
      <c r="A90" s="95" t="s">
        <v>7</v>
      </c>
      <c r="B90" s="95"/>
      <c r="C90" s="109" t="str">
        <f t="shared" si="3"/>
        <v>$14.3 mil</v>
      </c>
      <c r="D90" s="96">
        <f t="shared" si="4"/>
        <v>0.31012213623567164</v>
      </c>
      <c r="E90" s="97">
        <f t="shared" si="5"/>
        <v>0.31012213623567164</v>
      </c>
      <c r="F90" s="96">
        <f t="shared" si="6"/>
        <v>0.57302976576592468</v>
      </c>
      <c r="G90" s="97">
        <f t="shared" si="7"/>
        <v>0.57302976576592468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11</v>
      </c>
      <c r="Y90" s="125">
        <v>27</v>
      </c>
      <c r="Z90" s="125">
        <v>43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116</v>
      </c>
      <c r="Y91" s="125">
        <v>170</v>
      </c>
      <c r="Z91" s="125">
        <v>211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7</v>
      </c>
      <c r="Y93" s="125">
        <v>8</v>
      </c>
      <c r="Z93" s="125">
        <v>8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12</v>
      </c>
      <c r="Y94" s="125">
        <v>10</v>
      </c>
      <c r="Z94" s="125">
        <v>5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8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17</v>
      </c>
      <c r="Y96" s="125">
        <v>26</v>
      </c>
      <c r="Z96" s="125">
        <v>29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8</v>
      </c>
      <c r="Y97" s="125">
        <v>12</v>
      </c>
      <c r="Z97" s="125">
        <v>12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7</v>
      </c>
      <c r="Y98" s="125">
        <v>6</v>
      </c>
      <c r="Z98" s="125">
        <v>0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4</v>
      </c>
      <c r="Y99" s="125">
        <v>10</v>
      </c>
      <c r="Z99" s="125">
        <v>14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7</v>
      </c>
      <c r="Y100" s="125">
        <v>20</v>
      </c>
      <c r="Z100" s="125">
        <v>21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108</v>
      </c>
      <c r="Y101" s="125">
        <v>153</v>
      </c>
      <c r="Z101" s="125">
        <v>156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175</v>
      </c>
      <c r="Y104" s="125">
        <v>347</v>
      </c>
      <c r="Z104" s="125">
        <v>436</v>
      </c>
      <c r="AB104" s="122" t="str">
        <f>TEXT(Z104,"###,###")</f>
        <v>436</v>
      </c>
      <c r="AD104" s="143">
        <f>Z104/($Z$4)*100</f>
        <v>78.842676311030743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98</v>
      </c>
      <c r="Y105" s="125">
        <v>125</v>
      </c>
      <c r="Z105" s="125">
        <v>118</v>
      </c>
      <c r="AB105" s="122" t="str">
        <f>TEXT(Z105,"###,###")</f>
        <v>118</v>
      </c>
      <c r="AD105" s="143">
        <f>Z105/($Z$4)*100</f>
        <v>21.338155515370705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273</v>
      </c>
      <c r="Y106" s="132">
        <v>472</v>
      </c>
      <c r="Z106" s="132">
        <v>554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11</v>
      </c>
      <c r="Y108" s="125">
        <v>8</v>
      </c>
      <c r="Z108" s="125">
        <v>26</v>
      </c>
      <c r="AB108" s="122" t="str">
        <f>TEXT(Z108,"###,###")</f>
        <v>26</v>
      </c>
      <c r="AD108" s="143">
        <f>Z108/($Z$4)*100</f>
        <v>4.7016274864376131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31</v>
      </c>
      <c r="Y109" s="125">
        <v>32</v>
      </c>
      <c r="Z109" s="125">
        <v>64</v>
      </c>
      <c r="AB109" s="122" t="str">
        <f>TEXT(Z109,"###,###")</f>
        <v>64</v>
      </c>
      <c r="AD109" s="143">
        <f>Z109/($Z$4)*100</f>
        <v>11.573236889692586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134</v>
      </c>
      <c r="Y110" s="125">
        <v>291</v>
      </c>
      <c r="Z110" s="125">
        <v>313</v>
      </c>
      <c r="AB110" s="122" t="str">
        <f>TEXT(Z110,"###,###")</f>
        <v>313</v>
      </c>
      <c r="AD110" s="143">
        <f>Z110/($Z$4)*100</f>
        <v>56.600361663652798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94</v>
      </c>
      <c r="Y111" s="125">
        <v>140</v>
      </c>
      <c r="Z111" s="125">
        <v>152</v>
      </c>
      <c r="AB111" s="122" t="str">
        <f>TEXT(Z111,"###,###")</f>
        <v>152</v>
      </c>
      <c r="AD111" s="143">
        <f>Z111/($Z$4)*100</f>
        <v>27.486437613019891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288</v>
      </c>
      <c r="Y112" s="125">
        <v>473</v>
      </c>
      <c r="Z112" s="125">
        <v>552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37.76</v>
      </c>
      <c r="U118" s="144">
        <v>35.97</v>
      </c>
      <c r="V118" s="144">
        <v>40.11</v>
      </c>
      <c r="W118" s="144">
        <v>36.18</v>
      </c>
      <c r="X118" s="144">
        <v>39.28</v>
      </c>
      <c r="Y118" s="144">
        <v>39.03</v>
      </c>
      <c r="Z118" s="144">
        <v>39.520000000000003</v>
      </c>
      <c r="AB118" s="122" t="str">
        <f>TEXT(Z118,"##.0")</f>
        <v>39.5</v>
      </c>
    </row>
    <row r="120" spans="19:32" x14ac:dyDescent="0.25">
      <c r="S120" s="115" t="s">
        <v>106</v>
      </c>
      <c r="T120" s="125">
        <v>308</v>
      </c>
      <c r="U120" s="125">
        <v>302</v>
      </c>
      <c r="V120" s="125">
        <v>261</v>
      </c>
      <c r="W120" s="125">
        <v>279</v>
      </c>
      <c r="X120" s="125">
        <v>221</v>
      </c>
      <c r="Y120" s="125">
        <v>321</v>
      </c>
      <c r="Z120" s="125">
        <v>365</v>
      </c>
      <c r="AB120" s="122" t="str">
        <f>TEXT(Z120,"###,###")</f>
        <v>365</v>
      </c>
    </row>
    <row r="121" spans="19:32" x14ac:dyDescent="0.25">
      <c r="S121" s="115" t="s">
        <v>107</v>
      </c>
      <c r="T121" s="125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0</v>
      </c>
      <c r="Z121" s="125">
        <v>0</v>
      </c>
      <c r="AB121" s="122" t="str">
        <f>TEXT(Z121,"###,###")</f>
        <v/>
      </c>
    </row>
    <row r="122" spans="19:32" x14ac:dyDescent="0.25">
      <c r="S122" s="115" t="s">
        <v>108</v>
      </c>
      <c r="T122" s="125">
        <v>0</v>
      </c>
      <c r="U122" s="125">
        <v>0</v>
      </c>
      <c r="V122" s="125">
        <v>0</v>
      </c>
      <c r="W122" s="125">
        <v>0</v>
      </c>
      <c r="X122" s="125">
        <v>0</v>
      </c>
      <c r="Y122" s="125">
        <v>0</v>
      </c>
      <c r="Z122" s="125">
        <v>0</v>
      </c>
      <c r="AB122" s="122" t="str">
        <f>TEXT(Z122,"###,###")</f>
        <v/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308</v>
      </c>
      <c r="U124" s="125">
        <v>302</v>
      </c>
      <c r="V124" s="125">
        <v>261</v>
      </c>
      <c r="W124" s="125">
        <v>279</v>
      </c>
      <c r="X124" s="125">
        <v>221</v>
      </c>
      <c r="Y124" s="125">
        <v>321</v>
      </c>
      <c r="Z124" s="125">
        <v>365</v>
      </c>
      <c r="AB124" s="122" t="str">
        <f>TEXT(Z124,"###,###")</f>
        <v>365</v>
      </c>
      <c r="AD124" s="139">
        <f>Z124/$Z$7*100</f>
        <v>99.726775956284158</v>
      </c>
    </row>
    <row r="125" spans="19:32" x14ac:dyDescent="0.25">
      <c r="S125" s="115" t="s">
        <v>110</v>
      </c>
      <c r="T125" s="125">
        <v>0</v>
      </c>
      <c r="U125" s="125">
        <v>0</v>
      </c>
      <c r="V125" s="125">
        <v>0</v>
      </c>
      <c r="W125" s="125">
        <v>0</v>
      </c>
      <c r="X125" s="125">
        <v>0</v>
      </c>
      <c r="Y125" s="125">
        <v>0</v>
      </c>
      <c r="Z125" s="125">
        <v>0</v>
      </c>
      <c r="AB125" s="122" t="str">
        <f>TEXT(Z125,"###,###")</f>
        <v/>
      </c>
      <c r="AD125" s="139">
        <f>Z125/$Z$7*100</f>
        <v>0</v>
      </c>
    </row>
    <row r="127" spans="19:32" x14ac:dyDescent="0.25">
      <c r="S127" s="115" t="s">
        <v>111</v>
      </c>
      <c r="T127" s="125">
        <v>178</v>
      </c>
      <c r="U127" s="125">
        <v>180</v>
      </c>
      <c r="V127" s="125">
        <v>157</v>
      </c>
      <c r="W127" s="125">
        <v>155</v>
      </c>
      <c r="X127" s="125">
        <v>116</v>
      </c>
      <c r="Y127" s="125">
        <v>170</v>
      </c>
      <c r="Z127" s="125">
        <v>211</v>
      </c>
      <c r="AB127" s="122" t="str">
        <f>TEXT(Z127,"###,###")</f>
        <v>211</v>
      </c>
      <c r="AD127" s="139">
        <f>Z127/$Z$7*100</f>
        <v>57.650273224043715</v>
      </c>
    </row>
    <row r="128" spans="19:32" x14ac:dyDescent="0.25">
      <c r="S128" s="115" t="s">
        <v>112</v>
      </c>
      <c r="T128" s="125">
        <v>134</v>
      </c>
      <c r="U128" s="125">
        <v>125</v>
      </c>
      <c r="V128" s="125">
        <v>105</v>
      </c>
      <c r="W128" s="125">
        <v>123</v>
      </c>
      <c r="X128" s="125">
        <v>107</v>
      </c>
      <c r="Y128" s="125">
        <v>153</v>
      </c>
      <c r="Z128" s="125">
        <v>159</v>
      </c>
      <c r="AB128" s="122" t="str">
        <f>TEXT(Z128,"###,###")</f>
        <v>159</v>
      </c>
      <c r="AD128" s="139">
        <f>Z128/$Z$7*100</f>
        <v>43.442622950819668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85" id="{B43CF657-124C-4078-B84F-5572374174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88" id="{50D5C06A-EC63-465E-9C1D-A00A4CA648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91" id="{8E7FFAEC-C28C-44CC-A8FA-8582DC1124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94" id="{FB4F0E28-9225-450D-A6F9-36444FFD2F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F7296-6FCF-4A71-B012-B818154CB3BC}">
  <sheetPr codeName="Sheet11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Noosa</v>
      </c>
      <c r="T1" s="113"/>
      <c r="U1" s="113"/>
      <c r="V1" s="113"/>
      <c r="W1" s="113"/>
      <c r="X1" s="113"/>
      <c r="Y1" s="114" t="str">
        <f>Y3</f>
        <v>9.52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171</v>
      </c>
      <c r="Y3" s="118" t="s">
        <v>258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9.52 Noosa,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36906</v>
      </c>
      <c r="U4" s="121">
        <v>37549</v>
      </c>
      <c r="V4" s="121">
        <v>38988</v>
      </c>
      <c r="W4" s="121">
        <v>38851</v>
      </c>
      <c r="X4" s="121">
        <v>38991</v>
      </c>
      <c r="Y4" s="121">
        <v>40296</v>
      </c>
      <c r="Z4" s="121">
        <v>41682</v>
      </c>
      <c r="AB4" s="122" t="str">
        <f>TEXT(Z4,"###,###")</f>
        <v>41,682</v>
      </c>
      <c r="AD4" s="123">
        <f>Z4/Y4-1</f>
        <v>3.4395473496128703E-2</v>
      </c>
      <c r="AF4" s="123">
        <f t="shared" ref="AF4:AF9" si="0">Z4/T4-1</f>
        <v>0.12940985205657607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18809</v>
      </c>
      <c r="U5" s="121">
        <v>19306</v>
      </c>
      <c r="V5" s="121">
        <v>19929</v>
      </c>
      <c r="W5" s="121">
        <v>19664</v>
      </c>
      <c r="X5" s="121">
        <v>19622</v>
      </c>
      <c r="Y5" s="121">
        <v>20209</v>
      </c>
      <c r="Z5" s="121">
        <v>20937</v>
      </c>
      <c r="AB5" s="122" t="str">
        <f>TEXT(Z5,"###,###")</f>
        <v>20,937</v>
      </c>
      <c r="AD5" s="123">
        <f t="shared" ref="AD5:AD9" si="1">Z5/Y5-1</f>
        <v>3.6023553862140734E-2</v>
      </c>
      <c r="AF5" s="123">
        <f t="shared" si="0"/>
        <v>0.11313732787495345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18097</v>
      </c>
      <c r="U6" s="121">
        <v>18243</v>
      </c>
      <c r="V6" s="121">
        <v>19059</v>
      </c>
      <c r="W6" s="121">
        <v>19187</v>
      </c>
      <c r="X6" s="121">
        <v>19369</v>
      </c>
      <c r="Y6" s="121">
        <v>20087</v>
      </c>
      <c r="Z6" s="121">
        <v>20745</v>
      </c>
      <c r="AB6" s="122" t="str">
        <f>TEXT(Z6,"###,###")</f>
        <v>20,745</v>
      </c>
      <c r="AD6" s="123">
        <f t="shared" si="1"/>
        <v>3.2757504853885511E-2</v>
      </c>
      <c r="AF6" s="123">
        <f t="shared" si="0"/>
        <v>0.14632259490523292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26507</v>
      </c>
      <c r="U7" s="121">
        <v>26939</v>
      </c>
      <c r="V7" s="121">
        <v>27444</v>
      </c>
      <c r="W7" s="121">
        <v>27537</v>
      </c>
      <c r="X7" s="121">
        <v>27963</v>
      </c>
      <c r="Y7" s="121">
        <v>28676</v>
      </c>
      <c r="Z7" s="121">
        <v>29729</v>
      </c>
      <c r="AB7" s="122" t="str">
        <f>TEXT(Z7,"###,###")</f>
        <v>29,729</v>
      </c>
      <c r="AD7" s="123">
        <f t="shared" si="1"/>
        <v>3.6720602594504159E-2</v>
      </c>
      <c r="AF7" s="123">
        <f t="shared" si="0"/>
        <v>0.12155279737427849</v>
      </c>
    </row>
    <row r="8" spans="1:32" ht="17.25" customHeight="1" x14ac:dyDescent="0.25">
      <c r="A8" s="44" t="s">
        <v>13</v>
      </c>
      <c r="B8" s="45"/>
      <c r="C8" s="46"/>
      <c r="D8" s="47" t="str">
        <f>AB4</f>
        <v>41,682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29,729</v>
      </c>
      <c r="P8" s="48"/>
      <c r="S8" s="120" t="s">
        <v>88</v>
      </c>
      <c r="T8" s="121">
        <v>31290.44</v>
      </c>
      <c r="U8" s="121">
        <v>32546.19</v>
      </c>
      <c r="V8" s="121">
        <v>33186</v>
      </c>
      <c r="W8" s="121">
        <v>33644</v>
      </c>
      <c r="X8" s="121">
        <v>34515</v>
      </c>
      <c r="Y8" s="121">
        <v>35110</v>
      </c>
      <c r="Z8" s="121">
        <v>35774.639999999999</v>
      </c>
      <c r="AB8" s="122" t="str">
        <f>TEXT(Z8,"$###,###")</f>
        <v>$35,775</v>
      </c>
      <c r="AD8" s="123">
        <f t="shared" si="1"/>
        <v>1.8930219310737684E-2</v>
      </c>
      <c r="AF8" s="123">
        <f t="shared" si="0"/>
        <v>0.14330894675817918</v>
      </c>
    </row>
    <row r="9" spans="1:32" x14ac:dyDescent="0.25">
      <c r="A9" s="52" t="s">
        <v>15</v>
      </c>
      <c r="B9" s="53"/>
      <c r="C9" s="54"/>
      <c r="D9" s="55">
        <f>AD104</f>
        <v>76.55102922124658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50.570150358236063</v>
      </c>
      <c r="P9" s="56" t="s">
        <v>89</v>
      </c>
      <c r="S9" s="120" t="s">
        <v>7</v>
      </c>
      <c r="T9" s="121">
        <v>1085829384</v>
      </c>
      <c r="U9" s="121">
        <v>1187789008</v>
      </c>
      <c r="V9" s="121">
        <v>1253347133</v>
      </c>
      <c r="W9" s="121">
        <v>1277442058</v>
      </c>
      <c r="X9" s="121">
        <v>1312989223</v>
      </c>
      <c r="Y9" s="121">
        <v>1371713416</v>
      </c>
      <c r="Z9" s="121">
        <v>1464698335</v>
      </c>
      <c r="AB9" s="122" t="str">
        <f>TEXT(Z9/1000000,"$#,###.0")&amp;" mil"</f>
        <v>$1,464.7 mil</v>
      </c>
      <c r="AD9" s="123">
        <f t="shared" si="1"/>
        <v>6.7787424046015232E-2</v>
      </c>
      <c r="AF9" s="123">
        <f t="shared" si="0"/>
        <v>0.34892125464897172</v>
      </c>
    </row>
    <row r="10" spans="1:32" x14ac:dyDescent="0.25">
      <c r="A10" s="52" t="s">
        <v>18</v>
      </c>
      <c r="B10" s="53"/>
      <c r="C10" s="54"/>
      <c r="D10" s="55">
        <f>AD105</f>
        <v>12.708123410584903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49.429849641763937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86.881496182179021</v>
      </c>
      <c r="P11" s="56" t="s">
        <v>89</v>
      </c>
      <c r="S11" s="120" t="s">
        <v>30</v>
      </c>
      <c r="T11" s="125">
        <v>30625</v>
      </c>
      <c r="U11" s="125">
        <v>31347</v>
      </c>
      <c r="V11" s="125">
        <v>32976</v>
      </c>
      <c r="W11" s="125">
        <v>32977</v>
      </c>
      <c r="X11" s="125">
        <v>32972</v>
      </c>
      <c r="Y11" s="125">
        <v>33991</v>
      </c>
      <c r="Z11" s="125">
        <v>35186</v>
      </c>
    </row>
    <row r="12" spans="1:32" ht="28.5" customHeight="1" x14ac:dyDescent="0.25">
      <c r="A12" s="52" t="s">
        <v>20</v>
      </c>
      <c r="B12" s="54"/>
      <c r="C12" s="54"/>
      <c r="D12" s="55">
        <f>AD108</f>
        <v>24.051149177102825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21.84399071613576</v>
      </c>
      <c r="P12" s="56" t="s">
        <v>89</v>
      </c>
      <c r="S12" s="120" t="s">
        <v>31</v>
      </c>
      <c r="T12" s="125">
        <v>6280</v>
      </c>
      <c r="U12" s="125">
        <v>6201</v>
      </c>
      <c r="V12" s="125">
        <v>6013</v>
      </c>
      <c r="W12" s="125">
        <v>5872</v>
      </c>
      <c r="X12" s="125">
        <v>6016</v>
      </c>
      <c r="Y12" s="125">
        <v>6305</v>
      </c>
      <c r="Z12" s="125">
        <v>6496</v>
      </c>
    </row>
    <row r="13" spans="1:32" ht="15" customHeight="1" x14ac:dyDescent="0.25">
      <c r="A13" s="52" t="s">
        <v>21</v>
      </c>
      <c r="B13" s="54"/>
      <c r="C13" s="54"/>
      <c r="D13" s="55">
        <f>AD109</f>
        <v>16.906578379156471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44.0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19.63197543304064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28.679046111031141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735</v>
      </c>
      <c r="Z15" s="125">
        <v>750</v>
      </c>
      <c r="AB15" s="129">
        <f t="shared" ref="AB15:AB34" si="2">IF(Z15="np",0,Z15/$Z$34)</f>
        <v>1.7993378436735281E-2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396</v>
      </c>
      <c r="Z16" s="125">
        <v>433</v>
      </c>
      <c r="AB16" s="129">
        <f t="shared" si="2"/>
        <v>1.0388177150808503E-2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1495</v>
      </c>
      <c r="Z17" s="125">
        <v>1747</v>
      </c>
      <c r="AB17" s="129">
        <f t="shared" si="2"/>
        <v>4.1912576171968717E-2</v>
      </c>
    </row>
    <row r="18" spans="1:28" x14ac:dyDescent="0.25">
      <c r="A18" s="82" t="str">
        <f>$S$1&amp;" ("&amp;$T$2&amp;" to "&amp;$Z$2&amp;")"</f>
        <v>Noosa (2011-12 to 2017-18)</v>
      </c>
      <c r="B18" s="82"/>
      <c r="C18" s="82"/>
      <c r="D18" s="82"/>
      <c r="E18" s="82"/>
      <c r="F18" s="82"/>
      <c r="G18" s="82" t="str">
        <f>$S$1&amp;" ("&amp;$T$2&amp;" to "&amp;$Z$2&amp;")"</f>
        <v>Noosa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213</v>
      </c>
      <c r="Z18" s="125">
        <v>203</v>
      </c>
      <c r="AB18" s="129">
        <f t="shared" si="2"/>
        <v>4.8702077635430158E-3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3540</v>
      </c>
      <c r="Z19" s="125">
        <v>3988</v>
      </c>
      <c r="AB19" s="129">
        <f t="shared" si="2"/>
        <v>9.5676790940933731E-2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967</v>
      </c>
      <c r="Z20" s="125">
        <v>1037</v>
      </c>
      <c r="AB20" s="129">
        <f t="shared" si="2"/>
        <v>2.4878844585192648E-2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3857</v>
      </c>
      <c r="Z21" s="125">
        <v>4227</v>
      </c>
      <c r="AB21" s="129">
        <f t="shared" si="2"/>
        <v>0.10141068086944005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5046</v>
      </c>
      <c r="Z22" s="125">
        <v>5381</v>
      </c>
      <c r="AB22" s="129">
        <f t="shared" si="2"/>
        <v>0.12909649249076341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889</v>
      </c>
      <c r="Z23" s="125">
        <v>975</v>
      </c>
      <c r="AB23" s="129">
        <f t="shared" si="2"/>
        <v>2.3391391967755866E-2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318</v>
      </c>
      <c r="Z24" s="125">
        <v>348</v>
      </c>
      <c r="AB24" s="129">
        <f t="shared" si="2"/>
        <v>8.3489275946451707E-3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1344</v>
      </c>
      <c r="Z25" s="125">
        <v>1429</v>
      </c>
      <c r="AB25" s="129">
        <f t="shared" si="2"/>
        <v>3.4283383714792955E-2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1489</v>
      </c>
      <c r="Z26" s="125">
        <v>1704</v>
      </c>
      <c r="AB26" s="129">
        <f t="shared" si="2"/>
        <v>4.0880955808262558E-2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2485</v>
      </c>
      <c r="Z27" s="125">
        <v>2786</v>
      </c>
      <c r="AB27" s="129">
        <f t="shared" si="2"/>
        <v>6.6839403099659328E-2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2350</v>
      </c>
      <c r="Z28" s="125">
        <v>2818</v>
      </c>
      <c r="AB28" s="129">
        <f t="shared" si="2"/>
        <v>6.7607120579626701E-2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1372</v>
      </c>
      <c r="Z29" s="125">
        <v>1385</v>
      </c>
      <c r="AB29" s="129">
        <f t="shared" si="2"/>
        <v>3.3227772179837821E-2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2879</v>
      </c>
      <c r="Z30" s="125">
        <v>3023</v>
      </c>
      <c r="AB30" s="129">
        <f t="shared" si="2"/>
        <v>7.2525310685667671E-2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4035</v>
      </c>
      <c r="Z31" s="125">
        <v>4316</v>
      </c>
      <c r="AB31" s="129">
        <f t="shared" si="2"/>
        <v>0.10354589511059929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629</v>
      </c>
      <c r="Z32" s="125">
        <v>735</v>
      </c>
      <c r="AB32" s="129">
        <f t="shared" si="2"/>
        <v>1.7633510868000576E-2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1579</v>
      </c>
      <c r="Z33" s="125">
        <v>1666</v>
      </c>
      <c r="AB33" s="129">
        <f t="shared" si="2"/>
        <v>3.9969291300801305E-2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40296</v>
      </c>
      <c r="Z34" s="132">
        <v>41682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36</v>
      </c>
      <c r="Y44" s="125">
        <v>29</v>
      </c>
      <c r="Z44" s="125">
        <v>27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489</v>
      </c>
      <c r="Y45" s="125">
        <v>615</v>
      </c>
      <c r="Z45" s="125">
        <v>630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1194</v>
      </c>
      <c r="Y46" s="125">
        <v>1233</v>
      </c>
      <c r="Z46" s="125">
        <v>1312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1497</v>
      </c>
      <c r="Y47" s="125">
        <v>1526</v>
      </c>
      <c r="Z47" s="125">
        <v>1687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1813</v>
      </c>
      <c r="Y48" s="125">
        <v>1806</v>
      </c>
      <c r="Z48" s="125">
        <v>1941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Noosa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1708</v>
      </c>
      <c r="Y49" s="125">
        <v>1724</v>
      </c>
      <c r="Z49" s="125">
        <v>1735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1694</v>
      </c>
      <c r="Y50" s="125">
        <v>1823</v>
      </c>
      <c r="Z50" s="125">
        <v>1801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2155</v>
      </c>
      <c r="Y51" s="125">
        <v>2083</v>
      </c>
      <c r="Z51" s="125">
        <v>2020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2046</v>
      </c>
      <c r="Y52" s="125">
        <v>2126</v>
      </c>
      <c r="Z52" s="125">
        <v>2241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2068</v>
      </c>
      <c r="Y53" s="125">
        <v>2150</v>
      </c>
      <c r="Z53" s="125">
        <v>2091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1864</v>
      </c>
      <c r="Y54" s="125">
        <v>1876</v>
      </c>
      <c r="Z54" s="125">
        <v>2028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1552</v>
      </c>
      <c r="Y55" s="125">
        <v>1549</v>
      </c>
      <c r="Z55" s="125">
        <v>1609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890</v>
      </c>
      <c r="Y56" s="125">
        <v>976</v>
      </c>
      <c r="Z56" s="125">
        <v>997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375</v>
      </c>
      <c r="Y57" s="125">
        <v>427</v>
      </c>
      <c r="Z57" s="125">
        <v>465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140</v>
      </c>
      <c r="Y58" s="125">
        <v>161</v>
      </c>
      <c r="Z58" s="125">
        <v>185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62</v>
      </c>
      <c r="Y59" s="125">
        <v>69</v>
      </c>
      <c r="Z59" s="125">
        <v>91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42</v>
      </c>
      <c r="Y60" s="125">
        <v>34</v>
      </c>
      <c r="Z60" s="125">
        <v>45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19622</v>
      </c>
      <c r="Y61" s="125">
        <v>20209</v>
      </c>
      <c r="Z61" s="125">
        <v>20937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44</v>
      </c>
      <c r="Y63" s="125">
        <v>36</v>
      </c>
      <c r="Z63" s="125">
        <v>41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Noosa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569</v>
      </c>
      <c r="Y64" s="125">
        <v>667</v>
      </c>
      <c r="Z64" s="125">
        <v>712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1248</v>
      </c>
      <c r="Y65" s="125">
        <v>1249</v>
      </c>
      <c r="Z65" s="125">
        <v>1287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1579</v>
      </c>
      <c r="Y66" s="125">
        <v>1487</v>
      </c>
      <c r="Z66" s="125">
        <v>1624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1649</v>
      </c>
      <c r="Y67" s="125">
        <v>1755</v>
      </c>
      <c r="Z67" s="125">
        <v>1766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1521</v>
      </c>
      <c r="Y68" s="125">
        <v>1634</v>
      </c>
      <c r="Z68" s="125">
        <v>1690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1584</v>
      </c>
      <c r="Y69" s="125">
        <v>1630</v>
      </c>
      <c r="Z69" s="125">
        <v>1762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1936</v>
      </c>
      <c r="Y70" s="125">
        <v>1982</v>
      </c>
      <c r="Z70" s="125">
        <v>2021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2368</v>
      </c>
      <c r="Y71" s="125">
        <v>2396</v>
      </c>
      <c r="Z71" s="125">
        <v>2430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2438</v>
      </c>
      <c r="Y72" s="125">
        <v>2431</v>
      </c>
      <c r="Z72" s="125">
        <v>2395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2031</v>
      </c>
      <c r="Y73" s="125">
        <v>2212</v>
      </c>
      <c r="Z73" s="125">
        <v>2250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1377</v>
      </c>
      <c r="Y74" s="125">
        <v>1481</v>
      </c>
      <c r="Z74" s="125">
        <v>1533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620</v>
      </c>
      <c r="Y75" s="125">
        <v>676</v>
      </c>
      <c r="Z75" s="125">
        <v>746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228</v>
      </c>
      <c r="Y76" s="125">
        <v>258</v>
      </c>
      <c r="Z76" s="125">
        <v>287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90</v>
      </c>
      <c r="Y77" s="125">
        <v>113</v>
      </c>
      <c r="Z77" s="125">
        <v>117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37</v>
      </c>
      <c r="Y78" s="125">
        <v>37</v>
      </c>
      <c r="Z78" s="125">
        <v>46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55</v>
      </c>
      <c r="Y79" s="125">
        <v>43</v>
      </c>
      <c r="Z79" s="125">
        <v>49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19369</v>
      </c>
      <c r="Y80" s="125">
        <v>20087</v>
      </c>
      <c r="Z80" s="125">
        <v>20745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Noosa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1677</v>
      </c>
      <c r="Y83" s="125">
        <v>1750</v>
      </c>
      <c r="Z83" s="125">
        <v>1905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1601</v>
      </c>
      <c r="Y84" s="125">
        <v>1645</v>
      </c>
      <c r="Z84" s="125">
        <v>1691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41,682</v>
      </c>
      <c r="D85" s="96">
        <f t="shared" ref="D85:D90" si="4">AD4</f>
        <v>3.4395473496128703E-2</v>
      </c>
      <c r="E85" s="97">
        <f t="shared" ref="E85:E90" si="5">AD4</f>
        <v>3.4395473496128703E-2</v>
      </c>
      <c r="F85" s="96">
        <f t="shared" ref="F85:F90" si="6">AF4</f>
        <v>0.12940985205657607</v>
      </c>
      <c r="G85" s="97">
        <f t="shared" ref="G85:G90" si="7">AF4</f>
        <v>0.12940985205657607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2456</v>
      </c>
      <c r="Y85" s="125">
        <v>2588</v>
      </c>
      <c r="Z85" s="125">
        <v>2716</v>
      </c>
    </row>
    <row r="86" spans="1:32" ht="15" customHeight="1" x14ac:dyDescent="0.25">
      <c r="A86" s="98" t="s">
        <v>4</v>
      </c>
      <c r="B86" s="95"/>
      <c r="C86" s="109" t="str">
        <f t="shared" si="3"/>
        <v>20,937</v>
      </c>
      <c r="D86" s="96">
        <f t="shared" si="4"/>
        <v>3.6023553862140734E-2</v>
      </c>
      <c r="E86" s="97">
        <f t="shared" si="5"/>
        <v>3.6023553862140734E-2</v>
      </c>
      <c r="F86" s="96">
        <f t="shared" si="6"/>
        <v>0.11313732787495345</v>
      </c>
      <c r="G86" s="97">
        <f t="shared" si="7"/>
        <v>0.11313732787495345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957</v>
      </c>
      <c r="Y86" s="125">
        <v>941</v>
      </c>
      <c r="Z86" s="125">
        <v>1006</v>
      </c>
    </row>
    <row r="87" spans="1:32" ht="15" customHeight="1" x14ac:dyDescent="0.25">
      <c r="A87" s="98" t="s">
        <v>5</v>
      </c>
      <c r="B87" s="95"/>
      <c r="C87" s="109" t="str">
        <f t="shared" si="3"/>
        <v>20,745</v>
      </c>
      <c r="D87" s="96">
        <f t="shared" si="4"/>
        <v>3.2757504853885511E-2</v>
      </c>
      <c r="E87" s="97">
        <f t="shared" si="5"/>
        <v>3.2757504853885511E-2</v>
      </c>
      <c r="F87" s="96">
        <f t="shared" si="6"/>
        <v>0.14632259490523292</v>
      </c>
      <c r="G87" s="97">
        <f t="shared" si="7"/>
        <v>0.14632259490523292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406</v>
      </c>
      <c r="Y87" s="125">
        <v>402</v>
      </c>
      <c r="Z87" s="125">
        <v>424</v>
      </c>
    </row>
    <row r="88" spans="1:32" ht="15" customHeight="1" x14ac:dyDescent="0.25">
      <c r="A88" s="95" t="s">
        <v>6</v>
      </c>
      <c r="B88" s="95"/>
      <c r="C88" s="109" t="str">
        <f t="shared" si="3"/>
        <v>29,729</v>
      </c>
      <c r="D88" s="96">
        <f t="shared" si="4"/>
        <v>3.6720602594504159E-2</v>
      </c>
      <c r="E88" s="97">
        <f t="shared" si="5"/>
        <v>3.6720602594504159E-2</v>
      </c>
      <c r="F88" s="96">
        <f t="shared" si="6"/>
        <v>0.12155279737427849</v>
      </c>
      <c r="G88" s="97">
        <f t="shared" si="7"/>
        <v>0.12155279737427849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801</v>
      </c>
      <c r="Y88" s="125">
        <v>835</v>
      </c>
      <c r="Z88" s="125">
        <v>890</v>
      </c>
    </row>
    <row r="89" spans="1:32" ht="15" customHeight="1" x14ac:dyDescent="0.25">
      <c r="A89" s="95" t="s">
        <v>104</v>
      </c>
      <c r="B89" s="95"/>
      <c r="C89" s="146" t="str">
        <f t="shared" si="3"/>
        <v>$35,775</v>
      </c>
      <c r="D89" s="96">
        <f t="shared" si="4"/>
        <v>1.8930219310737684E-2</v>
      </c>
      <c r="E89" s="97">
        <f t="shared" si="5"/>
        <v>1.8930219310737684E-2</v>
      </c>
      <c r="F89" s="96">
        <f t="shared" si="6"/>
        <v>0.14330894675817918</v>
      </c>
      <c r="G89" s="97">
        <f t="shared" si="7"/>
        <v>0.14330894675817918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890</v>
      </c>
      <c r="Y89" s="125">
        <v>858</v>
      </c>
      <c r="Z89" s="125">
        <v>870</v>
      </c>
    </row>
    <row r="90" spans="1:32" ht="15" customHeight="1" x14ac:dyDescent="0.25">
      <c r="A90" s="95" t="s">
        <v>7</v>
      </c>
      <c r="B90" s="95"/>
      <c r="C90" s="109" t="str">
        <f t="shared" si="3"/>
        <v>$1,464.7 mil</v>
      </c>
      <c r="D90" s="96">
        <f t="shared" si="4"/>
        <v>6.7787424046015232E-2</v>
      </c>
      <c r="E90" s="97">
        <f t="shared" si="5"/>
        <v>6.7787424046015232E-2</v>
      </c>
      <c r="F90" s="96">
        <f t="shared" si="6"/>
        <v>0.34892125464897172</v>
      </c>
      <c r="G90" s="97">
        <f t="shared" si="7"/>
        <v>0.34892125464897172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1374</v>
      </c>
      <c r="Y90" s="125">
        <v>1421</v>
      </c>
      <c r="Z90" s="125">
        <v>1495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14196</v>
      </c>
      <c r="Y91" s="125">
        <v>14508</v>
      </c>
      <c r="Z91" s="125">
        <v>15034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1165</v>
      </c>
      <c r="Y93" s="125">
        <v>1278</v>
      </c>
      <c r="Z93" s="125">
        <v>1382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2344</v>
      </c>
      <c r="Y94" s="125">
        <v>2463</v>
      </c>
      <c r="Z94" s="125">
        <v>2546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431</v>
      </c>
      <c r="Y95" s="125">
        <v>466</v>
      </c>
      <c r="Z95" s="125">
        <v>483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2024</v>
      </c>
      <c r="Y96" s="125">
        <v>2139</v>
      </c>
      <c r="Z96" s="125">
        <v>2302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2063</v>
      </c>
      <c r="Y97" s="125">
        <v>2216</v>
      </c>
      <c r="Z97" s="125">
        <v>2255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1469</v>
      </c>
      <c r="Y98" s="125">
        <v>1452</v>
      </c>
      <c r="Z98" s="125">
        <v>1546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78</v>
      </c>
      <c r="Y99" s="125">
        <v>82</v>
      </c>
      <c r="Z99" s="125">
        <v>85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754</v>
      </c>
      <c r="Y100" s="125">
        <v>783</v>
      </c>
      <c r="Z100" s="125">
        <v>824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13767</v>
      </c>
      <c r="Y101" s="125">
        <v>14168</v>
      </c>
      <c r="Z101" s="125">
        <v>14695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28176</v>
      </c>
      <c r="Y104" s="125">
        <v>30450</v>
      </c>
      <c r="Z104" s="125">
        <v>31908</v>
      </c>
      <c r="AB104" s="122" t="str">
        <f>TEXT(Z104,"###,###")</f>
        <v>31,908</v>
      </c>
      <c r="AD104" s="143">
        <f>Z104/($Z$4)*100</f>
        <v>76.55102922124658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5555</v>
      </c>
      <c r="Y105" s="125">
        <v>5392</v>
      </c>
      <c r="Z105" s="125">
        <v>5297</v>
      </c>
      <c r="AB105" s="122" t="str">
        <f>TEXT(Z105,"###,###")</f>
        <v>5,297</v>
      </c>
      <c r="AD105" s="143">
        <f>Z105/($Z$4)*100</f>
        <v>12.708123410584903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33731</v>
      </c>
      <c r="Y106" s="132">
        <v>35842</v>
      </c>
      <c r="Z106" s="132">
        <v>37205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7570</v>
      </c>
      <c r="Y108" s="125">
        <v>8550</v>
      </c>
      <c r="Z108" s="125">
        <v>10025</v>
      </c>
      <c r="AB108" s="122" t="str">
        <f>TEXT(Z108,"###,###")</f>
        <v>10,025</v>
      </c>
      <c r="AD108" s="143">
        <f>Z108/($Z$4)*100</f>
        <v>24.051149177102825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6757</v>
      </c>
      <c r="Y109" s="125">
        <v>7241</v>
      </c>
      <c r="Z109" s="125">
        <v>7047</v>
      </c>
      <c r="AB109" s="122" t="str">
        <f>TEXT(Z109,"###,###")</f>
        <v>7,047</v>
      </c>
      <c r="AD109" s="143">
        <f>Z109/($Z$4)*100</f>
        <v>16.906578379156471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7770</v>
      </c>
      <c r="Y110" s="125">
        <v>8272</v>
      </c>
      <c r="Z110" s="125">
        <v>8183</v>
      </c>
      <c r="AB110" s="122" t="str">
        <f>TEXT(Z110,"###,###")</f>
        <v>8,183</v>
      </c>
      <c r="AD110" s="143">
        <f>Z110/($Z$4)*100</f>
        <v>19.63197543304064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11640</v>
      </c>
      <c r="Y111" s="125">
        <v>11779</v>
      </c>
      <c r="Z111" s="125">
        <v>11954</v>
      </c>
      <c r="AB111" s="122" t="str">
        <f>TEXT(Z111,"###,###")</f>
        <v>11,954</v>
      </c>
      <c r="AD111" s="143">
        <f>Z111/($Z$4)*100</f>
        <v>28.679046111031141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38991</v>
      </c>
      <c r="Y112" s="125">
        <v>40296</v>
      </c>
      <c r="Z112" s="125">
        <v>41682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44.04</v>
      </c>
      <c r="U118" s="144">
        <v>42.29</v>
      </c>
      <c r="V118" s="144">
        <v>44.37</v>
      </c>
      <c r="W118" s="144">
        <v>43.56</v>
      </c>
      <c r="X118" s="144">
        <v>45.72</v>
      </c>
      <c r="Y118" s="144">
        <v>43.84</v>
      </c>
      <c r="Z118" s="144">
        <v>43.96</v>
      </c>
      <c r="AB118" s="122" t="str">
        <f>TEXT(Z118,"##.0")</f>
        <v>44.0</v>
      </c>
    </row>
    <row r="120" spans="19:32" x14ac:dyDescent="0.25">
      <c r="S120" s="115" t="s">
        <v>106</v>
      </c>
      <c r="T120" s="125">
        <v>20226</v>
      </c>
      <c r="U120" s="125">
        <v>20738</v>
      </c>
      <c r="V120" s="125">
        <v>21432</v>
      </c>
      <c r="W120" s="125">
        <v>21663</v>
      </c>
      <c r="X120" s="125">
        <v>21944</v>
      </c>
      <c r="Y120" s="125">
        <v>22371</v>
      </c>
      <c r="Z120" s="125">
        <v>23233</v>
      </c>
      <c r="AB120" s="122" t="str">
        <f>TEXT(Z120,"###,###")</f>
        <v>23,233</v>
      </c>
    </row>
    <row r="121" spans="19:32" x14ac:dyDescent="0.25">
      <c r="S121" s="115" t="s">
        <v>107</v>
      </c>
      <c r="T121" s="125">
        <v>3837</v>
      </c>
      <c r="U121" s="125">
        <v>3821</v>
      </c>
      <c r="V121" s="125">
        <v>3681</v>
      </c>
      <c r="W121" s="125">
        <v>3614</v>
      </c>
      <c r="X121" s="125">
        <v>3710</v>
      </c>
      <c r="Y121" s="125">
        <v>3784</v>
      </c>
      <c r="Z121" s="125">
        <v>3898</v>
      </c>
      <c r="AB121" s="122" t="str">
        <f>TEXT(Z121,"###,###")</f>
        <v>3,898</v>
      </c>
    </row>
    <row r="122" spans="19:32" x14ac:dyDescent="0.25">
      <c r="S122" s="115" t="s">
        <v>108</v>
      </c>
      <c r="T122" s="125">
        <v>2448</v>
      </c>
      <c r="U122" s="125">
        <v>2381</v>
      </c>
      <c r="V122" s="125">
        <v>2328</v>
      </c>
      <c r="W122" s="125">
        <v>2258</v>
      </c>
      <c r="X122" s="125">
        <v>2306</v>
      </c>
      <c r="Y122" s="125">
        <v>2521</v>
      </c>
      <c r="Z122" s="125">
        <v>2596</v>
      </c>
      <c r="AB122" s="122" t="str">
        <f>TEXT(Z122,"###,###")</f>
        <v>2,596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22674</v>
      </c>
      <c r="U124" s="125">
        <v>23119</v>
      </c>
      <c r="V124" s="125">
        <v>23760</v>
      </c>
      <c r="W124" s="125">
        <v>23921</v>
      </c>
      <c r="X124" s="125">
        <v>24250</v>
      </c>
      <c r="Y124" s="125">
        <v>24892</v>
      </c>
      <c r="Z124" s="125">
        <v>25829</v>
      </c>
      <c r="AB124" s="122" t="str">
        <f>TEXT(Z124,"###,###")</f>
        <v>25,829</v>
      </c>
      <c r="AD124" s="139">
        <f>Z124/$Z$7*100</f>
        <v>86.881496182179021</v>
      </c>
    </row>
    <row r="125" spans="19:32" x14ac:dyDescent="0.25">
      <c r="S125" s="115" t="s">
        <v>110</v>
      </c>
      <c r="T125" s="125">
        <v>6285</v>
      </c>
      <c r="U125" s="125">
        <v>6202</v>
      </c>
      <c r="V125" s="125">
        <v>6009</v>
      </c>
      <c r="W125" s="125">
        <v>5872</v>
      </c>
      <c r="X125" s="125">
        <v>6016</v>
      </c>
      <c r="Y125" s="125">
        <v>6305</v>
      </c>
      <c r="Z125" s="125">
        <v>6494</v>
      </c>
      <c r="AB125" s="122" t="str">
        <f>TEXT(Z125,"###,###")</f>
        <v>6,494</v>
      </c>
      <c r="AD125" s="139">
        <f>Z125/$Z$7*100</f>
        <v>21.84399071613576</v>
      </c>
    </row>
    <row r="127" spans="19:32" x14ac:dyDescent="0.25">
      <c r="S127" s="115" t="s">
        <v>111</v>
      </c>
      <c r="T127" s="125">
        <v>13600</v>
      </c>
      <c r="U127" s="125">
        <v>13922</v>
      </c>
      <c r="V127" s="125">
        <v>14101</v>
      </c>
      <c r="W127" s="125">
        <v>14065</v>
      </c>
      <c r="X127" s="125">
        <v>14196</v>
      </c>
      <c r="Y127" s="125">
        <v>14508</v>
      </c>
      <c r="Z127" s="125">
        <v>15034</v>
      </c>
      <c r="AB127" s="122" t="str">
        <f>TEXT(Z127,"###,###")</f>
        <v>15,034</v>
      </c>
      <c r="AD127" s="139">
        <f>Z127/$Z$7*100</f>
        <v>50.570150358236063</v>
      </c>
    </row>
    <row r="128" spans="19:32" x14ac:dyDescent="0.25">
      <c r="S128" s="115" t="s">
        <v>112</v>
      </c>
      <c r="T128" s="125">
        <v>12907</v>
      </c>
      <c r="U128" s="125">
        <v>13017</v>
      </c>
      <c r="V128" s="125">
        <v>13343</v>
      </c>
      <c r="W128" s="125">
        <v>13472</v>
      </c>
      <c r="X128" s="125">
        <v>13767</v>
      </c>
      <c r="Y128" s="125">
        <v>14168</v>
      </c>
      <c r="Z128" s="125">
        <v>14695</v>
      </c>
      <c r="AB128" s="122" t="str">
        <f>TEXT(Z128,"###,###")</f>
        <v>14,695</v>
      </c>
      <c r="AD128" s="139">
        <f>Z128/$Z$7*100</f>
        <v>49.429849641763937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75" id="{4821E479-4EF4-4516-8EBC-21A70C36AA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78" id="{7D94BECC-54EE-45AA-8DAA-DBD7E3A6DA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81" id="{6E588F67-56D0-4D82-8215-490AC98E0E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84" id="{F6DF7900-7FE5-44F7-B3AA-3D20363ADF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F3C2E-A5C3-43F9-BC19-E32123D5722E}">
  <sheetPr codeName="Sheet11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North Burnett</v>
      </c>
      <c r="T1" s="113"/>
      <c r="U1" s="113"/>
      <c r="V1" s="113"/>
      <c r="W1" s="113"/>
      <c r="X1" s="113"/>
      <c r="Y1" s="114" t="str">
        <f>Y3</f>
        <v>9.53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172</v>
      </c>
      <c r="Y3" s="118" t="s">
        <v>259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9.53 North Burnett,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9556</v>
      </c>
      <c r="U4" s="121">
        <v>9220</v>
      </c>
      <c r="V4" s="121">
        <v>8722</v>
      </c>
      <c r="W4" s="121">
        <v>9114</v>
      </c>
      <c r="X4" s="121">
        <v>8821</v>
      </c>
      <c r="Y4" s="121">
        <v>9478</v>
      </c>
      <c r="Z4" s="121">
        <v>10863</v>
      </c>
      <c r="AB4" s="122" t="str">
        <f>TEXT(Z4,"###,###")</f>
        <v>10,863</v>
      </c>
      <c r="AD4" s="123">
        <f>Z4/Y4-1</f>
        <v>0.14612787507913061</v>
      </c>
      <c r="AF4" s="123">
        <f t="shared" ref="AF4:AF9" si="0">Z4/T4-1</f>
        <v>0.13677270824612808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5419</v>
      </c>
      <c r="U5" s="121">
        <v>5178</v>
      </c>
      <c r="V5" s="121">
        <v>4891</v>
      </c>
      <c r="W5" s="121">
        <v>5158</v>
      </c>
      <c r="X5" s="121">
        <v>4898</v>
      </c>
      <c r="Y5" s="121">
        <v>5096</v>
      </c>
      <c r="Z5" s="121">
        <v>6061</v>
      </c>
      <c r="AB5" s="122" t="str">
        <f>TEXT(Z5,"###,###")</f>
        <v>6,061</v>
      </c>
      <c r="AD5" s="123">
        <f t="shared" ref="AD5:AD9" si="1">Z5/Y5-1</f>
        <v>0.18936420722135017</v>
      </c>
      <c r="AF5" s="123">
        <f t="shared" si="0"/>
        <v>0.11847204281232693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4141</v>
      </c>
      <c r="U6" s="121">
        <v>4041</v>
      </c>
      <c r="V6" s="121">
        <v>3833</v>
      </c>
      <c r="W6" s="121">
        <v>3951</v>
      </c>
      <c r="X6" s="121">
        <v>3924</v>
      </c>
      <c r="Y6" s="121">
        <v>4382</v>
      </c>
      <c r="Z6" s="121">
        <v>4804</v>
      </c>
      <c r="AB6" s="122" t="str">
        <f>TEXT(Z6,"###,###")</f>
        <v>4,804</v>
      </c>
      <c r="AD6" s="123">
        <f t="shared" si="1"/>
        <v>9.6303057964399752E-2</v>
      </c>
      <c r="AF6" s="123">
        <f t="shared" si="0"/>
        <v>0.16010625452789173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5615</v>
      </c>
      <c r="U7" s="121">
        <v>5573</v>
      </c>
      <c r="V7" s="121">
        <v>5362</v>
      </c>
      <c r="W7" s="121">
        <v>5505</v>
      </c>
      <c r="X7" s="121">
        <v>5389</v>
      </c>
      <c r="Y7" s="121">
        <v>5782</v>
      </c>
      <c r="Z7" s="121">
        <v>6669</v>
      </c>
      <c r="AB7" s="122" t="str">
        <f>TEXT(Z7,"###,###")</f>
        <v>6,669</v>
      </c>
      <c r="AD7" s="123">
        <f t="shared" si="1"/>
        <v>0.15340712556208924</v>
      </c>
      <c r="AF7" s="123">
        <f t="shared" si="0"/>
        <v>0.18771148708815666</v>
      </c>
    </row>
    <row r="8" spans="1:32" ht="17.25" customHeight="1" x14ac:dyDescent="0.25">
      <c r="A8" s="44" t="s">
        <v>13</v>
      </c>
      <c r="B8" s="45"/>
      <c r="C8" s="46"/>
      <c r="D8" s="47" t="str">
        <f>AB4</f>
        <v>10,863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6,669</v>
      </c>
      <c r="P8" s="48"/>
      <c r="S8" s="120" t="s">
        <v>88</v>
      </c>
      <c r="T8" s="121">
        <v>24778</v>
      </c>
      <c r="U8" s="121">
        <v>23360</v>
      </c>
      <c r="V8" s="121">
        <v>23775.5</v>
      </c>
      <c r="W8" s="121">
        <v>26049</v>
      </c>
      <c r="X8" s="121">
        <v>27737.65</v>
      </c>
      <c r="Y8" s="121">
        <v>27358</v>
      </c>
      <c r="Z8" s="121">
        <v>27728.41</v>
      </c>
      <c r="AB8" s="122" t="str">
        <f>TEXT(Z8,"$###,###")</f>
        <v>$27,728</v>
      </c>
      <c r="AD8" s="123">
        <f t="shared" si="1"/>
        <v>1.3539366912786122E-2</v>
      </c>
      <c r="AF8" s="123">
        <f t="shared" si="0"/>
        <v>0.11907377512309303</v>
      </c>
    </row>
    <row r="9" spans="1:32" x14ac:dyDescent="0.25">
      <c r="A9" s="52" t="s">
        <v>15</v>
      </c>
      <c r="B9" s="53"/>
      <c r="C9" s="54"/>
      <c r="D9" s="55">
        <f>AD104</f>
        <v>70.275246248734234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55.690508322087275</v>
      </c>
      <c r="P9" s="56" t="s">
        <v>89</v>
      </c>
      <c r="S9" s="120" t="s">
        <v>7</v>
      </c>
      <c r="T9" s="121">
        <v>171723311</v>
      </c>
      <c r="U9" s="121">
        <v>167880828</v>
      </c>
      <c r="V9" s="121">
        <v>171684877</v>
      </c>
      <c r="W9" s="121">
        <v>179751212</v>
      </c>
      <c r="X9" s="121">
        <v>187441698</v>
      </c>
      <c r="Y9" s="121">
        <v>204727296</v>
      </c>
      <c r="Z9" s="121">
        <v>235143192</v>
      </c>
      <c r="AB9" s="122" t="str">
        <f>TEXT(Z9/1000000,"$#,###.0")&amp;" mil"</f>
        <v>$235.1 mil</v>
      </c>
      <c r="AD9" s="123">
        <f t="shared" si="1"/>
        <v>0.148567858777366</v>
      </c>
      <c r="AF9" s="123">
        <f t="shared" si="0"/>
        <v>0.3693143384592672</v>
      </c>
    </row>
    <row r="10" spans="1:32" x14ac:dyDescent="0.25">
      <c r="A10" s="52" t="s">
        <v>18</v>
      </c>
      <c r="B10" s="53"/>
      <c r="C10" s="54"/>
      <c r="D10" s="55">
        <f>AD105</f>
        <v>12.077694927736353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44.339481181586443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81.871345029239762</v>
      </c>
      <c r="P11" s="56" t="s">
        <v>89</v>
      </c>
      <c r="S11" s="120" t="s">
        <v>30</v>
      </c>
      <c r="T11" s="125">
        <v>7770</v>
      </c>
      <c r="U11" s="125">
        <v>7444</v>
      </c>
      <c r="V11" s="125">
        <v>6936</v>
      </c>
      <c r="W11" s="125">
        <v>7329</v>
      </c>
      <c r="X11" s="125">
        <v>7081</v>
      </c>
      <c r="Y11" s="125">
        <v>7521</v>
      </c>
      <c r="Z11" s="125">
        <v>8640</v>
      </c>
    </row>
    <row r="12" spans="1:32" ht="28.5" customHeight="1" x14ac:dyDescent="0.25">
      <c r="A12" s="52" t="s">
        <v>20</v>
      </c>
      <c r="B12" s="54"/>
      <c r="C12" s="54"/>
      <c r="D12" s="55">
        <f>AD108</f>
        <v>18.659670440946332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33.303343829659617</v>
      </c>
      <c r="P12" s="56" t="s">
        <v>89</v>
      </c>
      <c r="S12" s="120" t="s">
        <v>31</v>
      </c>
      <c r="T12" s="125">
        <v>1787</v>
      </c>
      <c r="U12" s="125">
        <v>1777</v>
      </c>
      <c r="V12" s="125">
        <v>1787</v>
      </c>
      <c r="W12" s="125">
        <v>1781</v>
      </c>
      <c r="X12" s="125">
        <v>1744</v>
      </c>
      <c r="Y12" s="125">
        <v>1957</v>
      </c>
      <c r="Z12" s="125">
        <v>2221</v>
      </c>
    </row>
    <row r="13" spans="1:32" ht="15" customHeight="1" x14ac:dyDescent="0.25">
      <c r="A13" s="52" t="s">
        <v>21</v>
      </c>
      <c r="B13" s="54"/>
      <c r="C13" s="54"/>
      <c r="D13" s="55">
        <f>AD109</f>
        <v>12.399889533278099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42.2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31.501426861824545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19.865598821688298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3154</v>
      </c>
      <c r="Z15" s="125">
        <v>3638</v>
      </c>
      <c r="AB15" s="129">
        <f t="shared" ref="AB15:AB34" si="2">IF(Z15="np",0,Z15/$Z$34)</f>
        <v>0.3348982785602504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162</v>
      </c>
      <c r="Z16" s="125">
        <v>183</v>
      </c>
      <c r="AB16" s="129">
        <f t="shared" si="2"/>
        <v>1.6846175089754212E-2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307</v>
      </c>
      <c r="Z17" s="125">
        <v>532</v>
      </c>
      <c r="AB17" s="129">
        <f t="shared" si="2"/>
        <v>4.8973580042345574E-2</v>
      </c>
    </row>
    <row r="18" spans="1:28" x14ac:dyDescent="0.25">
      <c r="A18" s="82" t="str">
        <f>$S$1&amp;" ("&amp;$T$2&amp;" to "&amp;$Z$2&amp;")"</f>
        <v>North Burnett (2011-12 to 2017-18)</v>
      </c>
      <c r="B18" s="82"/>
      <c r="C18" s="82"/>
      <c r="D18" s="82"/>
      <c r="E18" s="82"/>
      <c r="F18" s="82"/>
      <c r="G18" s="82" t="str">
        <f>$S$1&amp;" ("&amp;$T$2&amp;" to "&amp;$Z$2&amp;")"</f>
        <v>North Burnett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42</v>
      </c>
      <c r="Z18" s="125">
        <v>45</v>
      </c>
      <c r="AB18" s="129">
        <f t="shared" si="2"/>
        <v>4.1425020712510356E-3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322</v>
      </c>
      <c r="Z19" s="125">
        <v>406</v>
      </c>
      <c r="AB19" s="129">
        <f t="shared" si="2"/>
        <v>3.7374574242842677E-2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165</v>
      </c>
      <c r="Z20" s="125">
        <v>235</v>
      </c>
      <c r="AB20" s="129">
        <f t="shared" si="2"/>
        <v>2.1633066372088741E-2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531</v>
      </c>
      <c r="Z21" s="125">
        <v>559</v>
      </c>
      <c r="AB21" s="129">
        <f t="shared" si="2"/>
        <v>5.14590812850962E-2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326</v>
      </c>
      <c r="Z22" s="125">
        <v>391</v>
      </c>
      <c r="AB22" s="129">
        <f t="shared" si="2"/>
        <v>3.5993740219092331E-2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195</v>
      </c>
      <c r="Z23" s="125">
        <v>291</v>
      </c>
      <c r="AB23" s="129">
        <f t="shared" si="2"/>
        <v>2.6788180060756697E-2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13</v>
      </c>
      <c r="Z24" s="125">
        <v>11</v>
      </c>
      <c r="AB24" s="129">
        <f t="shared" si="2"/>
        <v>1.0126116174169197E-3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126</v>
      </c>
      <c r="Z25" s="125">
        <v>145</v>
      </c>
      <c r="AB25" s="129">
        <f t="shared" si="2"/>
        <v>1.334806222958667E-2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113</v>
      </c>
      <c r="Z26" s="125">
        <v>194</v>
      </c>
      <c r="AB26" s="129">
        <f t="shared" si="2"/>
        <v>1.7858786707171132E-2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250</v>
      </c>
      <c r="Z27" s="125">
        <v>244</v>
      </c>
      <c r="AB27" s="129">
        <f t="shared" si="2"/>
        <v>2.2461566786338948E-2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640</v>
      </c>
      <c r="Z28" s="125">
        <v>775</v>
      </c>
      <c r="AB28" s="129">
        <f t="shared" si="2"/>
        <v>7.1343091227101169E-2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393</v>
      </c>
      <c r="Z29" s="125">
        <v>408</v>
      </c>
      <c r="AB29" s="129">
        <f t="shared" si="2"/>
        <v>3.7558685446009391E-2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460</v>
      </c>
      <c r="Z30" s="125">
        <v>515</v>
      </c>
      <c r="AB30" s="129">
        <f t="shared" si="2"/>
        <v>4.7408634815428521E-2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566</v>
      </c>
      <c r="Z31" s="125">
        <v>586</v>
      </c>
      <c r="AB31" s="129">
        <f t="shared" si="2"/>
        <v>5.394458252784682E-2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24</v>
      </c>
      <c r="Z32" s="125">
        <v>43</v>
      </c>
      <c r="AB32" s="129">
        <f t="shared" si="2"/>
        <v>3.9583908680843232E-3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178</v>
      </c>
      <c r="Z33" s="125">
        <v>240</v>
      </c>
      <c r="AB33" s="129">
        <f t="shared" si="2"/>
        <v>2.2093344380005524E-2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9478</v>
      </c>
      <c r="Z34" s="132">
        <v>10863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17</v>
      </c>
      <c r="Y44" s="125">
        <v>5</v>
      </c>
      <c r="Z44" s="125">
        <v>11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85</v>
      </c>
      <c r="Y45" s="125">
        <v>99</v>
      </c>
      <c r="Z45" s="125">
        <v>130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303</v>
      </c>
      <c r="Y46" s="125">
        <v>274</v>
      </c>
      <c r="Z46" s="125">
        <v>311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638</v>
      </c>
      <c r="Y47" s="125">
        <v>554</v>
      </c>
      <c r="Z47" s="125">
        <v>814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925</v>
      </c>
      <c r="Y48" s="125">
        <v>962</v>
      </c>
      <c r="Z48" s="125">
        <v>1153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North Burnett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475</v>
      </c>
      <c r="Y49" s="125">
        <v>565</v>
      </c>
      <c r="Z49" s="125">
        <v>559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342</v>
      </c>
      <c r="Y50" s="125">
        <v>335</v>
      </c>
      <c r="Z50" s="125">
        <v>425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328</v>
      </c>
      <c r="Y51" s="125">
        <v>336</v>
      </c>
      <c r="Z51" s="125">
        <v>387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384</v>
      </c>
      <c r="Y52" s="125">
        <v>406</v>
      </c>
      <c r="Z52" s="125">
        <v>507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379</v>
      </c>
      <c r="Y53" s="125">
        <v>393</v>
      </c>
      <c r="Z53" s="125">
        <v>441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331</v>
      </c>
      <c r="Y54" s="125">
        <v>391</v>
      </c>
      <c r="Z54" s="125">
        <v>429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294</v>
      </c>
      <c r="Y55" s="125">
        <v>315</v>
      </c>
      <c r="Z55" s="125">
        <v>357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176</v>
      </c>
      <c r="Y56" s="125">
        <v>195</v>
      </c>
      <c r="Z56" s="125">
        <v>221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120</v>
      </c>
      <c r="Y57" s="125">
        <v>133</v>
      </c>
      <c r="Z57" s="125">
        <v>150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60</v>
      </c>
      <c r="Y58" s="125">
        <v>78</v>
      </c>
      <c r="Z58" s="125">
        <v>90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20</v>
      </c>
      <c r="Y59" s="125">
        <v>25</v>
      </c>
      <c r="Z59" s="125">
        <v>40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17</v>
      </c>
      <c r="Y60" s="125">
        <v>28</v>
      </c>
      <c r="Z60" s="125">
        <v>28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4899</v>
      </c>
      <c r="Y61" s="125">
        <v>5096</v>
      </c>
      <c r="Z61" s="125">
        <v>6058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10</v>
      </c>
      <c r="Y63" s="125">
        <v>9</v>
      </c>
      <c r="Z63" s="125">
        <v>3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North Burnett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122</v>
      </c>
      <c r="Y64" s="125">
        <v>128</v>
      </c>
      <c r="Z64" s="125">
        <v>113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228</v>
      </c>
      <c r="Y65" s="125">
        <v>227</v>
      </c>
      <c r="Z65" s="125">
        <v>314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476</v>
      </c>
      <c r="Y66" s="125">
        <v>528</v>
      </c>
      <c r="Z66" s="125">
        <v>685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593</v>
      </c>
      <c r="Y67" s="125">
        <v>683</v>
      </c>
      <c r="Z67" s="125">
        <v>743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349</v>
      </c>
      <c r="Y68" s="125">
        <v>412</v>
      </c>
      <c r="Z68" s="125">
        <v>393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256</v>
      </c>
      <c r="Y69" s="125">
        <v>293</v>
      </c>
      <c r="Z69" s="125">
        <v>309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329</v>
      </c>
      <c r="Y70" s="125">
        <v>357</v>
      </c>
      <c r="Z70" s="125">
        <v>373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378</v>
      </c>
      <c r="Y71" s="125">
        <v>414</v>
      </c>
      <c r="Z71" s="125">
        <v>398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386</v>
      </c>
      <c r="Y72" s="125">
        <v>373</v>
      </c>
      <c r="Z72" s="125">
        <v>401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275</v>
      </c>
      <c r="Y73" s="125">
        <v>344</v>
      </c>
      <c r="Z73" s="125">
        <v>377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251</v>
      </c>
      <c r="Y74" s="125">
        <v>297</v>
      </c>
      <c r="Z74" s="125">
        <v>319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149</v>
      </c>
      <c r="Y75" s="125">
        <v>172</v>
      </c>
      <c r="Z75" s="125">
        <v>192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61</v>
      </c>
      <c r="Y76" s="125">
        <v>70</v>
      </c>
      <c r="Z76" s="125">
        <v>91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26</v>
      </c>
      <c r="Y77" s="125">
        <v>38</v>
      </c>
      <c r="Z77" s="125">
        <v>42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17</v>
      </c>
      <c r="Y78" s="125">
        <v>25</v>
      </c>
      <c r="Z78" s="125">
        <v>30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15</v>
      </c>
      <c r="Y79" s="125">
        <v>12</v>
      </c>
      <c r="Z79" s="125">
        <v>14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3919</v>
      </c>
      <c r="Y80" s="125">
        <v>4382</v>
      </c>
      <c r="Z80" s="125">
        <v>4807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North Burnett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189</v>
      </c>
      <c r="Y83" s="125">
        <v>200</v>
      </c>
      <c r="Z83" s="125">
        <v>232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105</v>
      </c>
      <c r="Y84" s="125">
        <v>129</v>
      </c>
      <c r="Z84" s="125">
        <v>121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10,863</v>
      </c>
      <c r="D85" s="96">
        <f t="shared" ref="D85:D90" si="4">AD4</f>
        <v>0.14612787507913061</v>
      </c>
      <c r="E85" s="97">
        <f t="shared" ref="E85:E90" si="5">AD4</f>
        <v>0.14612787507913061</v>
      </c>
      <c r="F85" s="96">
        <f t="shared" ref="F85:F90" si="6">AF4</f>
        <v>0.13677270824612808</v>
      </c>
      <c r="G85" s="97">
        <f t="shared" ref="G85:G90" si="7">AF4</f>
        <v>0.13677270824612808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268</v>
      </c>
      <c r="Y85" s="125">
        <v>279</v>
      </c>
      <c r="Z85" s="125">
        <v>320</v>
      </c>
    </row>
    <row r="86" spans="1:32" ht="15" customHeight="1" x14ac:dyDescent="0.25">
      <c r="A86" s="98" t="s">
        <v>4</v>
      </c>
      <c r="B86" s="95"/>
      <c r="C86" s="109" t="str">
        <f t="shared" si="3"/>
        <v>6,061</v>
      </c>
      <c r="D86" s="96">
        <f t="shared" si="4"/>
        <v>0.18936420722135017</v>
      </c>
      <c r="E86" s="97">
        <f t="shared" si="5"/>
        <v>0.18936420722135017</v>
      </c>
      <c r="F86" s="96">
        <f t="shared" si="6"/>
        <v>0.11847204281232693</v>
      </c>
      <c r="G86" s="97">
        <f t="shared" si="7"/>
        <v>0.11847204281232693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80</v>
      </c>
      <c r="Y86" s="125">
        <v>74</v>
      </c>
      <c r="Z86" s="125">
        <v>91</v>
      </c>
    </row>
    <row r="87" spans="1:32" ht="15" customHeight="1" x14ac:dyDescent="0.25">
      <c r="A87" s="98" t="s">
        <v>5</v>
      </c>
      <c r="B87" s="95"/>
      <c r="C87" s="109" t="str">
        <f t="shared" si="3"/>
        <v>4,804</v>
      </c>
      <c r="D87" s="96">
        <f t="shared" si="4"/>
        <v>9.6303057964399752E-2</v>
      </c>
      <c r="E87" s="97">
        <f t="shared" si="5"/>
        <v>9.6303057964399752E-2</v>
      </c>
      <c r="F87" s="96">
        <f t="shared" si="6"/>
        <v>0.16010625452789173</v>
      </c>
      <c r="G87" s="97">
        <f t="shared" si="7"/>
        <v>0.16010625452789173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49</v>
      </c>
      <c r="Y87" s="125">
        <v>50</v>
      </c>
      <c r="Z87" s="125">
        <v>50</v>
      </c>
    </row>
    <row r="88" spans="1:32" ht="15" customHeight="1" x14ac:dyDescent="0.25">
      <c r="A88" s="95" t="s">
        <v>6</v>
      </c>
      <c r="B88" s="95"/>
      <c r="C88" s="109" t="str">
        <f t="shared" si="3"/>
        <v>6,669</v>
      </c>
      <c r="D88" s="96">
        <f t="shared" si="4"/>
        <v>0.15340712556208924</v>
      </c>
      <c r="E88" s="97">
        <f t="shared" si="5"/>
        <v>0.15340712556208924</v>
      </c>
      <c r="F88" s="96">
        <f t="shared" si="6"/>
        <v>0.18771148708815666</v>
      </c>
      <c r="G88" s="97">
        <f t="shared" si="7"/>
        <v>0.18771148708815666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61</v>
      </c>
      <c r="Y88" s="125">
        <v>55</v>
      </c>
      <c r="Z88" s="125">
        <v>72</v>
      </c>
    </row>
    <row r="89" spans="1:32" ht="15" customHeight="1" x14ac:dyDescent="0.25">
      <c r="A89" s="95" t="s">
        <v>104</v>
      </c>
      <c r="B89" s="95"/>
      <c r="C89" s="146" t="str">
        <f t="shared" si="3"/>
        <v>$27,728</v>
      </c>
      <c r="D89" s="96">
        <f t="shared" si="4"/>
        <v>1.3539366912786122E-2</v>
      </c>
      <c r="E89" s="97">
        <f t="shared" si="5"/>
        <v>1.3539366912786122E-2</v>
      </c>
      <c r="F89" s="96">
        <f t="shared" si="6"/>
        <v>0.11907377512309303</v>
      </c>
      <c r="G89" s="97">
        <f t="shared" si="7"/>
        <v>0.11907377512309303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294</v>
      </c>
      <c r="Y89" s="125">
        <v>308</v>
      </c>
      <c r="Z89" s="125">
        <v>338</v>
      </c>
    </row>
    <row r="90" spans="1:32" ht="15" customHeight="1" x14ac:dyDescent="0.25">
      <c r="A90" s="95" t="s">
        <v>7</v>
      </c>
      <c r="B90" s="95"/>
      <c r="C90" s="109" t="str">
        <f t="shared" si="3"/>
        <v>$235.1 mil</v>
      </c>
      <c r="D90" s="96">
        <f t="shared" si="4"/>
        <v>0.148567858777366</v>
      </c>
      <c r="E90" s="97">
        <f t="shared" si="5"/>
        <v>0.148567858777366</v>
      </c>
      <c r="F90" s="96">
        <f t="shared" si="6"/>
        <v>0.3693143384592672</v>
      </c>
      <c r="G90" s="97">
        <f t="shared" si="7"/>
        <v>0.3693143384592672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806</v>
      </c>
      <c r="Y90" s="125">
        <v>759</v>
      </c>
      <c r="Z90" s="125">
        <v>750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2966</v>
      </c>
      <c r="Y91" s="125">
        <v>3123</v>
      </c>
      <c r="Z91" s="125">
        <v>3711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97</v>
      </c>
      <c r="Y93" s="125">
        <v>111</v>
      </c>
      <c r="Z93" s="125">
        <v>126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257</v>
      </c>
      <c r="Y94" s="125">
        <v>283</v>
      </c>
      <c r="Z94" s="125">
        <v>310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41</v>
      </c>
      <c r="Y95" s="125">
        <v>55</v>
      </c>
      <c r="Z95" s="125">
        <v>57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294</v>
      </c>
      <c r="Y96" s="125">
        <v>318</v>
      </c>
      <c r="Z96" s="125">
        <v>370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301</v>
      </c>
      <c r="Y97" s="125">
        <v>320</v>
      </c>
      <c r="Z97" s="125">
        <v>338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199</v>
      </c>
      <c r="Y98" s="125">
        <v>219</v>
      </c>
      <c r="Z98" s="125">
        <v>243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25</v>
      </c>
      <c r="Y99" s="125">
        <v>25</v>
      </c>
      <c r="Z99" s="125">
        <v>33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423</v>
      </c>
      <c r="Y100" s="125">
        <v>454</v>
      </c>
      <c r="Z100" s="125">
        <v>456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2423</v>
      </c>
      <c r="Y101" s="125">
        <v>2659</v>
      </c>
      <c r="Z101" s="125">
        <v>2955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6057</v>
      </c>
      <c r="Y104" s="125">
        <v>6670</v>
      </c>
      <c r="Z104" s="125">
        <v>7634</v>
      </c>
      <c r="AB104" s="122" t="str">
        <f>TEXT(Z104,"###,###")</f>
        <v>7,634</v>
      </c>
      <c r="AD104" s="143">
        <f>Z104/($Z$4)*100</f>
        <v>70.275246248734234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1244</v>
      </c>
      <c r="Y105" s="125">
        <v>1301</v>
      </c>
      <c r="Z105" s="125">
        <v>1312</v>
      </c>
      <c r="AB105" s="122" t="str">
        <f>TEXT(Z105,"###,###")</f>
        <v>1,312</v>
      </c>
      <c r="AD105" s="143">
        <f>Z105/($Z$4)*100</f>
        <v>12.077694927736353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7301</v>
      </c>
      <c r="Y106" s="132">
        <v>7971</v>
      </c>
      <c r="Z106" s="132">
        <v>8946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1534</v>
      </c>
      <c r="Y108" s="125">
        <v>1742</v>
      </c>
      <c r="Z108" s="125">
        <v>2027</v>
      </c>
      <c r="AB108" s="122" t="str">
        <f>TEXT(Z108,"###,###")</f>
        <v>2,027</v>
      </c>
      <c r="AD108" s="143">
        <f>Z108/($Z$4)*100</f>
        <v>18.659670440946332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1267</v>
      </c>
      <c r="Y109" s="125">
        <v>1383</v>
      </c>
      <c r="Z109" s="125">
        <v>1347</v>
      </c>
      <c r="AB109" s="122" t="str">
        <f>TEXT(Z109,"###,###")</f>
        <v>1,347</v>
      </c>
      <c r="AD109" s="143">
        <f>Z109/($Z$4)*100</f>
        <v>12.399889533278099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2774</v>
      </c>
      <c r="Y110" s="125">
        <v>2760</v>
      </c>
      <c r="Z110" s="125">
        <v>3422</v>
      </c>
      <c r="AB110" s="122" t="str">
        <f>TEXT(Z110,"###,###")</f>
        <v>3,422</v>
      </c>
      <c r="AD110" s="143">
        <f>Z110/($Z$4)*100</f>
        <v>31.501426861824545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1740</v>
      </c>
      <c r="Y111" s="125">
        <v>2086</v>
      </c>
      <c r="Z111" s="125">
        <v>2158</v>
      </c>
      <c r="AB111" s="122" t="str">
        <f>TEXT(Z111,"###,###")</f>
        <v>2,158</v>
      </c>
      <c r="AD111" s="143">
        <f>Z111/($Z$4)*100</f>
        <v>19.865598821688298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8825</v>
      </c>
      <c r="Y112" s="125">
        <v>9478</v>
      </c>
      <c r="Z112" s="125">
        <v>10863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38.47</v>
      </c>
      <c r="U118" s="144">
        <v>39.409999999999997</v>
      </c>
      <c r="V118" s="144">
        <v>43.19</v>
      </c>
      <c r="W118" s="144">
        <v>42.01</v>
      </c>
      <c r="X118" s="144">
        <v>41.05</v>
      </c>
      <c r="Y118" s="144">
        <v>42.47</v>
      </c>
      <c r="Z118" s="144">
        <v>42.16</v>
      </c>
      <c r="AB118" s="122" t="str">
        <f>TEXT(Z118,"##.0")</f>
        <v>42.2</v>
      </c>
    </row>
    <row r="120" spans="19:32" x14ac:dyDescent="0.25">
      <c r="S120" s="115" t="s">
        <v>106</v>
      </c>
      <c r="T120" s="125">
        <v>3827</v>
      </c>
      <c r="U120" s="125">
        <v>3799</v>
      </c>
      <c r="V120" s="125">
        <v>3579</v>
      </c>
      <c r="W120" s="125">
        <v>3732</v>
      </c>
      <c r="X120" s="125">
        <v>3651</v>
      </c>
      <c r="Y120" s="125">
        <v>3825</v>
      </c>
      <c r="Z120" s="125">
        <v>4445</v>
      </c>
      <c r="AB120" s="122" t="str">
        <f>TEXT(Z120,"###,###")</f>
        <v>4,445</v>
      </c>
    </row>
    <row r="121" spans="19:32" x14ac:dyDescent="0.25">
      <c r="S121" s="115" t="s">
        <v>107</v>
      </c>
      <c r="T121" s="125">
        <v>928</v>
      </c>
      <c r="U121" s="125">
        <v>936</v>
      </c>
      <c r="V121" s="125">
        <v>924</v>
      </c>
      <c r="W121" s="125">
        <v>940</v>
      </c>
      <c r="X121" s="125">
        <v>949</v>
      </c>
      <c r="Y121" s="125">
        <v>1041</v>
      </c>
      <c r="Z121" s="125">
        <v>1206</v>
      </c>
      <c r="AB121" s="122" t="str">
        <f>TEXT(Z121,"###,###")</f>
        <v>1,206</v>
      </c>
    </row>
    <row r="122" spans="19:32" x14ac:dyDescent="0.25">
      <c r="S122" s="115" t="s">
        <v>108</v>
      </c>
      <c r="T122" s="125">
        <v>859</v>
      </c>
      <c r="U122" s="125">
        <v>839</v>
      </c>
      <c r="V122" s="125">
        <v>865</v>
      </c>
      <c r="W122" s="125">
        <v>839</v>
      </c>
      <c r="X122" s="125">
        <v>798</v>
      </c>
      <c r="Y122" s="125">
        <v>916</v>
      </c>
      <c r="Z122" s="125">
        <v>1015</v>
      </c>
      <c r="AB122" s="122" t="str">
        <f>TEXT(Z122,"###,###")</f>
        <v>1,015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4686</v>
      </c>
      <c r="U124" s="125">
        <v>4638</v>
      </c>
      <c r="V124" s="125">
        <v>4444</v>
      </c>
      <c r="W124" s="125">
        <v>4571</v>
      </c>
      <c r="X124" s="125">
        <v>4449</v>
      </c>
      <c r="Y124" s="125">
        <v>4741</v>
      </c>
      <c r="Z124" s="125">
        <v>5460</v>
      </c>
      <c r="AB124" s="122" t="str">
        <f>TEXT(Z124,"###,###")</f>
        <v>5,460</v>
      </c>
      <c r="AD124" s="139">
        <f>Z124/$Z$7*100</f>
        <v>81.871345029239762</v>
      </c>
    </row>
    <row r="125" spans="19:32" x14ac:dyDescent="0.25">
      <c r="S125" s="115" t="s">
        <v>110</v>
      </c>
      <c r="T125" s="125">
        <v>1787</v>
      </c>
      <c r="U125" s="125">
        <v>1775</v>
      </c>
      <c r="V125" s="125">
        <v>1789</v>
      </c>
      <c r="W125" s="125">
        <v>1779</v>
      </c>
      <c r="X125" s="125">
        <v>1747</v>
      </c>
      <c r="Y125" s="125">
        <v>1957</v>
      </c>
      <c r="Z125" s="125">
        <v>2221</v>
      </c>
      <c r="AB125" s="122" t="str">
        <f>TEXT(Z125,"###,###")</f>
        <v>2,221</v>
      </c>
      <c r="AD125" s="139">
        <f>Z125/$Z$7*100</f>
        <v>33.303343829659617</v>
      </c>
    </row>
    <row r="127" spans="19:32" x14ac:dyDescent="0.25">
      <c r="S127" s="115" t="s">
        <v>111</v>
      </c>
      <c r="T127" s="125">
        <v>3122</v>
      </c>
      <c r="U127" s="125">
        <v>3107</v>
      </c>
      <c r="V127" s="125">
        <v>2959</v>
      </c>
      <c r="W127" s="125">
        <v>3044</v>
      </c>
      <c r="X127" s="125">
        <v>2969</v>
      </c>
      <c r="Y127" s="125">
        <v>3123</v>
      </c>
      <c r="Z127" s="125">
        <v>3714</v>
      </c>
      <c r="AB127" s="122" t="str">
        <f>TEXT(Z127,"###,###")</f>
        <v>3,714</v>
      </c>
      <c r="AD127" s="139">
        <f>Z127/$Z$7*100</f>
        <v>55.690508322087275</v>
      </c>
    </row>
    <row r="128" spans="19:32" x14ac:dyDescent="0.25">
      <c r="S128" s="115" t="s">
        <v>112</v>
      </c>
      <c r="T128" s="125">
        <v>2493</v>
      </c>
      <c r="U128" s="125">
        <v>2468</v>
      </c>
      <c r="V128" s="125">
        <v>2403</v>
      </c>
      <c r="W128" s="125">
        <v>2466</v>
      </c>
      <c r="X128" s="125">
        <v>2422</v>
      </c>
      <c r="Y128" s="125">
        <v>2659</v>
      </c>
      <c r="Z128" s="125">
        <v>2957</v>
      </c>
      <c r="AB128" s="122" t="str">
        <f>TEXT(Z128,"###,###")</f>
        <v>2,957</v>
      </c>
      <c r="AD128" s="139">
        <f>Z128/$Z$7*100</f>
        <v>44.339481181586443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65" id="{4CBCCCE8-6293-4BA3-B91C-65552A99074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68" id="{9ECF061D-E713-4B0A-9512-BCE7FE5A8F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71" id="{48E196AE-26C9-474F-BDAA-4C006C84D42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74" id="{300E9CCA-8826-446B-8028-99B20B83BF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B1FA1-8DD9-4EAD-B5DC-834702A77027}">
  <sheetPr codeName="Sheet11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Northern Peninsula Area</v>
      </c>
      <c r="T1" s="113"/>
      <c r="U1" s="113"/>
      <c r="V1" s="113"/>
      <c r="W1" s="113"/>
      <c r="X1" s="113"/>
      <c r="Y1" s="114" t="str">
        <f>Y3</f>
        <v>9.54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173</v>
      </c>
      <c r="Y3" s="118" t="s">
        <v>260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9.54 Northern Peninsula Area,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1423</v>
      </c>
      <c r="U4" s="121">
        <v>1379</v>
      </c>
      <c r="V4" s="121">
        <v>1372</v>
      </c>
      <c r="W4" s="121">
        <v>1262</v>
      </c>
      <c r="X4" s="121">
        <v>1115</v>
      </c>
      <c r="Y4" s="121">
        <v>1383</v>
      </c>
      <c r="Z4" s="121">
        <v>1361</v>
      </c>
      <c r="AB4" s="122" t="str">
        <f>TEXT(Z4,"###,###")</f>
        <v>1,361</v>
      </c>
      <c r="AD4" s="123">
        <f>Z4/Y4-1</f>
        <v>-1.590744757772955E-2</v>
      </c>
      <c r="AF4" s="123">
        <f t="shared" ref="AF4:AF9" si="0">Z4/T4-1</f>
        <v>-4.3569922698524222E-2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667</v>
      </c>
      <c r="U5" s="121">
        <v>676</v>
      </c>
      <c r="V5" s="121">
        <v>671</v>
      </c>
      <c r="W5" s="121">
        <v>595</v>
      </c>
      <c r="X5" s="121">
        <v>514</v>
      </c>
      <c r="Y5" s="121">
        <v>642</v>
      </c>
      <c r="Z5" s="121">
        <v>677</v>
      </c>
      <c r="AB5" s="122" t="str">
        <f>TEXT(Z5,"###,###")</f>
        <v>677</v>
      </c>
      <c r="AD5" s="123">
        <f t="shared" ref="AD5:AD9" si="1">Z5/Y5-1</f>
        <v>5.4517133956386354E-2</v>
      </c>
      <c r="AF5" s="123">
        <f t="shared" si="0"/>
        <v>1.4992503748125996E-2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761</v>
      </c>
      <c r="U6" s="121">
        <v>703</v>
      </c>
      <c r="V6" s="121">
        <v>696</v>
      </c>
      <c r="W6" s="121">
        <v>674</v>
      </c>
      <c r="X6" s="121">
        <v>596</v>
      </c>
      <c r="Y6" s="121">
        <v>741</v>
      </c>
      <c r="Z6" s="121">
        <v>680</v>
      </c>
      <c r="AB6" s="122" t="str">
        <f>TEXT(Z6,"###,###")</f>
        <v>680</v>
      </c>
      <c r="AD6" s="123">
        <f t="shared" si="1"/>
        <v>-8.2321187584345479E-2</v>
      </c>
      <c r="AF6" s="123">
        <f t="shared" si="0"/>
        <v>-0.10643889618922475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991</v>
      </c>
      <c r="U7" s="121">
        <v>991</v>
      </c>
      <c r="V7" s="121">
        <v>981</v>
      </c>
      <c r="W7" s="121">
        <v>951</v>
      </c>
      <c r="X7" s="121">
        <v>839</v>
      </c>
      <c r="Y7" s="121">
        <v>1018</v>
      </c>
      <c r="Z7" s="121">
        <v>1007</v>
      </c>
      <c r="AB7" s="122" t="str">
        <f>TEXT(Z7,"###,###")</f>
        <v>1,007</v>
      </c>
      <c r="AD7" s="123">
        <f t="shared" si="1"/>
        <v>-1.080550098231825E-2</v>
      </c>
      <c r="AF7" s="123">
        <f t="shared" si="0"/>
        <v>1.6145307769929396E-2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1,361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1,007</v>
      </c>
      <c r="P8" s="48"/>
      <c r="S8" s="120" t="s">
        <v>88</v>
      </c>
      <c r="T8" s="121">
        <v>28060.33</v>
      </c>
      <c r="U8" s="121">
        <v>30790.73</v>
      </c>
      <c r="V8" s="121">
        <v>29861</v>
      </c>
      <c r="W8" s="121">
        <v>30053</v>
      </c>
      <c r="X8" s="121">
        <v>32680.46</v>
      </c>
      <c r="Y8" s="121">
        <v>30122</v>
      </c>
      <c r="Z8" s="121">
        <v>30987.06</v>
      </c>
      <c r="AB8" s="122" t="str">
        <f>TEXT(Z8,"$###,###")</f>
        <v>$30,987</v>
      </c>
      <c r="AD8" s="123">
        <f t="shared" si="1"/>
        <v>2.8718544585352834E-2</v>
      </c>
      <c r="AF8" s="123">
        <f t="shared" si="0"/>
        <v>0.10430133929287355</v>
      </c>
    </row>
    <row r="9" spans="1:32" x14ac:dyDescent="0.25">
      <c r="A9" s="52" t="s">
        <v>15</v>
      </c>
      <c r="B9" s="53"/>
      <c r="C9" s="54"/>
      <c r="D9" s="55">
        <f>AD104</f>
        <v>57.38427626745041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49.851042701092354</v>
      </c>
      <c r="P9" s="56" t="s">
        <v>89</v>
      </c>
      <c r="S9" s="120" t="s">
        <v>7</v>
      </c>
      <c r="T9" s="121">
        <v>34863684</v>
      </c>
      <c r="U9" s="121">
        <v>35798449</v>
      </c>
      <c r="V9" s="121">
        <v>35517850</v>
      </c>
      <c r="W9" s="121">
        <v>35818360</v>
      </c>
      <c r="X9" s="121">
        <v>34017014</v>
      </c>
      <c r="Y9" s="121">
        <v>39937801</v>
      </c>
      <c r="Z9" s="121">
        <v>42951919</v>
      </c>
      <c r="AB9" s="122" t="str">
        <f>TEXT(Z9/1000000,"$#,###.0")&amp;" mil"</f>
        <v>$43.0 mil</v>
      </c>
      <c r="AD9" s="123">
        <f t="shared" si="1"/>
        <v>7.5470304436641378E-2</v>
      </c>
      <c r="AF9" s="123">
        <f t="shared" si="0"/>
        <v>0.23199599330925547</v>
      </c>
    </row>
    <row r="10" spans="1:32" x14ac:dyDescent="0.25">
      <c r="A10" s="52" t="s">
        <v>18</v>
      </c>
      <c r="B10" s="53"/>
      <c r="C10" s="54"/>
      <c r="D10" s="55">
        <f>AD105</f>
        <v>30.198383541513589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49.851042701092354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97.815292949354514</v>
      </c>
      <c r="P11" s="56" t="s">
        <v>89</v>
      </c>
      <c r="S11" s="120" t="s">
        <v>30</v>
      </c>
      <c r="T11" s="125">
        <v>1380</v>
      </c>
      <c r="U11" s="125">
        <v>1333</v>
      </c>
      <c r="V11" s="125">
        <v>1332</v>
      </c>
      <c r="W11" s="125">
        <v>1228</v>
      </c>
      <c r="X11" s="125">
        <v>1087</v>
      </c>
      <c r="Y11" s="125">
        <v>1344</v>
      </c>
      <c r="Z11" s="125">
        <v>1319</v>
      </c>
    </row>
    <row r="12" spans="1:32" ht="28.5" customHeight="1" x14ac:dyDescent="0.25">
      <c r="A12" s="52" t="s">
        <v>20</v>
      </c>
      <c r="B12" s="54"/>
      <c r="C12" s="54"/>
      <c r="D12" s="55">
        <f>AD108</f>
        <v>7.1271124173401912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3.2770605759682221</v>
      </c>
      <c r="P12" s="56" t="s">
        <v>89</v>
      </c>
      <c r="S12" s="120" t="s">
        <v>31</v>
      </c>
      <c r="T12" s="125">
        <v>46</v>
      </c>
      <c r="U12" s="125">
        <v>45</v>
      </c>
      <c r="V12" s="125">
        <v>35</v>
      </c>
      <c r="W12" s="125">
        <v>36</v>
      </c>
      <c r="X12" s="125">
        <v>31</v>
      </c>
      <c r="Y12" s="125">
        <v>39</v>
      </c>
      <c r="Z12" s="125">
        <v>41</v>
      </c>
    </row>
    <row r="13" spans="1:32" ht="15" customHeight="1" x14ac:dyDescent="0.25">
      <c r="A13" s="52" t="s">
        <v>21</v>
      </c>
      <c r="B13" s="54"/>
      <c r="C13" s="54"/>
      <c r="D13" s="55">
        <f>AD109</f>
        <v>8.817046289493021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37.9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39.529757531227041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32.770022042615729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10</v>
      </c>
      <c r="Z15" s="125">
        <v>7</v>
      </c>
      <c r="AB15" s="129">
        <f t="shared" ref="AB15:AB34" si="2">IF(Z15="np",0,Z15/$Z$34)</f>
        <v>5.1546391752577319E-3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11</v>
      </c>
      <c r="Z16" s="125">
        <v>25</v>
      </c>
      <c r="AB16" s="129">
        <f t="shared" si="2"/>
        <v>1.8409425625920472E-2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14</v>
      </c>
      <c r="Z17" s="125">
        <v>15</v>
      </c>
      <c r="AB17" s="129">
        <f t="shared" si="2"/>
        <v>1.1045655375552283E-2</v>
      </c>
    </row>
    <row r="18" spans="1:28" x14ac:dyDescent="0.25">
      <c r="A18" s="82" t="str">
        <f>$S$1&amp;" ("&amp;$T$2&amp;" to "&amp;$Z$2&amp;")"</f>
        <v>Northern Peninsula Area (2011-12 to 2017-18)</v>
      </c>
      <c r="B18" s="82"/>
      <c r="C18" s="82"/>
      <c r="D18" s="82"/>
      <c r="E18" s="82"/>
      <c r="F18" s="82"/>
      <c r="G18" s="82" t="str">
        <f>$S$1&amp;" ("&amp;$T$2&amp;" to "&amp;$Z$2&amp;")"</f>
        <v>Northern Peninsula Area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8</v>
      </c>
      <c r="Z18" s="125">
        <v>7</v>
      </c>
      <c r="AB18" s="129">
        <f t="shared" si="2"/>
        <v>5.1546391752577319E-3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145</v>
      </c>
      <c r="Z19" s="125">
        <v>175</v>
      </c>
      <c r="AB19" s="129">
        <f t="shared" si="2"/>
        <v>0.12886597938144329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4</v>
      </c>
      <c r="Z20" s="125">
        <v>0</v>
      </c>
      <c r="AB20" s="129">
        <f t="shared" si="2"/>
        <v>0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67</v>
      </c>
      <c r="Z21" s="125">
        <v>138</v>
      </c>
      <c r="AB21" s="129">
        <f t="shared" si="2"/>
        <v>0.101620029455081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103</v>
      </c>
      <c r="Z22" s="125">
        <v>77</v>
      </c>
      <c r="AB22" s="129">
        <f t="shared" si="2"/>
        <v>5.6701030927835051E-2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16</v>
      </c>
      <c r="Z23" s="125">
        <v>32</v>
      </c>
      <c r="AB23" s="129">
        <f t="shared" si="2"/>
        <v>2.3564064801178203E-2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8</v>
      </c>
      <c r="Z25" s="125">
        <v>13</v>
      </c>
      <c r="AB25" s="129">
        <f t="shared" si="2"/>
        <v>9.5729013254786458E-3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29</v>
      </c>
      <c r="Z26" s="125">
        <v>8</v>
      </c>
      <c r="AB26" s="129">
        <f t="shared" si="2"/>
        <v>5.8910162002945507E-3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73</v>
      </c>
      <c r="Z27" s="125">
        <v>64</v>
      </c>
      <c r="AB27" s="129">
        <f t="shared" si="2"/>
        <v>4.7128129602356406E-2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26</v>
      </c>
      <c r="Z28" s="125">
        <v>37</v>
      </c>
      <c r="AB28" s="129">
        <f t="shared" si="2"/>
        <v>2.7245949926362298E-2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254</v>
      </c>
      <c r="Z29" s="125">
        <v>48</v>
      </c>
      <c r="AB29" s="129">
        <f t="shared" si="2"/>
        <v>3.5346097201767304E-2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234</v>
      </c>
      <c r="Z30" s="125">
        <v>215</v>
      </c>
      <c r="AB30" s="129">
        <f t="shared" si="2"/>
        <v>0.15832106038291605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280</v>
      </c>
      <c r="Z31" s="125">
        <v>297</v>
      </c>
      <c r="AB31" s="129">
        <f t="shared" si="2"/>
        <v>0.2187039764359352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0</v>
      </c>
      <c r="Z32" s="125">
        <v>2</v>
      </c>
      <c r="AB32" s="129">
        <f t="shared" si="2"/>
        <v>1.4727540500736377E-3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33</v>
      </c>
      <c r="Z33" s="125">
        <v>33</v>
      </c>
      <c r="AB33" s="129">
        <f t="shared" si="2"/>
        <v>2.4300441826215022E-2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1383</v>
      </c>
      <c r="Z34" s="132">
        <v>1358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</v>
      </c>
      <c r="Y45" s="125">
        <v>9</v>
      </c>
      <c r="Z45" s="125">
        <v>11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35</v>
      </c>
      <c r="Y46" s="125">
        <v>36</v>
      </c>
      <c r="Z46" s="125">
        <v>36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60</v>
      </c>
      <c r="Y47" s="125">
        <v>84</v>
      </c>
      <c r="Z47" s="125">
        <v>73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75</v>
      </c>
      <c r="Y48" s="125">
        <v>87</v>
      </c>
      <c r="Z48" s="125">
        <v>109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Northern Peninsula Area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62</v>
      </c>
      <c r="Y49" s="125">
        <v>70</v>
      </c>
      <c r="Z49" s="125">
        <v>82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56</v>
      </c>
      <c r="Y50" s="125">
        <v>69</v>
      </c>
      <c r="Z50" s="125">
        <v>76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59</v>
      </c>
      <c r="Y51" s="125">
        <v>60</v>
      </c>
      <c r="Z51" s="125">
        <v>75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47</v>
      </c>
      <c r="Y52" s="125">
        <v>59</v>
      </c>
      <c r="Z52" s="125">
        <v>61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45</v>
      </c>
      <c r="Y53" s="125">
        <v>61</v>
      </c>
      <c r="Z53" s="125">
        <v>52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38</v>
      </c>
      <c r="Y54" s="125">
        <v>44</v>
      </c>
      <c r="Z54" s="125">
        <v>51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31</v>
      </c>
      <c r="Y55" s="125">
        <v>42</v>
      </c>
      <c r="Z55" s="125">
        <v>33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9</v>
      </c>
      <c r="Y56" s="125">
        <v>16</v>
      </c>
      <c r="Z56" s="125">
        <v>13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</v>
      </c>
      <c r="Y57" s="125">
        <v>5</v>
      </c>
      <c r="Z57" s="125">
        <v>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515</v>
      </c>
      <c r="Y61" s="125">
        <v>642</v>
      </c>
      <c r="Z61" s="125">
        <v>682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Northern Peninsula Area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8</v>
      </c>
      <c r="Y64" s="125">
        <v>10</v>
      </c>
      <c r="Z64" s="125">
        <v>7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35</v>
      </c>
      <c r="Y65" s="125">
        <v>56</v>
      </c>
      <c r="Z65" s="125">
        <v>47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64</v>
      </c>
      <c r="Y66" s="125">
        <v>80</v>
      </c>
      <c r="Z66" s="125">
        <v>70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101</v>
      </c>
      <c r="Y67" s="125">
        <v>127</v>
      </c>
      <c r="Z67" s="125">
        <v>131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69</v>
      </c>
      <c r="Y68" s="125">
        <v>78</v>
      </c>
      <c r="Z68" s="125">
        <v>84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59</v>
      </c>
      <c r="Y69" s="125">
        <v>77</v>
      </c>
      <c r="Z69" s="125">
        <v>54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85</v>
      </c>
      <c r="Y70" s="125">
        <v>83</v>
      </c>
      <c r="Z70" s="125">
        <v>69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67</v>
      </c>
      <c r="Y71" s="125">
        <v>76</v>
      </c>
      <c r="Z71" s="125">
        <v>78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46</v>
      </c>
      <c r="Y72" s="125">
        <v>65</v>
      </c>
      <c r="Z72" s="125">
        <v>58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50</v>
      </c>
      <c r="Y73" s="125">
        <v>49</v>
      </c>
      <c r="Z73" s="125">
        <v>47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16</v>
      </c>
      <c r="Y74" s="125">
        <v>34</v>
      </c>
      <c r="Z74" s="125">
        <v>28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0</v>
      </c>
      <c r="Y75" s="125">
        <v>4</v>
      </c>
      <c r="Z75" s="125">
        <v>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596</v>
      </c>
      <c r="Y80" s="125">
        <v>741</v>
      </c>
      <c r="Z80" s="125">
        <v>679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Northern Peninsula Area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19</v>
      </c>
      <c r="Y83" s="125">
        <v>32</v>
      </c>
      <c r="Z83" s="125">
        <v>33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48</v>
      </c>
      <c r="Y84" s="125">
        <v>53</v>
      </c>
      <c r="Z84" s="125">
        <v>59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1,361</v>
      </c>
      <c r="D85" s="96">
        <f t="shared" ref="D85:D90" si="4">AD4</f>
        <v>-1.590744757772955E-2</v>
      </c>
      <c r="E85" s="97">
        <f t="shared" ref="E85:E90" si="5">AD4</f>
        <v>-1.590744757772955E-2</v>
      </c>
      <c r="F85" s="96">
        <f t="shared" ref="F85:F90" si="6">AF4</f>
        <v>-4.3569922698524222E-2</v>
      </c>
      <c r="G85" s="97">
        <f t="shared" ref="G85:G90" si="7">AF4</f>
        <v>-4.3569922698524222E-2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50</v>
      </c>
      <c r="Y85" s="125">
        <v>70</v>
      </c>
      <c r="Z85" s="125">
        <v>69</v>
      </c>
    </row>
    <row r="86" spans="1:32" ht="15" customHeight="1" x14ac:dyDescent="0.25">
      <c r="A86" s="98" t="s">
        <v>4</v>
      </c>
      <c r="B86" s="95"/>
      <c r="C86" s="109" t="str">
        <f t="shared" si="3"/>
        <v>677</v>
      </c>
      <c r="D86" s="96">
        <f t="shared" si="4"/>
        <v>5.4517133956386354E-2</v>
      </c>
      <c r="E86" s="97">
        <f t="shared" si="5"/>
        <v>5.4517133956386354E-2</v>
      </c>
      <c r="F86" s="96">
        <f t="shared" si="6"/>
        <v>1.4992503748125996E-2</v>
      </c>
      <c r="G86" s="97">
        <f t="shared" si="7"/>
        <v>1.4992503748125996E-2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37</v>
      </c>
      <c r="Y86" s="125">
        <v>42</v>
      </c>
      <c r="Z86" s="125">
        <v>45</v>
      </c>
    </row>
    <row r="87" spans="1:32" ht="15" customHeight="1" x14ac:dyDescent="0.25">
      <c r="A87" s="98" t="s">
        <v>5</v>
      </c>
      <c r="B87" s="95"/>
      <c r="C87" s="109" t="str">
        <f t="shared" si="3"/>
        <v>680</v>
      </c>
      <c r="D87" s="96">
        <f t="shared" si="4"/>
        <v>-8.2321187584345479E-2</v>
      </c>
      <c r="E87" s="97">
        <f t="shared" si="5"/>
        <v>-8.2321187584345479E-2</v>
      </c>
      <c r="F87" s="96">
        <f t="shared" si="6"/>
        <v>-0.10643889618922475</v>
      </c>
      <c r="G87" s="97">
        <f t="shared" si="7"/>
        <v>-0.10643889618922475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22</v>
      </c>
      <c r="Y87" s="125">
        <v>18</v>
      </c>
      <c r="Z87" s="125">
        <v>18</v>
      </c>
    </row>
    <row r="88" spans="1:32" ht="15" customHeight="1" x14ac:dyDescent="0.25">
      <c r="A88" s="95" t="s">
        <v>6</v>
      </c>
      <c r="B88" s="95"/>
      <c r="C88" s="109" t="str">
        <f t="shared" si="3"/>
        <v>1,007</v>
      </c>
      <c r="D88" s="96">
        <f t="shared" si="4"/>
        <v>-1.080550098231825E-2</v>
      </c>
      <c r="E88" s="97">
        <f t="shared" si="5"/>
        <v>-1.080550098231825E-2</v>
      </c>
      <c r="F88" s="96">
        <f t="shared" si="6"/>
        <v>1.6145307769929396E-2</v>
      </c>
      <c r="G88" s="97">
        <f t="shared" si="7"/>
        <v>1.6145307769929396E-2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13</v>
      </c>
      <c r="Y88" s="125">
        <v>20</v>
      </c>
      <c r="Z88" s="125">
        <v>22</v>
      </c>
    </row>
    <row r="89" spans="1:32" ht="15" customHeight="1" x14ac:dyDescent="0.25">
      <c r="A89" s="95" t="s">
        <v>104</v>
      </c>
      <c r="B89" s="95"/>
      <c r="C89" s="146" t="str">
        <f t="shared" si="3"/>
        <v>$30,987</v>
      </c>
      <c r="D89" s="96">
        <f t="shared" si="4"/>
        <v>2.8718544585352834E-2</v>
      </c>
      <c r="E89" s="97">
        <f t="shared" si="5"/>
        <v>2.8718544585352834E-2</v>
      </c>
      <c r="F89" s="96">
        <f t="shared" si="6"/>
        <v>0.10430133929287355</v>
      </c>
      <c r="G89" s="97">
        <f t="shared" si="7"/>
        <v>0.10430133929287355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38</v>
      </c>
      <c r="Y89" s="125">
        <v>35</v>
      </c>
      <c r="Z89" s="125">
        <v>44</v>
      </c>
    </row>
    <row r="90" spans="1:32" ht="15" customHeight="1" x14ac:dyDescent="0.25">
      <c r="A90" s="95" t="s">
        <v>7</v>
      </c>
      <c r="B90" s="95"/>
      <c r="C90" s="109" t="str">
        <f t="shared" si="3"/>
        <v>$43.0 mil</v>
      </c>
      <c r="D90" s="96">
        <f t="shared" si="4"/>
        <v>7.5470304436641378E-2</v>
      </c>
      <c r="E90" s="97">
        <f t="shared" si="5"/>
        <v>7.5470304436641378E-2</v>
      </c>
      <c r="F90" s="96">
        <f t="shared" si="6"/>
        <v>0.23199599330925547</v>
      </c>
      <c r="G90" s="97">
        <f t="shared" si="7"/>
        <v>0.23199599330925547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65</v>
      </c>
      <c r="Y90" s="125">
        <v>97</v>
      </c>
      <c r="Z90" s="125">
        <v>101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395</v>
      </c>
      <c r="Y91" s="125">
        <v>481</v>
      </c>
      <c r="Z91" s="125">
        <v>505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22</v>
      </c>
      <c r="Y93" s="125">
        <v>34</v>
      </c>
      <c r="Z93" s="125">
        <v>32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69</v>
      </c>
      <c r="Y94" s="125">
        <v>81</v>
      </c>
      <c r="Z94" s="125">
        <v>78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12</v>
      </c>
      <c r="Y95" s="125">
        <v>12</v>
      </c>
      <c r="Z95" s="125">
        <v>15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112</v>
      </c>
      <c r="Y96" s="125">
        <v>128</v>
      </c>
      <c r="Z96" s="125">
        <v>129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72</v>
      </c>
      <c r="Y97" s="125">
        <v>85</v>
      </c>
      <c r="Z97" s="125">
        <v>93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32</v>
      </c>
      <c r="Y98" s="125">
        <v>43</v>
      </c>
      <c r="Z98" s="125">
        <v>53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6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28</v>
      </c>
      <c r="Y100" s="125">
        <v>34</v>
      </c>
      <c r="Z100" s="125">
        <v>29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450</v>
      </c>
      <c r="Y101" s="125">
        <v>537</v>
      </c>
      <c r="Z101" s="125">
        <v>502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499</v>
      </c>
      <c r="Y104" s="125">
        <v>664</v>
      </c>
      <c r="Z104" s="125">
        <v>781</v>
      </c>
      <c r="AB104" s="122" t="str">
        <f>TEXT(Z104,"###,###")</f>
        <v>781</v>
      </c>
      <c r="AD104" s="143">
        <f>Z104/($Z$4)*100</f>
        <v>57.38427626745041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547</v>
      </c>
      <c r="Y105" s="125">
        <v>650</v>
      </c>
      <c r="Z105" s="125">
        <v>411</v>
      </c>
      <c r="AB105" s="122" t="str">
        <f>TEXT(Z105,"###,###")</f>
        <v>411</v>
      </c>
      <c r="AD105" s="143">
        <f>Z105/($Z$4)*100</f>
        <v>30.198383541513589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1046</v>
      </c>
      <c r="Y106" s="132">
        <v>1314</v>
      </c>
      <c r="Z106" s="132">
        <v>1192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67</v>
      </c>
      <c r="Y108" s="125">
        <v>78</v>
      </c>
      <c r="Z108" s="125">
        <v>97</v>
      </c>
      <c r="AB108" s="122" t="str">
        <f>TEXT(Z108,"###,###")</f>
        <v>97</v>
      </c>
      <c r="AD108" s="143">
        <f>Z108/($Z$4)*100</f>
        <v>7.1271124173401912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116</v>
      </c>
      <c r="Y109" s="125">
        <v>75</v>
      </c>
      <c r="Z109" s="125">
        <v>120</v>
      </c>
      <c r="AB109" s="122" t="str">
        <f>TEXT(Z109,"###,###")</f>
        <v>120</v>
      </c>
      <c r="AD109" s="143">
        <f>Z109/($Z$4)*100</f>
        <v>8.817046289493021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498</v>
      </c>
      <c r="Y110" s="125">
        <v>703</v>
      </c>
      <c r="Z110" s="125">
        <v>538</v>
      </c>
      <c r="AB110" s="122" t="str">
        <f>TEXT(Z110,"###,###")</f>
        <v>538</v>
      </c>
      <c r="AD110" s="143">
        <f>Z110/($Z$4)*100</f>
        <v>39.529757531227041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378</v>
      </c>
      <c r="Y111" s="125">
        <v>458</v>
      </c>
      <c r="Z111" s="125">
        <v>446</v>
      </c>
      <c r="AB111" s="122" t="str">
        <f>TEXT(Z111,"###,###")</f>
        <v>446</v>
      </c>
      <c r="AD111" s="143">
        <f>Z111/($Z$4)*100</f>
        <v>32.770022042615729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1113</v>
      </c>
      <c r="Y112" s="125">
        <v>1383</v>
      </c>
      <c r="Z112" s="125">
        <v>1357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35.590000000000003</v>
      </c>
      <c r="U118" s="144">
        <v>34.24</v>
      </c>
      <c r="V118" s="144">
        <v>33.99</v>
      </c>
      <c r="W118" s="144">
        <v>36.840000000000003</v>
      </c>
      <c r="X118" s="144">
        <v>37.78</v>
      </c>
      <c r="Y118" s="144">
        <v>37.97</v>
      </c>
      <c r="Z118" s="144">
        <v>37.93</v>
      </c>
      <c r="AB118" s="122" t="str">
        <f>TEXT(Z118,"##.0")</f>
        <v>37.9</v>
      </c>
    </row>
    <row r="120" spans="19:32" x14ac:dyDescent="0.25">
      <c r="S120" s="115" t="s">
        <v>106</v>
      </c>
      <c r="T120" s="125">
        <v>948</v>
      </c>
      <c r="U120" s="125">
        <v>949</v>
      </c>
      <c r="V120" s="125">
        <v>952</v>
      </c>
      <c r="W120" s="125">
        <v>922</v>
      </c>
      <c r="X120" s="125">
        <v>811</v>
      </c>
      <c r="Y120" s="125">
        <v>979</v>
      </c>
      <c r="Z120" s="125">
        <v>972</v>
      </c>
      <c r="AB120" s="122" t="str">
        <f>TEXT(Z120,"###,###")</f>
        <v>972</v>
      </c>
    </row>
    <row r="121" spans="19:32" x14ac:dyDescent="0.25">
      <c r="S121" s="115" t="s">
        <v>107</v>
      </c>
      <c r="T121" s="125">
        <v>17</v>
      </c>
      <c r="U121" s="125">
        <v>21</v>
      </c>
      <c r="V121" s="125">
        <v>17</v>
      </c>
      <c r="W121" s="125">
        <v>13</v>
      </c>
      <c r="X121" s="125">
        <v>13</v>
      </c>
      <c r="Y121" s="125">
        <v>22</v>
      </c>
      <c r="Z121" s="125">
        <v>20</v>
      </c>
      <c r="AB121" s="122" t="str">
        <f>TEXT(Z121,"###,###")</f>
        <v>20</v>
      </c>
    </row>
    <row r="122" spans="19:32" x14ac:dyDescent="0.25">
      <c r="S122" s="115" t="s">
        <v>108</v>
      </c>
      <c r="T122" s="125">
        <v>26</v>
      </c>
      <c r="U122" s="125">
        <v>21</v>
      </c>
      <c r="V122" s="125">
        <v>13</v>
      </c>
      <c r="W122" s="125">
        <v>17</v>
      </c>
      <c r="X122" s="125">
        <v>17</v>
      </c>
      <c r="Y122" s="125">
        <v>17</v>
      </c>
      <c r="Z122" s="125">
        <v>13</v>
      </c>
      <c r="AB122" s="122" t="str">
        <f>TEXT(Z122,"###,###")</f>
        <v>13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974</v>
      </c>
      <c r="U124" s="125">
        <v>970</v>
      </c>
      <c r="V124" s="125">
        <v>965</v>
      </c>
      <c r="W124" s="125">
        <v>939</v>
      </c>
      <c r="X124" s="125">
        <v>828</v>
      </c>
      <c r="Y124" s="125">
        <v>996</v>
      </c>
      <c r="Z124" s="125">
        <v>985</v>
      </c>
      <c r="AB124" s="122" t="str">
        <f>TEXT(Z124,"###,###")</f>
        <v>985</v>
      </c>
      <c r="AD124" s="139">
        <f>Z124/$Z$7*100</f>
        <v>97.815292949354514</v>
      </c>
    </row>
    <row r="125" spans="19:32" x14ac:dyDescent="0.25">
      <c r="S125" s="115" t="s">
        <v>110</v>
      </c>
      <c r="T125" s="125">
        <v>43</v>
      </c>
      <c r="U125" s="125">
        <v>42</v>
      </c>
      <c r="V125" s="125">
        <v>30</v>
      </c>
      <c r="W125" s="125">
        <v>30</v>
      </c>
      <c r="X125" s="125">
        <v>30</v>
      </c>
      <c r="Y125" s="125">
        <v>39</v>
      </c>
      <c r="Z125" s="125">
        <v>33</v>
      </c>
      <c r="AB125" s="122" t="str">
        <f>TEXT(Z125,"###,###")</f>
        <v>33</v>
      </c>
      <c r="AD125" s="139">
        <f>Z125/$Z$7*100</f>
        <v>3.2770605759682221</v>
      </c>
    </row>
    <row r="127" spans="19:32" x14ac:dyDescent="0.25">
      <c r="S127" s="115" t="s">
        <v>111</v>
      </c>
      <c r="T127" s="125">
        <v>482</v>
      </c>
      <c r="U127" s="125">
        <v>486</v>
      </c>
      <c r="V127" s="125">
        <v>479</v>
      </c>
      <c r="W127" s="125">
        <v>452</v>
      </c>
      <c r="X127" s="125">
        <v>391</v>
      </c>
      <c r="Y127" s="125">
        <v>481</v>
      </c>
      <c r="Z127" s="125">
        <v>502</v>
      </c>
      <c r="AB127" s="122" t="str">
        <f>TEXT(Z127,"###,###")</f>
        <v>502</v>
      </c>
      <c r="AD127" s="139">
        <f>Z127/$Z$7*100</f>
        <v>49.851042701092354</v>
      </c>
    </row>
    <row r="128" spans="19:32" x14ac:dyDescent="0.25">
      <c r="S128" s="115" t="s">
        <v>112</v>
      </c>
      <c r="T128" s="125">
        <v>515</v>
      </c>
      <c r="U128" s="125">
        <v>504</v>
      </c>
      <c r="V128" s="125">
        <v>504</v>
      </c>
      <c r="W128" s="125">
        <v>499</v>
      </c>
      <c r="X128" s="125">
        <v>449</v>
      </c>
      <c r="Y128" s="125">
        <v>537</v>
      </c>
      <c r="Z128" s="125">
        <v>502</v>
      </c>
      <c r="AB128" s="122" t="str">
        <f>TEXT(Z128,"###,###")</f>
        <v>502</v>
      </c>
      <c r="AD128" s="139">
        <f>Z128/$Z$7*100</f>
        <v>49.851042701092354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55" id="{FE4E23BA-D799-4550-B769-FE03F7FA3C2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58" id="{1104AF5D-CEF8-4D54-8D4C-69EBDC84F9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61" id="{42615BFD-39FC-40CF-BE23-64F7F5F952D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64" id="{89050BD8-92D9-48A2-8235-A80ECE78AD2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41877-568F-49E9-A3E9-A646FFFC05C8}">
  <sheetPr codeName="Sheet11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Palm Island</v>
      </c>
      <c r="T1" s="113"/>
      <c r="U1" s="113"/>
      <c r="V1" s="113"/>
      <c r="W1" s="113"/>
      <c r="X1" s="113"/>
      <c r="Y1" s="114" t="str">
        <f>Y3</f>
        <v>9.55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174</v>
      </c>
      <c r="Y3" s="118" t="s">
        <v>261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9.55 Palm Island,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862</v>
      </c>
      <c r="U4" s="121">
        <v>748</v>
      </c>
      <c r="V4" s="121">
        <v>798</v>
      </c>
      <c r="W4" s="121">
        <v>768</v>
      </c>
      <c r="X4" s="121">
        <v>614</v>
      </c>
      <c r="Y4" s="121">
        <v>892</v>
      </c>
      <c r="Z4" s="121">
        <v>887</v>
      </c>
      <c r="AB4" s="122" t="str">
        <f>TEXT(Z4,"###,###")</f>
        <v>887</v>
      </c>
      <c r="AD4" s="123">
        <f>Z4/Y4-1</f>
        <v>-5.6053811659192432E-3</v>
      </c>
      <c r="AF4" s="123">
        <f t="shared" ref="AF4:AF9" si="0">Z4/T4-1</f>
        <v>2.9002320185614883E-2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427</v>
      </c>
      <c r="U5" s="121">
        <v>417</v>
      </c>
      <c r="V5" s="121">
        <v>427</v>
      </c>
      <c r="W5" s="121">
        <v>397</v>
      </c>
      <c r="X5" s="121">
        <v>314</v>
      </c>
      <c r="Y5" s="121">
        <v>449</v>
      </c>
      <c r="Z5" s="121">
        <v>465</v>
      </c>
      <c r="AB5" s="122" t="str">
        <f>TEXT(Z5,"###,###")</f>
        <v>465</v>
      </c>
      <c r="AD5" s="123">
        <f t="shared" ref="AD5:AD9" si="1">Z5/Y5-1</f>
        <v>3.563474387527843E-2</v>
      </c>
      <c r="AF5" s="123">
        <f t="shared" si="0"/>
        <v>8.8992974238875977E-2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437</v>
      </c>
      <c r="U6" s="121">
        <v>336</v>
      </c>
      <c r="V6" s="121">
        <v>378</v>
      </c>
      <c r="W6" s="121">
        <v>375</v>
      </c>
      <c r="X6" s="121">
        <v>303</v>
      </c>
      <c r="Y6" s="121">
        <v>443</v>
      </c>
      <c r="Z6" s="121">
        <v>425</v>
      </c>
      <c r="AB6" s="122" t="str">
        <f>TEXT(Z6,"###,###")</f>
        <v>425</v>
      </c>
      <c r="AD6" s="123">
        <f t="shared" si="1"/>
        <v>-4.0632054176072185E-2</v>
      </c>
      <c r="AF6" s="123">
        <f t="shared" si="0"/>
        <v>-2.7459954233409634E-2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602</v>
      </c>
      <c r="U7" s="121">
        <v>562</v>
      </c>
      <c r="V7" s="121">
        <v>586</v>
      </c>
      <c r="W7" s="121">
        <v>596</v>
      </c>
      <c r="X7" s="121">
        <v>484</v>
      </c>
      <c r="Y7" s="121">
        <v>661</v>
      </c>
      <c r="Z7" s="121">
        <v>688</v>
      </c>
      <c r="AB7" s="122" t="str">
        <f>TEXT(Z7,"###,###")</f>
        <v>688</v>
      </c>
      <c r="AD7" s="123">
        <f t="shared" si="1"/>
        <v>4.0847201210287398E-2</v>
      </c>
      <c r="AF7" s="123">
        <f t="shared" si="0"/>
        <v>0.14285714285714279</v>
      </c>
    </row>
    <row r="8" spans="1:32" ht="17.25" customHeight="1" x14ac:dyDescent="0.25">
      <c r="A8" s="44" t="s">
        <v>13</v>
      </c>
      <c r="B8" s="45"/>
      <c r="C8" s="46"/>
      <c r="D8" s="47" t="str">
        <f>AB4</f>
        <v>887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688</v>
      </c>
      <c r="P8" s="48"/>
      <c r="S8" s="120" t="s">
        <v>88</v>
      </c>
      <c r="T8" s="121">
        <v>27728.05</v>
      </c>
      <c r="U8" s="121">
        <v>30136.6</v>
      </c>
      <c r="V8" s="121">
        <v>29519.94</v>
      </c>
      <c r="W8" s="121">
        <v>30376.31</v>
      </c>
      <c r="X8" s="121">
        <v>38932</v>
      </c>
      <c r="Y8" s="121">
        <v>30751.25</v>
      </c>
      <c r="Z8" s="121">
        <v>34437.660000000003</v>
      </c>
      <c r="AB8" s="122" t="str">
        <f>TEXT(Z8,"$###,###")</f>
        <v>$34,438</v>
      </c>
      <c r="AD8" s="123">
        <f t="shared" si="1"/>
        <v>0.11987837892768605</v>
      </c>
      <c r="AF8" s="123">
        <f t="shared" si="0"/>
        <v>0.24197915107625678</v>
      </c>
    </row>
    <row r="9" spans="1:32" x14ac:dyDescent="0.25">
      <c r="A9" s="52" t="s">
        <v>15</v>
      </c>
      <c r="B9" s="53"/>
      <c r="C9" s="54"/>
      <c r="D9" s="55">
        <f>AD104</f>
        <v>41.037204058624575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51.598837209302332</v>
      </c>
      <c r="P9" s="56" t="s">
        <v>89</v>
      </c>
      <c r="S9" s="120" t="s">
        <v>7</v>
      </c>
      <c r="T9" s="121">
        <v>20853568</v>
      </c>
      <c r="U9" s="121">
        <v>20458457</v>
      </c>
      <c r="V9" s="121">
        <v>21867782</v>
      </c>
      <c r="W9" s="121">
        <v>22322665</v>
      </c>
      <c r="X9" s="121">
        <v>21259634</v>
      </c>
      <c r="Y9" s="121">
        <v>25753922</v>
      </c>
      <c r="Z9" s="121">
        <v>28707306</v>
      </c>
      <c r="AB9" s="122" t="str">
        <f>TEXT(Z9/1000000,"$#,###.0")&amp;" mil"</f>
        <v>$28.7 mil</v>
      </c>
      <c r="AD9" s="123">
        <f t="shared" si="1"/>
        <v>0.1146770577312457</v>
      </c>
      <c r="AF9" s="123">
        <f t="shared" si="0"/>
        <v>0.37661363273661363</v>
      </c>
    </row>
    <row r="10" spans="1:32" x14ac:dyDescent="0.25">
      <c r="A10" s="52" t="s">
        <v>18</v>
      </c>
      <c r="B10" s="53"/>
      <c r="C10" s="54"/>
      <c r="D10" s="55">
        <f>AD105</f>
        <v>57.948139797068777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48.691860465116278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100.58139534883721</v>
      </c>
      <c r="P11" s="56" t="s">
        <v>89</v>
      </c>
      <c r="S11" s="120" t="s">
        <v>30</v>
      </c>
      <c r="T11" s="125">
        <v>856</v>
      </c>
      <c r="U11" s="125">
        <v>747</v>
      </c>
      <c r="V11" s="125">
        <v>798</v>
      </c>
      <c r="W11" s="125">
        <v>757</v>
      </c>
      <c r="X11" s="125">
        <v>611</v>
      </c>
      <c r="Y11" s="125">
        <v>883</v>
      </c>
      <c r="Z11" s="125">
        <v>879</v>
      </c>
    </row>
    <row r="12" spans="1:32" ht="28.5" customHeight="1" x14ac:dyDescent="0.25">
      <c r="A12" s="52" t="s">
        <v>20</v>
      </c>
      <c r="B12" s="54"/>
      <c r="C12" s="54"/>
      <c r="D12" s="55">
        <f>AD108</f>
        <v>5.9751972942502816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1.7441860465116279</v>
      </c>
      <c r="P12" s="56" t="s">
        <v>89</v>
      </c>
      <c r="S12" s="120" t="s">
        <v>31</v>
      </c>
      <c r="T12" s="125">
        <v>10</v>
      </c>
      <c r="U12" s="125">
        <v>7</v>
      </c>
      <c r="V12" s="125">
        <v>9</v>
      </c>
      <c r="W12" s="125">
        <v>8</v>
      </c>
      <c r="X12" s="125">
        <v>7</v>
      </c>
      <c r="Y12" s="125">
        <v>8</v>
      </c>
      <c r="Z12" s="125">
        <v>13</v>
      </c>
    </row>
    <row r="13" spans="1:32" ht="15" customHeight="1" x14ac:dyDescent="0.25">
      <c r="A13" s="52" t="s">
        <v>21</v>
      </c>
      <c r="B13" s="54"/>
      <c r="C13" s="54"/>
      <c r="D13" s="55">
        <f>AD109</f>
        <v>8.0045095828635855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38.7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42.164599774520859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42.728297632469001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0</v>
      </c>
      <c r="Z15" s="125">
        <v>0</v>
      </c>
      <c r="AB15" s="129">
        <f t="shared" ref="AB15:AB34" si="2">IF(Z15="np",0,Z15/$Z$34)</f>
        <v>0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0</v>
      </c>
      <c r="Z16" s="125">
        <v>0</v>
      </c>
      <c r="AB16" s="129">
        <f t="shared" si="2"/>
        <v>0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</v>
      </c>
      <c r="Z17" s="125">
        <v>7</v>
      </c>
      <c r="AB17" s="129">
        <f t="shared" si="2"/>
        <v>7.8651685393258432E-3</v>
      </c>
    </row>
    <row r="18" spans="1:28" x14ac:dyDescent="0.25">
      <c r="A18" s="82" t="str">
        <f>$S$1&amp;" ("&amp;$T$2&amp;" to "&amp;$Z$2&amp;")"</f>
        <v>Palm Island (2011-12 to 2017-18)</v>
      </c>
      <c r="B18" s="82"/>
      <c r="C18" s="82"/>
      <c r="D18" s="82"/>
      <c r="E18" s="82"/>
      <c r="F18" s="82"/>
      <c r="G18" s="82" t="str">
        <f>$S$1&amp;" ("&amp;$T$2&amp;" to "&amp;$Z$2&amp;")"</f>
        <v>Palm Island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4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33</v>
      </c>
      <c r="Z19" s="125">
        <v>43</v>
      </c>
      <c r="AB19" s="129">
        <f t="shared" si="2"/>
        <v>4.8314606741573035E-2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0</v>
      </c>
      <c r="Z20" s="125">
        <v>8</v>
      </c>
      <c r="AB20" s="129">
        <f t="shared" si="2"/>
        <v>8.988764044943821E-3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48</v>
      </c>
      <c r="Z21" s="125">
        <v>65</v>
      </c>
      <c r="AB21" s="129">
        <f t="shared" si="2"/>
        <v>7.3033707865168537E-2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13</v>
      </c>
      <c r="Z22" s="125">
        <v>16</v>
      </c>
      <c r="AB22" s="129">
        <f t="shared" si="2"/>
        <v>1.7977528089887642E-2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8</v>
      </c>
      <c r="Z23" s="125">
        <v>2</v>
      </c>
      <c r="AB23" s="129">
        <f t="shared" si="2"/>
        <v>2.2471910112359553E-3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</v>
      </c>
      <c r="Z25" s="125">
        <v>6</v>
      </c>
      <c r="AB25" s="129">
        <f t="shared" si="2"/>
        <v>6.7415730337078653E-3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5</v>
      </c>
      <c r="Z26" s="125">
        <v>0</v>
      </c>
      <c r="AB26" s="129">
        <f t="shared" si="2"/>
        <v>0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39</v>
      </c>
      <c r="Z27" s="125">
        <v>19</v>
      </c>
      <c r="AB27" s="129">
        <f t="shared" si="2"/>
        <v>2.1348314606741574E-2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25</v>
      </c>
      <c r="Z28" s="125">
        <v>24</v>
      </c>
      <c r="AB28" s="129">
        <f t="shared" si="2"/>
        <v>2.6966292134831461E-2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213</v>
      </c>
      <c r="Z29" s="125">
        <v>208</v>
      </c>
      <c r="AB29" s="129">
        <f t="shared" si="2"/>
        <v>0.23370786516853934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217</v>
      </c>
      <c r="Z30" s="125">
        <v>186</v>
      </c>
      <c r="AB30" s="129">
        <f t="shared" si="2"/>
        <v>0.20898876404494382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146</v>
      </c>
      <c r="Z31" s="125">
        <v>160</v>
      </c>
      <c r="AB31" s="129">
        <f t="shared" si="2"/>
        <v>0.1797752808988764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10</v>
      </c>
      <c r="Z32" s="125">
        <v>0</v>
      </c>
      <c r="AB32" s="129">
        <f t="shared" si="2"/>
        <v>0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114</v>
      </c>
      <c r="Z33" s="125">
        <v>131</v>
      </c>
      <c r="AB33" s="129">
        <f t="shared" si="2"/>
        <v>0.14719101123595504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892</v>
      </c>
      <c r="Z34" s="132">
        <v>890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4</v>
      </c>
      <c r="Y45" s="125">
        <v>5</v>
      </c>
      <c r="Z45" s="125">
        <v>16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10</v>
      </c>
      <c r="Y46" s="125">
        <v>29</v>
      </c>
      <c r="Z46" s="125">
        <v>41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19</v>
      </c>
      <c r="Y47" s="125">
        <v>27</v>
      </c>
      <c r="Z47" s="125">
        <v>28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34</v>
      </c>
      <c r="Y48" s="125">
        <v>54</v>
      </c>
      <c r="Z48" s="125">
        <v>64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Palm Island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35</v>
      </c>
      <c r="Y49" s="125">
        <v>44</v>
      </c>
      <c r="Z49" s="125">
        <v>47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39</v>
      </c>
      <c r="Y50" s="125">
        <v>49</v>
      </c>
      <c r="Z50" s="125">
        <v>47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33</v>
      </c>
      <c r="Y51" s="125">
        <v>55</v>
      </c>
      <c r="Z51" s="125">
        <v>52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38</v>
      </c>
      <c r="Y52" s="125">
        <v>58</v>
      </c>
      <c r="Z52" s="125">
        <v>52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45</v>
      </c>
      <c r="Y53" s="125">
        <v>55</v>
      </c>
      <c r="Z53" s="125">
        <v>46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24</v>
      </c>
      <c r="Y54" s="125">
        <v>38</v>
      </c>
      <c r="Z54" s="125">
        <v>36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13</v>
      </c>
      <c r="Y55" s="125">
        <v>20</v>
      </c>
      <c r="Z55" s="125">
        <v>25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11</v>
      </c>
      <c r="Y56" s="125">
        <v>11</v>
      </c>
      <c r="Z56" s="125">
        <v>13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318</v>
      </c>
      <c r="Y61" s="125">
        <v>449</v>
      </c>
      <c r="Z61" s="125">
        <v>465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Palm Island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0</v>
      </c>
      <c r="Y64" s="125">
        <v>3</v>
      </c>
      <c r="Z64" s="125">
        <v>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22</v>
      </c>
      <c r="Y65" s="125">
        <v>39</v>
      </c>
      <c r="Z65" s="125">
        <v>54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25</v>
      </c>
      <c r="Y66" s="125">
        <v>37</v>
      </c>
      <c r="Z66" s="125">
        <v>27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29</v>
      </c>
      <c r="Y67" s="125">
        <v>63</v>
      </c>
      <c r="Z67" s="125">
        <v>59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46</v>
      </c>
      <c r="Y68" s="125">
        <v>55</v>
      </c>
      <c r="Z68" s="125">
        <v>50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32</v>
      </c>
      <c r="Y69" s="125">
        <v>43</v>
      </c>
      <c r="Z69" s="125">
        <v>44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20</v>
      </c>
      <c r="Y70" s="125">
        <v>36</v>
      </c>
      <c r="Z70" s="125">
        <v>38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53</v>
      </c>
      <c r="Y71" s="125">
        <v>49</v>
      </c>
      <c r="Z71" s="125">
        <v>38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32</v>
      </c>
      <c r="Y72" s="125">
        <v>46</v>
      </c>
      <c r="Z72" s="125">
        <v>38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23</v>
      </c>
      <c r="Y73" s="125">
        <v>37</v>
      </c>
      <c r="Z73" s="125">
        <v>34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25</v>
      </c>
      <c r="Y74" s="125">
        <v>29</v>
      </c>
      <c r="Z74" s="125">
        <v>28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0</v>
      </c>
      <c r="Y75" s="125">
        <v>3</v>
      </c>
      <c r="Z75" s="125">
        <v>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3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302</v>
      </c>
      <c r="Y80" s="125">
        <v>443</v>
      </c>
      <c r="Z80" s="125">
        <v>428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Palm Island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9</v>
      </c>
      <c r="Y83" s="125">
        <v>12</v>
      </c>
      <c r="Z83" s="125">
        <v>13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20</v>
      </c>
      <c r="Y84" s="125">
        <v>21</v>
      </c>
      <c r="Z84" s="125">
        <v>27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887</v>
      </c>
      <c r="D85" s="96">
        <f t="shared" ref="D85:D90" si="4">AD4</f>
        <v>-5.6053811659192432E-3</v>
      </c>
      <c r="E85" s="97">
        <f t="shared" ref="E85:E90" si="5">AD4</f>
        <v>-5.6053811659192432E-3</v>
      </c>
      <c r="F85" s="96">
        <f t="shared" ref="F85:F90" si="6">AF4</f>
        <v>2.9002320185614883E-2</v>
      </c>
      <c r="G85" s="97">
        <f t="shared" ref="G85:G90" si="7">AF4</f>
        <v>2.9002320185614883E-2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22</v>
      </c>
      <c r="Y85" s="125">
        <v>40</v>
      </c>
      <c r="Z85" s="125">
        <v>41</v>
      </c>
    </row>
    <row r="86" spans="1:32" ht="15" customHeight="1" x14ac:dyDescent="0.25">
      <c r="A86" s="98" t="s">
        <v>4</v>
      </c>
      <c r="B86" s="95"/>
      <c r="C86" s="109" t="str">
        <f t="shared" si="3"/>
        <v>465</v>
      </c>
      <c r="D86" s="96">
        <f t="shared" si="4"/>
        <v>3.563474387527843E-2</v>
      </c>
      <c r="E86" s="97">
        <f t="shared" si="5"/>
        <v>3.563474387527843E-2</v>
      </c>
      <c r="F86" s="96">
        <f t="shared" si="6"/>
        <v>8.8992974238875977E-2</v>
      </c>
      <c r="G86" s="97">
        <f t="shared" si="7"/>
        <v>8.8992974238875977E-2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44</v>
      </c>
      <c r="Y86" s="125">
        <v>56</v>
      </c>
      <c r="Z86" s="125">
        <v>70</v>
      </c>
    </row>
    <row r="87" spans="1:32" ht="15" customHeight="1" x14ac:dyDescent="0.25">
      <c r="A87" s="98" t="s">
        <v>5</v>
      </c>
      <c r="B87" s="95"/>
      <c r="C87" s="109" t="str">
        <f t="shared" si="3"/>
        <v>425</v>
      </c>
      <c r="D87" s="96">
        <f t="shared" si="4"/>
        <v>-4.0632054176072185E-2</v>
      </c>
      <c r="E87" s="97">
        <f t="shared" si="5"/>
        <v>-4.0632054176072185E-2</v>
      </c>
      <c r="F87" s="96">
        <f t="shared" si="6"/>
        <v>-2.7459954233409634E-2</v>
      </c>
      <c r="G87" s="97">
        <f t="shared" si="7"/>
        <v>-2.7459954233409634E-2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7</v>
      </c>
      <c r="Y87" s="125">
        <v>7</v>
      </c>
      <c r="Z87" s="125">
        <v>9</v>
      </c>
    </row>
    <row r="88" spans="1:32" ht="15" customHeight="1" x14ac:dyDescent="0.25">
      <c r="A88" s="95" t="s">
        <v>6</v>
      </c>
      <c r="B88" s="95"/>
      <c r="C88" s="109" t="str">
        <f t="shared" si="3"/>
        <v>688</v>
      </c>
      <c r="D88" s="96">
        <f t="shared" si="4"/>
        <v>4.0847201210287398E-2</v>
      </c>
      <c r="E88" s="97">
        <f t="shared" si="5"/>
        <v>4.0847201210287398E-2</v>
      </c>
      <c r="F88" s="96">
        <f t="shared" si="6"/>
        <v>0.14285714285714279</v>
      </c>
      <c r="G88" s="97">
        <f t="shared" si="7"/>
        <v>0.14285714285714279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6</v>
      </c>
      <c r="Y88" s="125">
        <v>5</v>
      </c>
      <c r="Z88" s="125">
        <v>5</v>
      </c>
    </row>
    <row r="89" spans="1:32" ht="15" customHeight="1" x14ac:dyDescent="0.25">
      <c r="A89" s="95" t="s">
        <v>104</v>
      </c>
      <c r="B89" s="95"/>
      <c r="C89" s="146" t="str">
        <f t="shared" si="3"/>
        <v>$34,438</v>
      </c>
      <c r="D89" s="96">
        <f t="shared" si="4"/>
        <v>0.11987837892768605</v>
      </c>
      <c r="E89" s="97">
        <f t="shared" si="5"/>
        <v>0.11987837892768605</v>
      </c>
      <c r="F89" s="96">
        <f t="shared" si="6"/>
        <v>0.24197915107625678</v>
      </c>
      <c r="G89" s="97">
        <f t="shared" si="7"/>
        <v>0.24197915107625678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22</v>
      </c>
      <c r="Y89" s="125">
        <v>27</v>
      </c>
      <c r="Z89" s="125">
        <v>25</v>
      </c>
    </row>
    <row r="90" spans="1:32" ht="15" customHeight="1" x14ac:dyDescent="0.25">
      <c r="A90" s="95" t="s">
        <v>7</v>
      </c>
      <c r="B90" s="95"/>
      <c r="C90" s="109" t="str">
        <f t="shared" si="3"/>
        <v>$28.7 mil</v>
      </c>
      <c r="D90" s="96">
        <f t="shared" si="4"/>
        <v>0.1146770577312457</v>
      </c>
      <c r="E90" s="97">
        <f t="shared" si="5"/>
        <v>0.1146770577312457</v>
      </c>
      <c r="F90" s="96">
        <f t="shared" si="6"/>
        <v>0.37661363273661363</v>
      </c>
      <c r="G90" s="97">
        <f t="shared" si="7"/>
        <v>0.37661363273661363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66</v>
      </c>
      <c r="Y90" s="125">
        <v>81</v>
      </c>
      <c r="Z90" s="125">
        <v>94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245</v>
      </c>
      <c r="Y91" s="125">
        <v>331</v>
      </c>
      <c r="Z91" s="125">
        <v>352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9</v>
      </c>
      <c r="Y93" s="125">
        <v>10</v>
      </c>
      <c r="Z93" s="125">
        <v>14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47</v>
      </c>
      <c r="Y94" s="125">
        <v>51</v>
      </c>
      <c r="Z94" s="125">
        <v>58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6</v>
      </c>
      <c r="Z95" s="125">
        <v>8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75</v>
      </c>
      <c r="Y96" s="125">
        <v>106</v>
      </c>
      <c r="Z96" s="125">
        <v>109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28</v>
      </c>
      <c r="Y97" s="125">
        <v>46</v>
      </c>
      <c r="Z97" s="125">
        <v>39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7</v>
      </c>
      <c r="Y98" s="125">
        <v>14</v>
      </c>
      <c r="Z98" s="125">
        <v>19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21</v>
      </c>
      <c r="Y100" s="125">
        <v>30</v>
      </c>
      <c r="Z100" s="125">
        <v>30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242</v>
      </c>
      <c r="Y101" s="125">
        <v>330</v>
      </c>
      <c r="Z101" s="125">
        <v>336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262</v>
      </c>
      <c r="Y104" s="125">
        <v>360</v>
      </c>
      <c r="Z104" s="125">
        <v>364</v>
      </c>
      <c r="AB104" s="122" t="str">
        <f>TEXT(Z104,"###,###")</f>
        <v>364</v>
      </c>
      <c r="AD104" s="143">
        <f>Z104/($Z$4)*100</f>
        <v>41.037204058624575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349</v>
      </c>
      <c r="Y105" s="125">
        <v>522</v>
      </c>
      <c r="Z105" s="125">
        <v>514</v>
      </c>
      <c r="AB105" s="122" t="str">
        <f>TEXT(Z105,"###,###")</f>
        <v>514</v>
      </c>
      <c r="AD105" s="143">
        <f>Z105/($Z$4)*100</f>
        <v>57.948139797068777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611</v>
      </c>
      <c r="Y106" s="132">
        <v>882</v>
      </c>
      <c r="Z106" s="132">
        <v>878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14</v>
      </c>
      <c r="Y108" s="125">
        <v>34</v>
      </c>
      <c r="Z108" s="125">
        <v>53</v>
      </c>
      <c r="AB108" s="122" t="str">
        <f>TEXT(Z108,"###,###")</f>
        <v>53</v>
      </c>
      <c r="AD108" s="143">
        <f>Z108/($Z$4)*100</f>
        <v>5.9751972942502816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38</v>
      </c>
      <c r="Y109" s="125">
        <v>75</v>
      </c>
      <c r="Z109" s="125">
        <v>71</v>
      </c>
      <c r="AB109" s="122" t="str">
        <f>TEXT(Z109,"###,###")</f>
        <v>71</v>
      </c>
      <c r="AD109" s="143">
        <f>Z109/($Z$4)*100</f>
        <v>8.0045095828635855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276</v>
      </c>
      <c r="Y110" s="125">
        <v>393</v>
      </c>
      <c r="Z110" s="125">
        <v>374</v>
      </c>
      <c r="AB110" s="122" t="str">
        <f>TEXT(Z110,"###,###")</f>
        <v>374</v>
      </c>
      <c r="AD110" s="143">
        <f>Z110/($Z$4)*100</f>
        <v>42.164599774520859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274</v>
      </c>
      <c r="Y111" s="125">
        <v>380</v>
      </c>
      <c r="Z111" s="125">
        <v>379</v>
      </c>
      <c r="AB111" s="122" t="str">
        <f>TEXT(Z111,"###,###")</f>
        <v>379</v>
      </c>
      <c r="AD111" s="143">
        <f>Z111/($Z$4)*100</f>
        <v>42.728297632469001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613</v>
      </c>
      <c r="Y112" s="125">
        <v>892</v>
      </c>
      <c r="Z112" s="125">
        <v>891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39.729999999999997</v>
      </c>
      <c r="U118" s="144">
        <v>41.41</v>
      </c>
      <c r="V118" s="144">
        <v>36.83</v>
      </c>
      <c r="W118" s="144">
        <v>38.880000000000003</v>
      </c>
      <c r="X118" s="144">
        <v>42.73</v>
      </c>
      <c r="Y118" s="144">
        <v>39.369999999999997</v>
      </c>
      <c r="Z118" s="144">
        <v>38.74</v>
      </c>
      <c r="AB118" s="122" t="str">
        <f>TEXT(Z118,"##.0")</f>
        <v>38.7</v>
      </c>
    </row>
    <row r="120" spans="19:32" x14ac:dyDescent="0.25">
      <c r="S120" s="115" t="s">
        <v>106</v>
      </c>
      <c r="T120" s="125">
        <v>599</v>
      </c>
      <c r="U120" s="125">
        <v>563</v>
      </c>
      <c r="V120" s="125">
        <v>584</v>
      </c>
      <c r="W120" s="125">
        <v>588</v>
      </c>
      <c r="X120" s="125">
        <v>483</v>
      </c>
      <c r="Y120" s="125">
        <v>652</v>
      </c>
      <c r="Z120" s="125">
        <v>680</v>
      </c>
      <c r="AB120" s="122" t="str">
        <f>TEXT(Z120,"###,###")</f>
        <v>680</v>
      </c>
    </row>
    <row r="121" spans="19:32" x14ac:dyDescent="0.25">
      <c r="S121" s="115" t="s">
        <v>107</v>
      </c>
      <c r="T121" s="125">
        <v>0</v>
      </c>
      <c r="U121" s="125">
        <v>0</v>
      </c>
      <c r="V121" s="125">
        <v>0</v>
      </c>
      <c r="W121" s="125">
        <v>6</v>
      </c>
      <c r="X121" s="125">
        <v>0</v>
      </c>
      <c r="Y121" s="125">
        <v>3</v>
      </c>
      <c r="Z121" s="125">
        <v>0</v>
      </c>
      <c r="AB121" s="122" t="str">
        <f>TEXT(Z121,"###,###")</f>
        <v/>
      </c>
    </row>
    <row r="122" spans="19:32" x14ac:dyDescent="0.25">
      <c r="S122" s="115" t="s">
        <v>108</v>
      </c>
      <c r="T122" s="125">
        <v>3</v>
      </c>
      <c r="U122" s="125">
        <v>0</v>
      </c>
      <c r="V122" s="125">
        <v>0</v>
      </c>
      <c r="W122" s="125">
        <v>7</v>
      </c>
      <c r="X122" s="125">
        <v>2</v>
      </c>
      <c r="Y122" s="125">
        <v>8</v>
      </c>
      <c r="Z122" s="125">
        <v>12</v>
      </c>
      <c r="AB122" s="122" t="str">
        <f>TEXT(Z122,"###,###")</f>
        <v>12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602</v>
      </c>
      <c r="U124" s="125">
        <v>563</v>
      </c>
      <c r="V124" s="125">
        <v>584</v>
      </c>
      <c r="W124" s="125">
        <v>595</v>
      </c>
      <c r="X124" s="125">
        <v>485</v>
      </c>
      <c r="Y124" s="125">
        <v>660</v>
      </c>
      <c r="Z124" s="125">
        <v>692</v>
      </c>
      <c r="AB124" s="122" t="str">
        <f>TEXT(Z124,"###,###")</f>
        <v>692</v>
      </c>
      <c r="AD124" s="139">
        <f>Z124/$Z$7*100</f>
        <v>100.58139534883721</v>
      </c>
    </row>
    <row r="125" spans="19:32" x14ac:dyDescent="0.25">
      <c r="S125" s="115" t="s">
        <v>110</v>
      </c>
      <c r="T125" s="125">
        <v>3</v>
      </c>
      <c r="U125" s="125">
        <v>0</v>
      </c>
      <c r="V125" s="125">
        <v>0</v>
      </c>
      <c r="W125" s="125">
        <v>13</v>
      </c>
      <c r="X125" s="125">
        <v>2</v>
      </c>
      <c r="Y125" s="125">
        <v>11</v>
      </c>
      <c r="Z125" s="125">
        <v>12</v>
      </c>
      <c r="AB125" s="122" t="str">
        <f>TEXT(Z125,"###,###")</f>
        <v>12</v>
      </c>
      <c r="AD125" s="139">
        <f>Z125/$Z$7*100</f>
        <v>1.7441860465116279</v>
      </c>
    </row>
    <row r="127" spans="19:32" x14ac:dyDescent="0.25">
      <c r="S127" s="115" t="s">
        <v>111</v>
      </c>
      <c r="T127" s="125">
        <v>303</v>
      </c>
      <c r="U127" s="125">
        <v>307</v>
      </c>
      <c r="V127" s="125">
        <v>307</v>
      </c>
      <c r="W127" s="125">
        <v>297</v>
      </c>
      <c r="X127" s="125">
        <v>241</v>
      </c>
      <c r="Y127" s="125">
        <v>331</v>
      </c>
      <c r="Z127" s="125">
        <v>355</v>
      </c>
      <c r="AB127" s="122" t="str">
        <f>TEXT(Z127,"###,###")</f>
        <v>355</v>
      </c>
      <c r="AD127" s="139">
        <f>Z127/$Z$7*100</f>
        <v>51.598837209302332</v>
      </c>
    </row>
    <row r="128" spans="19:32" x14ac:dyDescent="0.25">
      <c r="S128" s="115" t="s">
        <v>112</v>
      </c>
      <c r="T128" s="125">
        <v>300</v>
      </c>
      <c r="U128" s="125">
        <v>254</v>
      </c>
      <c r="V128" s="125">
        <v>280</v>
      </c>
      <c r="W128" s="125">
        <v>299</v>
      </c>
      <c r="X128" s="125">
        <v>244</v>
      </c>
      <c r="Y128" s="125">
        <v>330</v>
      </c>
      <c r="Z128" s="125">
        <v>335</v>
      </c>
      <c r="AB128" s="122" t="str">
        <f>TEXT(Z128,"###,###")</f>
        <v>335</v>
      </c>
      <c r="AD128" s="139">
        <f>Z128/$Z$7*100</f>
        <v>48.691860465116278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45" id="{348E8D84-7591-4B47-92F7-DC4459CE3A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48" id="{F7FD4A2E-601B-4120-99FD-897B01CAEB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51" id="{21AECC90-3976-4F7E-AFEF-D0708C679F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54" id="{B539308A-2631-479E-8B79-D557943408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D5783-8A29-4B90-A4FC-0CD92287F6A5}">
  <sheetPr codeName="Sheet12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Paroo</v>
      </c>
      <c r="T1" s="113"/>
      <c r="U1" s="113"/>
      <c r="V1" s="113"/>
      <c r="W1" s="113"/>
      <c r="X1" s="113"/>
      <c r="Y1" s="114" t="str">
        <f>Y3</f>
        <v>9.56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175</v>
      </c>
      <c r="Y3" s="118" t="s">
        <v>262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9.56 Paroo,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1380</v>
      </c>
      <c r="U4" s="121">
        <v>1299</v>
      </c>
      <c r="V4" s="121">
        <v>1120</v>
      </c>
      <c r="W4" s="121">
        <v>1117</v>
      </c>
      <c r="X4" s="121">
        <v>943</v>
      </c>
      <c r="Y4" s="121">
        <v>1054</v>
      </c>
      <c r="Z4" s="121">
        <v>1230</v>
      </c>
      <c r="AB4" s="122" t="str">
        <f>TEXT(Z4,"###,###")</f>
        <v>1,230</v>
      </c>
      <c r="AD4" s="123">
        <f>Z4/Y4-1</f>
        <v>0.16698292220113853</v>
      </c>
      <c r="AF4" s="123">
        <f t="shared" ref="AF4:AF9" si="0">Z4/T4-1</f>
        <v>-0.10869565217391308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731</v>
      </c>
      <c r="U5" s="121">
        <v>700</v>
      </c>
      <c r="V5" s="121">
        <v>589</v>
      </c>
      <c r="W5" s="121">
        <v>573</v>
      </c>
      <c r="X5" s="121">
        <v>460</v>
      </c>
      <c r="Y5" s="121">
        <v>548</v>
      </c>
      <c r="Z5" s="121">
        <v>620</v>
      </c>
      <c r="AB5" s="122" t="str">
        <f>TEXT(Z5,"###,###")</f>
        <v>620</v>
      </c>
      <c r="AD5" s="123">
        <f t="shared" ref="AD5:AD9" si="1">Z5/Y5-1</f>
        <v>0.13138686131386867</v>
      </c>
      <c r="AF5" s="123">
        <f t="shared" si="0"/>
        <v>-0.15184678522571815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644</v>
      </c>
      <c r="U6" s="121">
        <v>604</v>
      </c>
      <c r="V6" s="121">
        <v>535</v>
      </c>
      <c r="W6" s="121">
        <v>549</v>
      </c>
      <c r="X6" s="121">
        <v>485</v>
      </c>
      <c r="Y6" s="121">
        <v>506</v>
      </c>
      <c r="Z6" s="121">
        <v>608</v>
      </c>
      <c r="AB6" s="122" t="str">
        <f>TEXT(Z6,"###,###")</f>
        <v>608</v>
      </c>
      <c r="AD6" s="123">
        <f t="shared" si="1"/>
        <v>0.20158102766798414</v>
      </c>
      <c r="AF6" s="123">
        <f t="shared" si="0"/>
        <v>-5.5900621118012417E-2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829</v>
      </c>
      <c r="U7" s="121">
        <v>821</v>
      </c>
      <c r="V7" s="121">
        <v>728</v>
      </c>
      <c r="W7" s="121">
        <v>713</v>
      </c>
      <c r="X7" s="121">
        <v>646</v>
      </c>
      <c r="Y7" s="121">
        <v>707</v>
      </c>
      <c r="Z7" s="121">
        <v>813</v>
      </c>
      <c r="AB7" s="122" t="str">
        <f>TEXT(Z7,"###,###")</f>
        <v>813</v>
      </c>
      <c r="AD7" s="123">
        <f t="shared" si="1"/>
        <v>0.14992927864215</v>
      </c>
      <c r="AF7" s="123">
        <f t="shared" si="0"/>
        <v>-1.93003618817853E-2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1,230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813</v>
      </c>
      <c r="P8" s="48"/>
      <c r="S8" s="120" t="s">
        <v>88</v>
      </c>
      <c r="T8" s="121">
        <v>25054.25</v>
      </c>
      <c r="U8" s="121">
        <v>28411.75</v>
      </c>
      <c r="V8" s="121">
        <v>32285.86</v>
      </c>
      <c r="W8" s="121">
        <v>24312.28</v>
      </c>
      <c r="X8" s="121">
        <v>31283.25</v>
      </c>
      <c r="Y8" s="121">
        <v>32883.29</v>
      </c>
      <c r="Z8" s="121">
        <v>33966</v>
      </c>
      <c r="AB8" s="122" t="str">
        <f>TEXT(Z8,"$###,###")</f>
        <v>$33,966</v>
      </c>
      <c r="AD8" s="123">
        <f t="shared" si="1"/>
        <v>3.2925841666086253E-2</v>
      </c>
      <c r="AF8" s="123">
        <f t="shared" si="0"/>
        <v>0.35569813504694814</v>
      </c>
    </row>
    <row r="9" spans="1:32" x14ac:dyDescent="0.25">
      <c r="A9" s="52" t="s">
        <v>15</v>
      </c>
      <c r="B9" s="53"/>
      <c r="C9" s="54"/>
      <c r="D9" s="55">
        <f>AD104</f>
        <v>52.764227642276417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50.061500615006146</v>
      </c>
      <c r="P9" s="56" t="s">
        <v>89</v>
      </c>
      <c r="S9" s="120" t="s">
        <v>7</v>
      </c>
      <c r="T9" s="121">
        <v>31669798</v>
      </c>
      <c r="U9" s="121">
        <v>29090152</v>
      </c>
      <c r="V9" s="121">
        <v>24633422</v>
      </c>
      <c r="W9" s="121">
        <v>24953967</v>
      </c>
      <c r="X9" s="121">
        <v>26777131</v>
      </c>
      <c r="Y9" s="121">
        <v>30757596</v>
      </c>
      <c r="Z9" s="121">
        <v>32128674</v>
      </c>
      <c r="AB9" s="122" t="str">
        <f>TEXT(Z9/1000000,"$#,###.0")&amp;" mil"</f>
        <v>$32.1 mil</v>
      </c>
      <c r="AD9" s="123">
        <f t="shared" si="1"/>
        <v>4.4576890859740814E-2</v>
      </c>
      <c r="AF9" s="123">
        <f t="shared" si="0"/>
        <v>1.4489388280910509E-2</v>
      </c>
    </row>
    <row r="10" spans="1:32" x14ac:dyDescent="0.25">
      <c r="A10" s="52" t="s">
        <v>18</v>
      </c>
      <c r="B10" s="53"/>
      <c r="C10" s="54"/>
      <c r="D10" s="55">
        <f>AD105</f>
        <v>29.918699186991869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49.446494464944649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80.565805658056576</v>
      </c>
      <c r="P11" s="56" t="s">
        <v>89</v>
      </c>
      <c r="S11" s="120" t="s">
        <v>30</v>
      </c>
      <c r="T11" s="125">
        <v>1121</v>
      </c>
      <c r="U11" s="125">
        <v>1049</v>
      </c>
      <c r="V11" s="125">
        <v>890</v>
      </c>
      <c r="W11" s="125">
        <v>889</v>
      </c>
      <c r="X11" s="125">
        <v>758</v>
      </c>
      <c r="Y11" s="125">
        <v>850</v>
      </c>
      <c r="Z11" s="125">
        <v>973</v>
      </c>
    </row>
    <row r="12" spans="1:32" ht="28.5" customHeight="1" x14ac:dyDescent="0.25">
      <c r="A12" s="52" t="s">
        <v>20</v>
      </c>
      <c r="B12" s="54"/>
      <c r="C12" s="54"/>
      <c r="D12" s="55">
        <f>AD108</f>
        <v>21.544715447154474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31.365313653136536</v>
      </c>
      <c r="P12" s="56" t="s">
        <v>89</v>
      </c>
      <c r="S12" s="120" t="s">
        <v>31</v>
      </c>
      <c r="T12" s="125">
        <v>256</v>
      </c>
      <c r="U12" s="125">
        <v>252</v>
      </c>
      <c r="V12" s="125">
        <v>229</v>
      </c>
      <c r="W12" s="125">
        <v>230</v>
      </c>
      <c r="X12" s="125">
        <v>186</v>
      </c>
      <c r="Y12" s="125">
        <v>204</v>
      </c>
      <c r="Z12" s="125">
        <v>256</v>
      </c>
    </row>
    <row r="13" spans="1:32" ht="15" customHeight="1" x14ac:dyDescent="0.25">
      <c r="A13" s="52" t="s">
        <v>21</v>
      </c>
      <c r="B13" s="54"/>
      <c r="C13" s="54"/>
      <c r="D13" s="55">
        <f>AD109</f>
        <v>20.569105691056912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44.3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18.130081300813007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22.601626016260163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213</v>
      </c>
      <c r="Z15" s="125">
        <v>227</v>
      </c>
      <c r="AB15" s="129">
        <f t="shared" ref="AB15:AB34" si="2">IF(Z15="np",0,Z15/$Z$34)</f>
        <v>0.18545751633986929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10</v>
      </c>
      <c r="Z16" s="125">
        <v>7</v>
      </c>
      <c r="AB16" s="129">
        <f t="shared" si="2"/>
        <v>5.7189542483660127E-3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7</v>
      </c>
      <c r="Z17" s="125">
        <v>32</v>
      </c>
      <c r="AB17" s="129">
        <f t="shared" si="2"/>
        <v>2.6143790849673203E-2</v>
      </c>
    </row>
    <row r="18" spans="1:28" x14ac:dyDescent="0.25">
      <c r="A18" s="82" t="str">
        <f>$S$1&amp;" ("&amp;$T$2&amp;" to "&amp;$Z$2&amp;")"</f>
        <v>Paroo (2011-12 to 2017-18)</v>
      </c>
      <c r="B18" s="82"/>
      <c r="C18" s="82"/>
      <c r="D18" s="82"/>
      <c r="E18" s="82"/>
      <c r="F18" s="82"/>
      <c r="G18" s="82" t="str">
        <f>$S$1&amp;" ("&amp;$T$2&amp;" to "&amp;$Z$2&amp;")"</f>
        <v>Paroo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15</v>
      </c>
      <c r="Z18" s="125">
        <v>14</v>
      </c>
      <c r="AB18" s="129">
        <f t="shared" si="2"/>
        <v>1.1437908496732025E-2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31</v>
      </c>
      <c r="Z19" s="125">
        <v>50</v>
      </c>
      <c r="AB19" s="129">
        <f t="shared" si="2"/>
        <v>4.084967320261438E-2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23</v>
      </c>
      <c r="Z20" s="125">
        <v>30</v>
      </c>
      <c r="AB20" s="129">
        <f t="shared" si="2"/>
        <v>2.4509803921568627E-2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63</v>
      </c>
      <c r="Z21" s="125">
        <v>68</v>
      </c>
      <c r="AB21" s="129">
        <f t="shared" si="2"/>
        <v>5.5555555555555552E-2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36</v>
      </c>
      <c r="Z22" s="125">
        <v>40</v>
      </c>
      <c r="AB22" s="129">
        <f t="shared" si="2"/>
        <v>3.2679738562091505E-2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43</v>
      </c>
      <c r="Z23" s="125">
        <v>61</v>
      </c>
      <c r="AB23" s="129">
        <f t="shared" si="2"/>
        <v>4.9836601307189546E-2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4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12</v>
      </c>
      <c r="Z25" s="125">
        <v>16</v>
      </c>
      <c r="AB25" s="129">
        <f t="shared" si="2"/>
        <v>1.3071895424836602E-2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23</v>
      </c>
      <c r="Z26" s="125">
        <v>24</v>
      </c>
      <c r="AB26" s="129">
        <f t="shared" si="2"/>
        <v>1.9607843137254902E-2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29</v>
      </c>
      <c r="Z27" s="125">
        <v>39</v>
      </c>
      <c r="AB27" s="129">
        <f t="shared" si="2"/>
        <v>3.1862745098039214E-2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44</v>
      </c>
      <c r="Z28" s="125">
        <v>31</v>
      </c>
      <c r="AB28" s="129">
        <f t="shared" si="2"/>
        <v>2.5326797385620915E-2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140</v>
      </c>
      <c r="Z29" s="125">
        <v>150</v>
      </c>
      <c r="AB29" s="129">
        <f t="shared" si="2"/>
        <v>0.12254901960784313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74</v>
      </c>
      <c r="Z30" s="125">
        <v>107</v>
      </c>
      <c r="AB30" s="129">
        <f t="shared" si="2"/>
        <v>8.7418300653594766E-2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105</v>
      </c>
      <c r="Z31" s="125">
        <v>132</v>
      </c>
      <c r="AB31" s="129">
        <f t="shared" si="2"/>
        <v>0.10784313725490197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7</v>
      </c>
      <c r="Z32" s="125">
        <v>0</v>
      </c>
      <c r="AB32" s="129">
        <f t="shared" si="2"/>
        <v>0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35</v>
      </c>
      <c r="Z33" s="125">
        <v>47</v>
      </c>
      <c r="AB33" s="129">
        <f t="shared" si="2"/>
        <v>3.8398692810457519E-2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1054</v>
      </c>
      <c r="Z34" s="132">
        <v>1224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10</v>
      </c>
      <c r="Y45" s="125">
        <v>14</v>
      </c>
      <c r="Z45" s="125">
        <v>12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11</v>
      </c>
      <c r="Y46" s="125">
        <v>28</v>
      </c>
      <c r="Z46" s="125">
        <v>33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40</v>
      </c>
      <c r="Y47" s="125">
        <v>39</v>
      </c>
      <c r="Z47" s="125">
        <v>36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50</v>
      </c>
      <c r="Y48" s="125">
        <v>88</v>
      </c>
      <c r="Z48" s="125">
        <v>88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Paroo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52</v>
      </c>
      <c r="Y49" s="125">
        <v>52</v>
      </c>
      <c r="Z49" s="125">
        <v>56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38</v>
      </c>
      <c r="Y50" s="125">
        <v>44</v>
      </c>
      <c r="Z50" s="125">
        <v>60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38</v>
      </c>
      <c r="Y51" s="125">
        <v>57</v>
      </c>
      <c r="Z51" s="125">
        <v>53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45</v>
      </c>
      <c r="Y52" s="125">
        <v>35</v>
      </c>
      <c r="Z52" s="125">
        <v>52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36</v>
      </c>
      <c r="Y53" s="125">
        <v>41</v>
      </c>
      <c r="Z53" s="125">
        <v>40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59</v>
      </c>
      <c r="Y54" s="125">
        <v>61</v>
      </c>
      <c r="Z54" s="125">
        <v>66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38</v>
      </c>
      <c r="Y55" s="125">
        <v>49</v>
      </c>
      <c r="Z55" s="125">
        <v>65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14</v>
      </c>
      <c r="Y56" s="125">
        <v>15</v>
      </c>
      <c r="Z56" s="125">
        <v>24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15</v>
      </c>
      <c r="Y57" s="125">
        <v>18</v>
      </c>
      <c r="Z57" s="125">
        <v>21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</v>
      </c>
      <c r="Y58" s="125">
        <v>6</v>
      </c>
      <c r="Z58" s="125">
        <v>12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3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464</v>
      </c>
      <c r="Y61" s="125">
        <v>548</v>
      </c>
      <c r="Z61" s="125">
        <v>616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Paroo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13</v>
      </c>
      <c r="Y64" s="125">
        <v>4</v>
      </c>
      <c r="Z64" s="125">
        <v>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28</v>
      </c>
      <c r="Y65" s="125">
        <v>28</v>
      </c>
      <c r="Z65" s="125">
        <v>40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42</v>
      </c>
      <c r="Y66" s="125">
        <v>51</v>
      </c>
      <c r="Z66" s="125">
        <v>47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69</v>
      </c>
      <c r="Y67" s="125">
        <v>66</v>
      </c>
      <c r="Z67" s="125">
        <v>73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25</v>
      </c>
      <c r="Y68" s="125">
        <v>29</v>
      </c>
      <c r="Z68" s="125">
        <v>56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38</v>
      </c>
      <c r="Y69" s="125">
        <v>35</v>
      </c>
      <c r="Z69" s="125">
        <v>41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47</v>
      </c>
      <c r="Y70" s="125">
        <v>42</v>
      </c>
      <c r="Z70" s="125">
        <v>46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48</v>
      </c>
      <c r="Y71" s="125">
        <v>45</v>
      </c>
      <c r="Z71" s="125">
        <v>73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51</v>
      </c>
      <c r="Y72" s="125">
        <v>60</v>
      </c>
      <c r="Z72" s="125">
        <v>66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49</v>
      </c>
      <c r="Y73" s="125">
        <v>62</v>
      </c>
      <c r="Z73" s="125">
        <v>63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36</v>
      </c>
      <c r="Y74" s="125">
        <v>38</v>
      </c>
      <c r="Z74" s="125">
        <v>43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21</v>
      </c>
      <c r="Y75" s="125">
        <v>19</v>
      </c>
      <c r="Z75" s="125">
        <v>26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8</v>
      </c>
      <c r="Y76" s="125">
        <v>19</v>
      </c>
      <c r="Z76" s="125">
        <v>14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</v>
      </c>
      <c r="Y77" s="125">
        <v>5</v>
      </c>
      <c r="Z77" s="125">
        <v>3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481</v>
      </c>
      <c r="Y80" s="125">
        <v>506</v>
      </c>
      <c r="Z80" s="125">
        <v>611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Paroo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24</v>
      </c>
      <c r="Y83" s="125">
        <v>28</v>
      </c>
      <c r="Z83" s="125">
        <v>40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</v>
      </c>
      <c r="Y84" s="125">
        <v>11</v>
      </c>
      <c r="Z84" s="125">
        <v>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1,230</v>
      </c>
      <c r="D85" s="96">
        <f t="shared" ref="D85:D90" si="4">AD4</f>
        <v>0.16698292220113853</v>
      </c>
      <c r="E85" s="97">
        <f t="shared" ref="E85:E90" si="5">AD4</f>
        <v>0.16698292220113853</v>
      </c>
      <c r="F85" s="96">
        <f t="shared" ref="F85:F90" si="6">AF4</f>
        <v>-0.10869565217391308</v>
      </c>
      <c r="G85" s="97">
        <f t="shared" ref="G85:G90" si="7">AF4</f>
        <v>-0.10869565217391308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36</v>
      </c>
      <c r="Y85" s="125">
        <v>39</v>
      </c>
      <c r="Z85" s="125">
        <v>46</v>
      </c>
    </row>
    <row r="86" spans="1:32" ht="15" customHeight="1" x14ac:dyDescent="0.25">
      <c r="A86" s="98" t="s">
        <v>4</v>
      </c>
      <c r="B86" s="95"/>
      <c r="C86" s="109" t="str">
        <f t="shared" si="3"/>
        <v>620</v>
      </c>
      <c r="D86" s="96">
        <f t="shared" si="4"/>
        <v>0.13138686131386867</v>
      </c>
      <c r="E86" s="97">
        <f t="shared" si="5"/>
        <v>0.13138686131386867</v>
      </c>
      <c r="F86" s="96">
        <f t="shared" si="6"/>
        <v>-0.15184678522571815</v>
      </c>
      <c r="G86" s="97">
        <f t="shared" si="7"/>
        <v>-0.15184678522571815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24</v>
      </c>
      <c r="Y86" s="125">
        <v>26</v>
      </c>
      <c r="Z86" s="125">
        <v>27</v>
      </c>
    </row>
    <row r="87" spans="1:32" ht="15" customHeight="1" x14ac:dyDescent="0.25">
      <c r="A87" s="98" t="s">
        <v>5</v>
      </c>
      <c r="B87" s="95"/>
      <c r="C87" s="109" t="str">
        <f t="shared" si="3"/>
        <v>608</v>
      </c>
      <c r="D87" s="96">
        <f t="shared" si="4"/>
        <v>0.20158102766798414</v>
      </c>
      <c r="E87" s="97">
        <f t="shared" si="5"/>
        <v>0.20158102766798414</v>
      </c>
      <c r="F87" s="96">
        <f t="shared" si="6"/>
        <v>-5.5900621118012417E-2</v>
      </c>
      <c r="G87" s="97">
        <f t="shared" si="7"/>
        <v>-5.5900621118012417E-2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12</v>
      </c>
      <c r="Y87" s="125">
        <v>12</v>
      </c>
      <c r="Z87" s="125">
        <v>12</v>
      </c>
    </row>
    <row r="88" spans="1:32" ht="15" customHeight="1" x14ac:dyDescent="0.25">
      <c r="A88" s="95" t="s">
        <v>6</v>
      </c>
      <c r="B88" s="95"/>
      <c r="C88" s="109" t="str">
        <f t="shared" si="3"/>
        <v>813</v>
      </c>
      <c r="D88" s="96">
        <f t="shared" si="4"/>
        <v>0.14992927864215</v>
      </c>
      <c r="E88" s="97">
        <f t="shared" si="5"/>
        <v>0.14992927864215</v>
      </c>
      <c r="F88" s="96">
        <f t="shared" si="6"/>
        <v>-1.93003618817853E-2</v>
      </c>
      <c r="G88" s="97">
        <f t="shared" si="7"/>
        <v>-1.93003618817853E-2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13</v>
      </c>
      <c r="Y88" s="125">
        <v>10</v>
      </c>
      <c r="Z88" s="125">
        <v>8</v>
      </c>
    </row>
    <row r="89" spans="1:32" ht="15" customHeight="1" x14ac:dyDescent="0.25">
      <c r="A89" s="95" t="s">
        <v>104</v>
      </c>
      <c r="B89" s="95"/>
      <c r="C89" s="146" t="str">
        <f t="shared" si="3"/>
        <v>$33,966</v>
      </c>
      <c r="D89" s="96">
        <f t="shared" si="4"/>
        <v>3.2925841666086253E-2</v>
      </c>
      <c r="E89" s="97">
        <f t="shared" si="5"/>
        <v>3.2925841666086253E-2</v>
      </c>
      <c r="F89" s="96">
        <f t="shared" si="6"/>
        <v>0.35569813504694814</v>
      </c>
      <c r="G89" s="97">
        <f t="shared" si="7"/>
        <v>0.35569813504694814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31</v>
      </c>
      <c r="Y89" s="125">
        <v>30</v>
      </c>
      <c r="Z89" s="125">
        <v>31</v>
      </c>
    </row>
    <row r="90" spans="1:32" ht="15" customHeight="1" x14ac:dyDescent="0.25">
      <c r="A90" s="95" t="s">
        <v>7</v>
      </c>
      <c r="B90" s="95"/>
      <c r="C90" s="109" t="str">
        <f t="shared" si="3"/>
        <v>$32.1 mil</v>
      </c>
      <c r="D90" s="96">
        <f t="shared" si="4"/>
        <v>4.4576890859740814E-2</v>
      </c>
      <c r="E90" s="97">
        <f t="shared" si="5"/>
        <v>4.4576890859740814E-2</v>
      </c>
      <c r="F90" s="96">
        <f t="shared" si="6"/>
        <v>1.4489388280910509E-2</v>
      </c>
      <c r="G90" s="97">
        <f t="shared" si="7"/>
        <v>1.4489388280910509E-2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57</v>
      </c>
      <c r="Y90" s="125">
        <v>71</v>
      </c>
      <c r="Z90" s="125">
        <v>78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320</v>
      </c>
      <c r="Y91" s="125">
        <v>360</v>
      </c>
      <c r="Z91" s="125">
        <v>410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19</v>
      </c>
      <c r="Y93" s="125">
        <v>19</v>
      </c>
      <c r="Z93" s="125">
        <v>29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35</v>
      </c>
      <c r="Y94" s="125">
        <v>51</v>
      </c>
      <c r="Z94" s="125">
        <v>63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12</v>
      </c>
      <c r="Y95" s="125">
        <v>6</v>
      </c>
      <c r="Z95" s="125">
        <v>7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58</v>
      </c>
      <c r="Y96" s="125">
        <v>65</v>
      </c>
      <c r="Z96" s="125">
        <v>85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43</v>
      </c>
      <c r="Y97" s="125">
        <v>45</v>
      </c>
      <c r="Z97" s="125">
        <v>47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25</v>
      </c>
      <c r="Y98" s="125">
        <v>26</v>
      </c>
      <c r="Z98" s="125">
        <v>26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32</v>
      </c>
      <c r="Y100" s="125">
        <v>33</v>
      </c>
      <c r="Z100" s="125">
        <v>35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326</v>
      </c>
      <c r="Y101" s="125">
        <v>347</v>
      </c>
      <c r="Z101" s="125">
        <v>406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488</v>
      </c>
      <c r="Y104" s="125">
        <v>580</v>
      </c>
      <c r="Z104" s="125">
        <v>649</v>
      </c>
      <c r="AB104" s="122" t="str">
        <f>TEXT(Z104,"###,###")</f>
        <v>649</v>
      </c>
      <c r="AD104" s="143">
        <f>Z104/($Z$4)*100</f>
        <v>52.764227642276417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295</v>
      </c>
      <c r="Y105" s="125">
        <v>328</v>
      </c>
      <c r="Z105" s="125">
        <v>368</v>
      </c>
      <c r="AB105" s="122" t="str">
        <f>TEXT(Z105,"###,###")</f>
        <v>368</v>
      </c>
      <c r="AD105" s="143">
        <f>Z105/($Z$4)*100</f>
        <v>29.918699186991869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783</v>
      </c>
      <c r="Y106" s="132">
        <v>908</v>
      </c>
      <c r="Z106" s="132">
        <v>1017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209</v>
      </c>
      <c r="Y108" s="125">
        <v>229</v>
      </c>
      <c r="Z108" s="125">
        <v>265</v>
      </c>
      <c r="AB108" s="122" t="str">
        <f>TEXT(Z108,"###,###")</f>
        <v>265</v>
      </c>
      <c r="AD108" s="143">
        <f>Z108/($Z$4)*100</f>
        <v>21.544715447154474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185</v>
      </c>
      <c r="Y109" s="125">
        <v>214</v>
      </c>
      <c r="Z109" s="125">
        <v>253</v>
      </c>
      <c r="AB109" s="122" t="str">
        <f>TEXT(Z109,"###,###")</f>
        <v>253</v>
      </c>
      <c r="AD109" s="143">
        <f>Z109/($Z$4)*100</f>
        <v>20.569105691056912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186</v>
      </c>
      <c r="Y110" s="125">
        <v>218</v>
      </c>
      <c r="Z110" s="125">
        <v>223</v>
      </c>
      <c r="AB110" s="122" t="str">
        <f>TEXT(Z110,"###,###")</f>
        <v>223</v>
      </c>
      <c r="AD110" s="143">
        <f>Z110/($Z$4)*100</f>
        <v>18.130081300813007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203</v>
      </c>
      <c r="Y111" s="125">
        <v>247</v>
      </c>
      <c r="Z111" s="125">
        <v>278</v>
      </c>
      <c r="AB111" s="122" t="str">
        <f>TEXT(Z111,"###,###")</f>
        <v>278</v>
      </c>
      <c r="AD111" s="143">
        <f>Z111/($Z$4)*100</f>
        <v>22.601626016260163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942</v>
      </c>
      <c r="Y112" s="125">
        <v>1054</v>
      </c>
      <c r="Z112" s="125">
        <v>1230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45.11</v>
      </c>
      <c r="U118" s="144">
        <v>42.04</v>
      </c>
      <c r="V118" s="144">
        <v>42.36</v>
      </c>
      <c r="W118" s="144">
        <v>40.72</v>
      </c>
      <c r="X118" s="144">
        <v>45.21</v>
      </c>
      <c r="Y118" s="144">
        <v>44.16</v>
      </c>
      <c r="Z118" s="144">
        <v>44.34</v>
      </c>
      <c r="AB118" s="122" t="str">
        <f>TEXT(Z118,"##.0")</f>
        <v>44.3</v>
      </c>
    </row>
    <row r="120" spans="19:32" x14ac:dyDescent="0.25">
      <c r="S120" s="115" t="s">
        <v>106</v>
      </c>
      <c r="T120" s="125">
        <v>574</v>
      </c>
      <c r="U120" s="125">
        <v>571</v>
      </c>
      <c r="V120" s="125">
        <v>505</v>
      </c>
      <c r="W120" s="125">
        <v>482</v>
      </c>
      <c r="X120" s="125">
        <v>466</v>
      </c>
      <c r="Y120" s="125">
        <v>503</v>
      </c>
      <c r="Z120" s="125">
        <v>553</v>
      </c>
      <c r="AB120" s="122" t="str">
        <f>TEXT(Z120,"###,###")</f>
        <v>553</v>
      </c>
    </row>
    <row r="121" spans="19:32" x14ac:dyDescent="0.25">
      <c r="S121" s="115" t="s">
        <v>107</v>
      </c>
      <c r="T121" s="125">
        <v>150</v>
      </c>
      <c r="U121" s="125">
        <v>157</v>
      </c>
      <c r="V121" s="125">
        <v>147</v>
      </c>
      <c r="W121" s="125">
        <v>145</v>
      </c>
      <c r="X121" s="125">
        <v>118</v>
      </c>
      <c r="Y121" s="125">
        <v>123</v>
      </c>
      <c r="Z121" s="125">
        <v>153</v>
      </c>
      <c r="AB121" s="122" t="str">
        <f>TEXT(Z121,"###,###")</f>
        <v>153</v>
      </c>
    </row>
    <row r="122" spans="19:32" x14ac:dyDescent="0.25">
      <c r="S122" s="115" t="s">
        <v>108</v>
      </c>
      <c r="T122" s="125">
        <v>112</v>
      </c>
      <c r="U122" s="125">
        <v>98</v>
      </c>
      <c r="V122" s="125">
        <v>84</v>
      </c>
      <c r="W122" s="125">
        <v>88</v>
      </c>
      <c r="X122" s="125">
        <v>68</v>
      </c>
      <c r="Y122" s="125">
        <v>81</v>
      </c>
      <c r="Z122" s="125">
        <v>102</v>
      </c>
      <c r="AB122" s="122" t="str">
        <f>TEXT(Z122,"###,###")</f>
        <v>102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686</v>
      </c>
      <c r="U124" s="125">
        <v>669</v>
      </c>
      <c r="V124" s="125">
        <v>589</v>
      </c>
      <c r="W124" s="125">
        <v>570</v>
      </c>
      <c r="X124" s="125">
        <v>534</v>
      </c>
      <c r="Y124" s="125">
        <v>584</v>
      </c>
      <c r="Z124" s="125">
        <v>655</v>
      </c>
      <c r="AB124" s="122" t="str">
        <f>TEXT(Z124,"###,###")</f>
        <v>655</v>
      </c>
      <c r="AD124" s="139">
        <f>Z124/$Z$7*100</f>
        <v>80.565805658056576</v>
      </c>
    </row>
    <row r="125" spans="19:32" x14ac:dyDescent="0.25">
      <c r="S125" s="115" t="s">
        <v>110</v>
      </c>
      <c r="T125" s="125">
        <v>262</v>
      </c>
      <c r="U125" s="125">
        <v>255</v>
      </c>
      <c r="V125" s="125">
        <v>231</v>
      </c>
      <c r="W125" s="125">
        <v>233</v>
      </c>
      <c r="X125" s="125">
        <v>186</v>
      </c>
      <c r="Y125" s="125">
        <v>204</v>
      </c>
      <c r="Z125" s="125">
        <v>255</v>
      </c>
      <c r="AB125" s="122" t="str">
        <f>TEXT(Z125,"###,###")</f>
        <v>255</v>
      </c>
      <c r="AD125" s="139">
        <f>Z125/$Z$7*100</f>
        <v>31.365313653136536</v>
      </c>
    </row>
    <row r="127" spans="19:32" x14ac:dyDescent="0.25">
      <c r="S127" s="115" t="s">
        <v>111</v>
      </c>
      <c r="T127" s="125">
        <v>439</v>
      </c>
      <c r="U127" s="125">
        <v>442</v>
      </c>
      <c r="V127" s="125">
        <v>386</v>
      </c>
      <c r="W127" s="125">
        <v>365</v>
      </c>
      <c r="X127" s="125">
        <v>322</v>
      </c>
      <c r="Y127" s="125">
        <v>360</v>
      </c>
      <c r="Z127" s="125">
        <v>407</v>
      </c>
      <c r="AB127" s="122" t="str">
        <f>TEXT(Z127,"###,###")</f>
        <v>407</v>
      </c>
      <c r="AD127" s="139">
        <f>Z127/$Z$7*100</f>
        <v>50.061500615006146</v>
      </c>
    </row>
    <row r="128" spans="19:32" x14ac:dyDescent="0.25">
      <c r="S128" s="115" t="s">
        <v>112</v>
      </c>
      <c r="T128" s="125">
        <v>387</v>
      </c>
      <c r="U128" s="125">
        <v>385</v>
      </c>
      <c r="V128" s="125">
        <v>344</v>
      </c>
      <c r="W128" s="125">
        <v>350</v>
      </c>
      <c r="X128" s="125">
        <v>327</v>
      </c>
      <c r="Y128" s="125">
        <v>347</v>
      </c>
      <c r="Z128" s="125">
        <v>402</v>
      </c>
      <c r="AB128" s="122" t="str">
        <f>TEXT(Z128,"###,###")</f>
        <v>402</v>
      </c>
      <c r="AD128" s="139">
        <f>Z128/$Z$7*100</f>
        <v>49.446494464944649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35" id="{80ED4875-1830-47FB-804D-8C6ED3F9E5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38" id="{17207F34-26DC-4BEC-80C3-682CC8C6F65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41" id="{A165E007-FBBC-4A4B-80BC-11AC651DA3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44" id="{F93E6F70-E338-49B8-BE48-4B1BE1B842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F91CE-C961-4F6E-AF90-1A795A4F229F}">
  <sheetPr codeName="Sheet12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Pormpuraaw</v>
      </c>
      <c r="T1" s="113"/>
      <c r="U1" s="113"/>
      <c r="V1" s="113"/>
      <c r="W1" s="113"/>
      <c r="X1" s="113"/>
      <c r="Y1" s="114" t="str">
        <f>Y3</f>
        <v>9.57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176</v>
      </c>
      <c r="Y3" s="118" t="s">
        <v>263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9.57 Pormpuraaw,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422</v>
      </c>
      <c r="U4" s="121">
        <v>371</v>
      </c>
      <c r="V4" s="121">
        <v>354</v>
      </c>
      <c r="W4" s="121">
        <v>385</v>
      </c>
      <c r="X4" s="121">
        <v>390</v>
      </c>
      <c r="Y4" s="121">
        <v>428</v>
      </c>
      <c r="Z4" s="121">
        <v>336</v>
      </c>
      <c r="AB4" s="122" t="str">
        <f>TEXT(Z4,"###,###")</f>
        <v>336</v>
      </c>
      <c r="AD4" s="123">
        <f>Z4/Y4-1</f>
        <v>-0.21495327102803741</v>
      </c>
      <c r="AF4" s="123">
        <f t="shared" ref="AF4:AF9" si="0">Z4/T4-1</f>
        <v>-0.20379146919431279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232</v>
      </c>
      <c r="U5" s="121">
        <v>200</v>
      </c>
      <c r="V5" s="121">
        <v>180</v>
      </c>
      <c r="W5" s="121">
        <v>174</v>
      </c>
      <c r="X5" s="121">
        <v>197</v>
      </c>
      <c r="Y5" s="121">
        <v>205</v>
      </c>
      <c r="Z5" s="121">
        <v>175</v>
      </c>
      <c r="AB5" s="122" t="str">
        <f>TEXT(Z5,"###,###")</f>
        <v>175</v>
      </c>
      <c r="AD5" s="123">
        <f t="shared" ref="AD5:AD9" si="1">Z5/Y5-1</f>
        <v>-0.14634146341463417</v>
      </c>
      <c r="AF5" s="123">
        <f t="shared" si="0"/>
        <v>-0.24568965517241381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192</v>
      </c>
      <c r="U6" s="121">
        <v>170</v>
      </c>
      <c r="V6" s="121">
        <v>179</v>
      </c>
      <c r="W6" s="121">
        <v>207</v>
      </c>
      <c r="X6" s="121">
        <v>196</v>
      </c>
      <c r="Y6" s="121">
        <v>223</v>
      </c>
      <c r="Z6" s="121">
        <v>163</v>
      </c>
      <c r="AB6" s="122" t="str">
        <f>TEXT(Z6,"###,###")</f>
        <v>163</v>
      </c>
      <c r="AD6" s="123">
        <f t="shared" si="1"/>
        <v>-0.26905829596412556</v>
      </c>
      <c r="AF6" s="123">
        <f t="shared" si="0"/>
        <v>-0.15104166666666663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303</v>
      </c>
      <c r="U7" s="121">
        <v>282</v>
      </c>
      <c r="V7" s="121">
        <v>265</v>
      </c>
      <c r="W7" s="121">
        <v>281</v>
      </c>
      <c r="X7" s="121">
        <v>286</v>
      </c>
      <c r="Y7" s="121">
        <v>297</v>
      </c>
      <c r="Z7" s="121">
        <v>253</v>
      </c>
      <c r="AB7" s="122" t="str">
        <f>TEXT(Z7,"###,###")</f>
        <v>253</v>
      </c>
      <c r="AD7" s="123">
        <f t="shared" si="1"/>
        <v>-0.14814814814814814</v>
      </c>
      <c r="AF7" s="123">
        <f t="shared" si="0"/>
        <v>-0.16501650165016502</v>
      </c>
    </row>
    <row r="8" spans="1:32" ht="17.25" customHeight="1" x14ac:dyDescent="0.25">
      <c r="A8" s="44" t="s">
        <v>13</v>
      </c>
      <c r="B8" s="45"/>
      <c r="C8" s="46"/>
      <c r="D8" s="47" t="str">
        <f>AB4</f>
        <v>336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253</v>
      </c>
      <c r="P8" s="48"/>
      <c r="S8" s="120" t="s">
        <v>88</v>
      </c>
      <c r="T8" s="121">
        <v>23604</v>
      </c>
      <c r="U8" s="121">
        <v>22543.31</v>
      </c>
      <c r="V8" s="121">
        <v>23370</v>
      </c>
      <c r="W8" s="121">
        <v>22597.360000000001</v>
      </c>
      <c r="X8" s="121">
        <v>23008.09</v>
      </c>
      <c r="Y8" s="121">
        <v>22368</v>
      </c>
      <c r="Z8" s="121">
        <v>27963.94</v>
      </c>
      <c r="AB8" s="122" t="str">
        <f>TEXT(Z8,"$###,###")</f>
        <v>$27,964</v>
      </c>
      <c r="AD8" s="123">
        <f t="shared" si="1"/>
        <v>0.25017614449213155</v>
      </c>
      <c r="AF8" s="123">
        <f t="shared" si="0"/>
        <v>0.18471191323504477</v>
      </c>
    </row>
    <row r="9" spans="1:32" x14ac:dyDescent="0.25">
      <c r="A9" s="52" t="s">
        <v>15</v>
      </c>
      <c r="B9" s="53"/>
      <c r="C9" s="54"/>
      <c r="D9" s="55">
        <f>AD104</f>
        <v>35.714285714285715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54.1501976284585</v>
      </c>
      <c r="P9" s="56" t="s">
        <v>89</v>
      </c>
      <c r="S9" s="120" t="s">
        <v>7</v>
      </c>
      <c r="T9" s="121">
        <v>8990994</v>
      </c>
      <c r="U9" s="121">
        <v>8171116</v>
      </c>
      <c r="V9" s="121">
        <v>7182007</v>
      </c>
      <c r="W9" s="121">
        <v>7485139</v>
      </c>
      <c r="X9" s="121">
        <v>8068614</v>
      </c>
      <c r="Y9" s="121">
        <v>8915833</v>
      </c>
      <c r="Z9" s="121">
        <v>8874217</v>
      </c>
      <c r="AB9" s="122" t="str">
        <f>TEXT(Z9/1000000,"$#,###.0")&amp;" mil"</f>
        <v>$8.9 mil</v>
      </c>
      <c r="AD9" s="123">
        <f t="shared" si="1"/>
        <v>-4.6676513568614242E-3</v>
      </c>
      <c r="AF9" s="123">
        <f t="shared" si="0"/>
        <v>-1.2988219100135145E-2</v>
      </c>
    </row>
    <row r="10" spans="1:32" x14ac:dyDescent="0.25">
      <c r="A10" s="52" t="s">
        <v>18</v>
      </c>
      <c r="B10" s="53"/>
      <c r="C10" s="54"/>
      <c r="D10" s="55">
        <f>AD105</f>
        <v>56.845238095238095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48.221343873517789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98.814229249011859</v>
      </c>
      <c r="P11" s="56" t="s">
        <v>89</v>
      </c>
      <c r="S11" s="120" t="s">
        <v>30</v>
      </c>
      <c r="T11" s="125">
        <v>417</v>
      </c>
      <c r="U11" s="125">
        <v>365</v>
      </c>
      <c r="V11" s="125">
        <v>348</v>
      </c>
      <c r="W11" s="125">
        <v>383</v>
      </c>
      <c r="X11" s="125">
        <v>388</v>
      </c>
      <c r="Y11" s="125">
        <v>424</v>
      </c>
      <c r="Z11" s="125">
        <v>334</v>
      </c>
    </row>
    <row r="12" spans="1:32" ht="28.5" customHeight="1" x14ac:dyDescent="0.25">
      <c r="A12" s="52" t="s">
        <v>20</v>
      </c>
      <c r="B12" s="54"/>
      <c r="C12" s="54"/>
      <c r="D12" s="55">
        <f>AD108</f>
        <v>2.9761904761904758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0</v>
      </c>
      <c r="P12" s="56" t="s">
        <v>89</v>
      </c>
      <c r="S12" s="120" t="s">
        <v>31</v>
      </c>
      <c r="T12" s="125">
        <v>10</v>
      </c>
      <c r="U12" s="125">
        <v>6</v>
      </c>
      <c r="V12" s="125">
        <v>6</v>
      </c>
      <c r="W12" s="125">
        <v>4</v>
      </c>
      <c r="X12" s="125">
        <v>0</v>
      </c>
      <c r="Y12" s="125">
        <v>6</v>
      </c>
      <c r="Z12" s="125">
        <v>6</v>
      </c>
    </row>
    <row r="13" spans="1:32" ht="15" customHeight="1" x14ac:dyDescent="0.25">
      <c r="A13" s="52" t="s">
        <v>21</v>
      </c>
      <c r="B13" s="54"/>
      <c r="C13" s="54"/>
      <c r="D13" s="55">
        <f>AD109</f>
        <v>10.119047619047619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39.0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45.238095238095241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34.226190476190474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5</v>
      </c>
      <c r="Z15" s="125">
        <v>5</v>
      </c>
      <c r="AB15" s="129">
        <f t="shared" ref="AB15:AB34" si="2">IF(Z15="np",0,Z15/$Z$34)</f>
        <v>1.4925373134328358E-2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0</v>
      </c>
      <c r="Z16" s="125">
        <v>0</v>
      </c>
      <c r="AB16" s="129">
        <f t="shared" si="2"/>
        <v>0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0</v>
      </c>
      <c r="Z17" s="125">
        <v>0</v>
      </c>
      <c r="AB17" s="129">
        <f t="shared" si="2"/>
        <v>0</v>
      </c>
    </row>
    <row r="18" spans="1:28" x14ac:dyDescent="0.25">
      <c r="A18" s="82" t="str">
        <f>$S$1&amp;" ("&amp;$T$2&amp;" to "&amp;$Z$2&amp;")"</f>
        <v>Pormpuraaw (2011-12 to 2017-18)</v>
      </c>
      <c r="B18" s="82"/>
      <c r="C18" s="82"/>
      <c r="D18" s="82"/>
      <c r="E18" s="82"/>
      <c r="F18" s="82"/>
      <c r="G18" s="82" t="str">
        <f>$S$1&amp;" ("&amp;$T$2&amp;" to "&amp;$Z$2&amp;")"</f>
        <v>Pormpuraaw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0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10</v>
      </c>
      <c r="Z19" s="125">
        <v>15</v>
      </c>
      <c r="AB19" s="129">
        <f t="shared" si="2"/>
        <v>4.4776119402985072E-2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0</v>
      </c>
      <c r="Z20" s="125">
        <v>0</v>
      </c>
      <c r="AB20" s="129">
        <f t="shared" si="2"/>
        <v>0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40</v>
      </c>
      <c r="Z21" s="125">
        <v>39</v>
      </c>
      <c r="AB21" s="129">
        <f t="shared" si="2"/>
        <v>0.11641791044776119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11</v>
      </c>
      <c r="Z22" s="125">
        <v>8</v>
      </c>
      <c r="AB22" s="129">
        <f t="shared" si="2"/>
        <v>2.3880597014925373E-2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</v>
      </c>
      <c r="Z23" s="125">
        <v>0</v>
      </c>
      <c r="AB23" s="129">
        <f t="shared" si="2"/>
        <v>0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0</v>
      </c>
      <c r="Z25" s="125">
        <v>0</v>
      </c>
      <c r="AB25" s="129">
        <f t="shared" si="2"/>
        <v>0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0</v>
      </c>
      <c r="Z26" s="125">
        <v>0</v>
      </c>
      <c r="AB26" s="129">
        <f t="shared" si="2"/>
        <v>0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9</v>
      </c>
      <c r="Z27" s="125">
        <v>0</v>
      </c>
      <c r="AB27" s="129">
        <f t="shared" si="2"/>
        <v>0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16</v>
      </c>
      <c r="Z28" s="125">
        <v>23</v>
      </c>
      <c r="AB28" s="129">
        <f t="shared" si="2"/>
        <v>6.8656716417910449E-2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131</v>
      </c>
      <c r="Z29" s="125">
        <v>110</v>
      </c>
      <c r="AB29" s="129">
        <f t="shared" si="2"/>
        <v>0.32835820895522388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46</v>
      </c>
      <c r="Z30" s="125">
        <v>29</v>
      </c>
      <c r="AB30" s="129">
        <f t="shared" si="2"/>
        <v>8.6567164179104483E-2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94</v>
      </c>
      <c r="Z31" s="125">
        <v>30</v>
      </c>
      <c r="AB31" s="129">
        <f t="shared" si="2"/>
        <v>8.9552238805970144E-2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43</v>
      </c>
      <c r="Z32" s="125">
        <v>26</v>
      </c>
      <c r="AB32" s="129">
        <f t="shared" si="2"/>
        <v>7.7611940298507459E-2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12</v>
      </c>
      <c r="Z33" s="125">
        <v>9</v>
      </c>
      <c r="AB33" s="129">
        <f t="shared" si="2"/>
        <v>2.6865671641791045E-2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428</v>
      </c>
      <c r="Z34" s="132">
        <v>335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3</v>
      </c>
      <c r="Z45" s="125">
        <v>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13</v>
      </c>
      <c r="Y46" s="125">
        <v>27</v>
      </c>
      <c r="Z46" s="125">
        <v>26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15</v>
      </c>
      <c r="Y47" s="125">
        <v>13</v>
      </c>
      <c r="Z47" s="125">
        <v>11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28</v>
      </c>
      <c r="Y48" s="125">
        <v>14</v>
      </c>
      <c r="Z48" s="125">
        <v>13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Pormpuraaw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9</v>
      </c>
      <c r="Y49" s="125">
        <v>17</v>
      </c>
      <c r="Z49" s="125">
        <v>10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21</v>
      </c>
      <c r="Y50" s="125">
        <v>27</v>
      </c>
      <c r="Z50" s="125">
        <v>21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38</v>
      </c>
      <c r="Y51" s="125">
        <v>23</v>
      </c>
      <c r="Z51" s="125">
        <v>23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28</v>
      </c>
      <c r="Y52" s="125">
        <v>37</v>
      </c>
      <c r="Z52" s="125">
        <v>28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25</v>
      </c>
      <c r="Y53" s="125">
        <v>26</v>
      </c>
      <c r="Z53" s="125">
        <v>26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7</v>
      </c>
      <c r="Y54" s="125">
        <v>10</v>
      </c>
      <c r="Z54" s="125">
        <v>8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5</v>
      </c>
      <c r="Y55" s="125">
        <v>0</v>
      </c>
      <c r="Z55" s="125">
        <v>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6</v>
      </c>
      <c r="Y56" s="125">
        <v>0</v>
      </c>
      <c r="Z56" s="125">
        <v>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201</v>
      </c>
      <c r="Y61" s="125">
        <v>205</v>
      </c>
      <c r="Z61" s="125">
        <v>174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Pormpuraaw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5</v>
      </c>
      <c r="Y64" s="125">
        <v>3</v>
      </c>
      <c r="Z64" s="125">
        <v>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8</v>
      </c>
      <c r="Y65" s="125">
        <v>14</v>
      </c>
      <c r="Z65" s="125">
        <v>13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29</v>
      </c>
      <c r="Y66" s="125">
        <v>36</v>
      </c>
      <c r="Z66" s="125">
        <v>12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25</v>
      </c>
      <c r="Y67" s="125">
        <v>18</v>
      </c>
      <c r="Z67" s="125">
        <v>18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33</v>
      </c>
      <c r="Y68" s="125">
        <v>39</v>
      </c>
      <c r="Z68" s="125">
        <v>25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19</v>
      </c>
      <c r="Y69" s="125">
        <v>20</v>
      </c>
      <c r="Z69" s="125">
        <v>19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26</v>
      </c>
      <c r="Y70" s="125">
        <v>32</v>
      </c>
      <c r="Z70" s="125">
        <v>26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24</v>
      </c>
      <c r="Y71" s="125">
        <v>30</v>
      </c>
      <c r="Z71" s="125">
        <v>13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12</v>
      </c>
      <c r="Y72" s="125">
        <v>12</v>
      </c>
      <c r="Z72" s="125">
        <v>12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15</v>
      </c>
      <c r="Y73" s="125">
        <v>13</v>
      </c>
      <c r="Z73" s="125">
        <v>10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0</v>
      </c>
      <c r="Y74" s="125">
        <v>6</v>
      </c>
      <c r="Z74" s="125">
        <v>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0</v>
      </c>
      <c r="Y75" s="125">
        <v>3</v>
      </c>
      <c r="Z75" s="125">
        <v>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193</v>
      </c>
      <c r="Y80" s="125">
        <v>223</v>
      </c>
      <c r="Z80" s="125">
        <v>159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Pormpuraaw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12</v>
      </c>
      <c r="Y83" s="125">
        <v>14</v>
      </c>
      <c r="Z83" s="125">
        <v>12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13</v>
      </c>
      <c r="Y84" s="125">
        <v>18</v>
      </c>
      <c r="Z84" s="125">
        <v>10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336</v>
      </c>
      <c r="D85" s="96">
        <f t="shared" ref="D85:D90" si="4">AD4</f>
        <v>-0.21495327102803741</v>
      </c>
      <c r="E85" s="97">
        <f t="shared" ref="E85:E90" si="5">AD4</f>
        <v>-0.21495327102803741</v>
      </c>
      <c r="F85" s="96">
        <f t="shared" ref="F85:F90" si="6">AF4</f>
        <v>-0.20379146919431279</v>
      </c>
      <c r="G85" s="97">
        <f t="shared" ref="G85:G90" si="7">AF4</f>
        <v>-0.20379146919431279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9</v>
      </c>
      <c r="Y85" s="125">
        <v>8</v>
      </c>
      <c r="Z85" s="125">
        <v>12</v>
      </c>
    </row>
    <row r="86" spans="1:32" ht="15" customHeight="1" x14ac:dyDescent="0.25">
      <c r="A86" s="98" t="s">
        <v>4</v>
      </c>
      <c r="B86" s="95"/>
      <c r="C86" s="109" t="str">
        <f t="shared" si="3"/>
        <v>175</v>
      </c>
      <c r="D86" s="96">
        <f t="shared" si="4"/>
        <v>-0.14634146341463417</v>
      </c>
      <c r="E86" s="97">
        <f t="shared" si="5"/>
        <v>-0.14634146341463417</v>
      </c>
      <c r="F86" s="96">
        <f t="shared" si="6"/>
        <v>-0.24568965517241381</v>
      </c>
      <c r="G86" s="97">
        <f t="shared" si="7"/>
        <v>-0.24568965517241381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43</v>
      </c>
      <c r="Y86" s="125">
        <v>35</v>
      </c>
      <c r="Z86" s="125">
        <v>37</v>
      </c>
    </row>
    <row r="87" spans="1:32" ht="15" customHeight="1" x14ac:dyDescent="0.25">
      <c r="A87" s="98" t="s">
        <v>5</v>
      </c>
      <c r="B87" s="95"/>
      <c r="C87" s="109" t="str">
        <f t="shared" si="3"/>
        <v>163</v>
      </c>
      <c r="D87" s="96">
        <f t="shared" si="4"/>
        <v>-0.26905829596412556</v>
      </c>
      <c r="E87" s="97">
        <f t="shared" si="5"/>
        <v>-0.26905829596412556</v>
      </c>
      <c r="F87" s="96">
        <f t="shared" si="6"/>
        <v>-0.15104166666666663</v>
      </c>
      <c r="G87" s="97">
        <f t="shared" si="7"/>
        <v>-0.15104166666666663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7</v>
      </c>
      <c r="Y87" s="125">
        <v>13</v>
      </c>
      <c r="Z87" s="125">
        <v>3</v>
      </c>
    </row>
    <row r="88" spans="1:32" ht="15" customHeight="1" x14ac:dyDescent="0.25">
      <c r="A88" s="95" t="s">
        <v>6</v>
      </c>
      <c r="B88" s="95"/>
      <c r="C88" s="109" t="str">
        <f t="shared" si="3"/>
        <v>253</v>
      </c>
      <c r="D88" s="96">
        <f t="shared" si="4"/>
        <v>-0.14814814814814814</v>
      </c>
      <c r="E88" s="97">
        <f t="shared" si="5"/>
        <v>-0.14814814814814814</v>
      </c>
      <c r="F88" s="96">
        <f t="shared" si="6"/>
        <v>-0.16501650165016502</v>
      </c>
      <c r="G88" s="97">
        <f t="shared" si="7"/>
        <v>-0.16501650165016502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5</v>
      </c>
      <c r="Y88" s="125">
        <v>3</v>
      </c>
      <c r="Z88" s="125">
        <v>5</v>
      </c>
    </row>
    <row r="89" spans="1:32" ht="15" customHeight="1" x14ac:dyDescent="0.25">
      <c r="A89" s="95" t="s">
        <v>104</v>
      </c>
      <c r="B89" s="95"/>
      <c r="C89" s="146" t="str">
        <f t="shared" si="3"/>
        <v>$27,964</v>
      </c>
      <c r="D89" s="96">
        <f t="shared" si="4"/>
        <v>0.25017614449213155</v>
      </c>
      <c r="E89" s="97">
        <f t="shared" si="5"/>
        <v>0.25017614449213155</v>
      </c>
      <c r="F89" s="96">
        <f t="shared" si="6"/>
        <v>0.18471191323504477</v>
      </c>
      <c r="G89" s="97">
        <f t="shared" si="7"/>
        <v>0.18471191323504477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0</v>
      </c>
      <c r="Y89" s="125">
        <v>0</v>
      </c>
      <c r="Z89" s="125">
        <v>0</v>
      </c>
    </row>
    <row r="90" spans="1:32" ht="15" customHeight="1" x14ac:dyDescent="0.25">
      <c r="A90" s="95" t="s">
        <v>7</v>
      </c>
      <c r="B90" s="95"/>
      <c r="C90" s="109" t="str">
        <f t="shared" si="3"/>
        <v>$8.9 mil</v>
      </c>
      <c r="D90" s="96">
        <f t="shared" si="4"/>
        <v>-4.6676513568614242E-3</v>
      </c>
      <c r="E90" s="97">
        <f t="shared" si="5"/>
        <v>-4.6676513568614242E-3</v>
      </c>
      <c r="F90" s="96">
        <f t="shared" si="6"/>
        <v>-1.2988219100135145E-2</v>
      </c>
      <c r="G90" s="97">
        <f t="shared" si="7"/>
        <v>-1.2988219100135145E-2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29</v>
      </c>
      <c r="Y90" s="125">
        <v>38</v>
      </c>
      <c r="Z90" s="125">
        <v>30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148</v>
      </c>
      <c r="Y91" s="125">
        <v>151</v>
      </c>
      <c r="Z91" s="125">
        <v>137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7</v>
      </c>
      <c r="Y93" s="125">
        <v>11</v>
      </c>
      <c r="Z93" s="125">
        <v>14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17</v>
      </c>
      <c r="Y94" s="125">
        <v>13</v>
      </c>
      <c r="Z94" s="125">
        <v>17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53</v>
      </c>
      <c r="Y96" s="125">
        <v>46</v>
      </c>
      <c r="Z96" s="125">
        <v>34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25</v>
      </c>
      <c r="Y97" s="125">
        <v>34</v>
      </c>
      <c r="Z97" s="125">
        <v>31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6</v>
      </c>
      <c r="Y98" s="125">
        <v>9</v>
      </c>
      <c r="Z98" s="125">
        <v>5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</v>
      </c>
      <c r="Y100" s="125">
        <v>10</v>
      </c>
      <c r="Z100" s="125">
        <v>11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139</v>
      </c>
      <c r="Y101" s="125">
        <v>146</v>
      </c>
      <c r="Z101" s="125">
        <v>120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132</v>
      </c>
      <c r="Y104" s="125">
        <v>130</v>
      </c>
      <c r="Z104" s="125">
        <v>120</v>
      </c>
      <c r="AB104" s="122" t="str">
        <f>TEXT(Z104,"###,###")</f>
        <v>120</v>
      </c>
      <c r="AD104" s="143">
        <f>Z104/($Z$4)*100</f>
        <v>35.714285714285715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256</v>
      </c>
      <c r="Y105" s="125">
        <v>294</v>
      </c>
      <c r="Z105" s="125">
        <v>191</v>
      </c>
      <c r="AB105" s="122" t="str">
        <f>TEXT(Z105,"###,###")</f>
        <v>191</v>
      </c>
      <c r="AD105" s="143">
        <f>Z105/($Z$4)*100</f>
        <v>56.845238095238095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388</v>
      </c>
      <c r="Y106" s="132">
        <v>424</v>
      </c>
      <c r="Z106" s="132">
        <v>311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0</v>
      </c>
      <c r="Y108" s="125">
        <v>10</v>
      </c>
      <c r="Z108" s="125">
        <v>10</v>
      </c>
      <c r="AB108" s="122" t="str">
        <f>TEXT(Z108,"###,###")</f>
        <v>10</v>
      </c>
      <c r="AD108" s="143">
        <f>Z108/($Z$4)*100</f>
        <v>2.9761904761904758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38</v>
      </c>
      <c r="Y109" s="125">
        <v>38</v>
      </c>
      <c r="Z109" s="125">
        <v>34</v>
      </c>
      <c r="AB109" s="122" t="str">
        <f>TEXT(Z109,"###,###")</f>
        <v>34</v>
      </c>
      <c r="AD109" s="143">
        <f>Z109/($Z$4)*100</f>
        <v>10.119047619047619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214</v>
      </c>
      <c r="Y110" s="125">
        <v>263</v>
      </c>
      <c r="Z110" s="125">
        <v>152</v>
      </c>
      <c r="AB110" s="122" t="str">
        <f>TEXT(Z110,"###,###")</f>
        <v>152</v>
      </c>
      <c r="AD110" s="143">
        <f>Z110/($Z$4)*100</f>
        <v>45.238095238095241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136</v>
      </c>
      <c r="Y111" s="125">
        <v>113</v>
      </c>
      <c r="Z111" s="125">
        <v>115</v>
      </c>
      <c r="AB111" s="122" t="str">
        <f>TEXT(Z111,"###,###")</f>
        <v>115</v>
      </c>
      <c r="AD111" s="143">
        <f>Z111/($Z$4)*100</f>
        <v>34.226190476190474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390</v>
      </c>
      <c r="Y112" s="125">
        <v>428</v>
      </c>
      <c r="Z112" s="125">
        <v>337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41.47</v>
      </c>
      <c r="U118" s="144">
        <v>38.56</v>
      </c>
      <c r="V118" s="144">
        <v>36.520000000000003</v>
      </c>
      <c r="W118" s="144">
        <v>41.19</v>
      </c>
      <c r="X118" s="144">
        <v>37.119999999999997</v>
      </c>
      <c r="Y118" s="144">
        <v>38.29</v>
      </c>
      <c r="Z118" s="144">
        <v>38.979999999999997</v>
      </c>
      <c r="AB118" s="122" t="str">
        <f>TEXT(Z118,"##.0")</f>
        <v>39.0</v>
      </c>
    </row>
    <row r="120" spans="19:32" x14ac:dyDescent="0.25">
      <c r="S120" s="115" t="s">
        <v>106</v>
      </c>
      <c r="T120" s="125">
        <v>296</v>
      </c>
      <c r="U120" s="125">
        <v>274</v>
      </c>
      <c r="V120" s="125">
        <v>259</v>
      </c>
      <c r="W120" s="125">
        <v>278</v>
      </c>
      <c r="X120" s="125">
        <v>282</v>
      </c>
      <c r="Y120" s="125">
        <v>293</v>
      </c>
      <c r="Z120" s="125">
        <v>250</v>
      </c>
      <c r="AB120" s="122" t="str">
        <f>TEXT(Z120,"###,###")</f>
        <v>250</v>
      </c>
    </row>
    <row r="121" spans="19:32" x14ac:dyDescent="0.25">
      <c r="S121" s="115" t="s">
        <v>107</v>
      </c>
      <c r="T121" s="125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0</v>
      </c>
      <c r="Z121" s="125">
        <v>0</v>
      </c>
      <c r="AB121" s="122" t="str">
        <f>TEXT(Z121,"###,###")</f>
        <v/>
      </c>
    </row>
    <row r="122" spans="19:32" x14ac:dyDescent="0.25">
      <c r="S122" s="115" t="s">
        <v>108</v>
      </c>
      <c r="T122" s="125">
        <v>8</v>
      </c>
      <c r="U122" s="125">
        <v>2</v>
      </c>
      <c r="V122" s="125">
        <v>7</v>
      </c>
      <c r="W122" s="125">
        <v>0</v>
      </c>
      <c r="X122" s="125">
        <v>0</v>
      </c>
      <c r="Y122" s="125">
        <v>0</v>
      </c>
      <c r="Z122" s="125">
        <v>0</v>
      </c>
      <c r="AB122" s="122" t="str">
        <f>TEXT(Z122,"###,###")</f>
        <v/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304</v>
      </c>
      <c r="U124" s="125">
        <v>276</v>
      </c>
      <c r="V124" s="125">
        <v>266</v>
      </c>
      <c r="W124" s="125">
        <v>278</v>
      </c>
      <c r="X124" s="125">
        <v>282</v>
      </c>
      <c r="Y124" s="125">
        <v>293</v>
      </c>
      <c r="Z124" s="125">
        <v>250</v>
      </c>
      <c r="AB124" s="122" t="str">
        <f>TEXT(Z124,"###,###")</f>
        <v>250</v>
      </c>
      <c r="AD124" s="139">
        <f>Z124/$Z$7*100</f>
        <v>98.814229249011859</v>
      </c>
    </row>
    <row r="125" spans="19:32" x14ac:dyDescent="0.25">
      <c r="S125" s="115" t="s">
        <v>110</v>
      </c>
      <c r="T125" s="125">
        <v>8</v>
      </c>
      <c r="U125" s="125">
        <v>2</v>
      </c>
      <c r="V125" s="125">
        <v>7</v>
      </c>
      <c r="W125" s="125">
        <v>0</v>
      </c>
      <c r="X125" s="125">
        <v>0</v>
      </c>
      <c r="Y125" s="125">
        <v>0</v>
      </c>
      <c r="Z125" s="125">
        <v>0</v>
      </c>
      <c r="AB125" s="122" t="str">
        <f>TEXT(Z125,"###,###")</f>
        <v/>
      </c>
      <c r="AD125" s="139">
        <f>Z125/$Z$7*100</f>
        <v>0</v>
      </c>
    </row>
    <row r="127" spans="19:32" x14ac:dyDescent="0.25">
      <c r="S127" s="115" t="s">
        <v>111</v>
      </c>
      <c r="T127" s="125">
        <v>168</v>
      </c>
      <c r="U127" s="125">
        <v>161</v>
      </c>
      <c r="V127" s="125">
        <v>143</v>
      </c>
      <c r="W127" s="125">
        <v>144</v>
      </c>
      <c r="X127" s="125">
        <v>149</v>
      </c>
      <c r="Y127" s="125">
        <v>151</v>
      </c>
      <c r="Z127" s="125">
        <v>137</v>
      </c>
      <c r="AB127" s="122" t="str">
        <f>TEXT(Z127,"###,###")</f>
        <v>137</v>
      </c>
      <c r="AD127" s="139">
        <f>Z127/$Z$7*100</f>
        <v>54.1501976284585</v>
      </c>
    </row>
    <row r="128" spans="19:32" x14ac:dyDescent="0.25">
      <c r="S128" s="115" t="s">
        <v>112</v>
      </c>
      <c r="T128" s="125">
        <v>134</v>
      </c>
      <c r="U128" s="125">
        <v>120</v>
      </c>
      <c r="V128" s="125">
        <v>124</v>
      </c>
      <c r="W128" s="125">
        <v>139</v>
      </c>
      <c r="X128" s="125">
        <v>134</v>
      </c>
      <c r="Y128" s="125">
        <v>146</v>
      </c>
      <c r="Z128" s="125">
        <v>122</v>
      </c>
      <c r="AB128" s="122" t="str">
        <f>TEXT(Z128,"###,###")</f>
        <v>122</v>
      </c>
      <c r="AD128" s="139">
        <f>Z128/$Z$7*100</f>
        <v>48.221343873517789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25" id="{08B5878C-2230-4F02-BF5A-29ACC81F0C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28" id="{0B559C11-42D9-44BE-A103-F6603AEE587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31" id="{540A6CBF-8285-40C7-8F13-7D1A7533E8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34" id="{DB7BF57A-E2C4-48AC-B1F3-F90B203BAF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3E56E-4253-44C6-B9B3-E2D3FC22E691}">
  <sheetPr codeName="Sheet12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Quilpie</v>
      </c>
      <c r="T1" s="113"/>
      <c r="U1" s="113"/>
      <c r="V1" s="113"/>
      <c r="W1" s="113"/>
      <c r="X1" s="113"/>
      <c r="Y1" s="114" t="str">
        <f>Y3</f>
        <v>9.58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177</v>
      </c>
      <c r="Y3" s="118" t="s">
        <v>264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9.58 Quilpie,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610</v>
      </c>
      <c r="U4" s="121">
        <v>629</v>
      </c>
      <c r="V4" s="121">
        <v>567</v>
      </c>
      <c r="W4" s="121">
        <v>588</v>
      </c>
      <c r="X4" s="121">
        <v>493</v>
      </c>
      <c r="Y4" s="121">
        <v>585</v>
      </c>
      <c r="Z4" s="121">
        <v>794</v>
      </c>
      <c r="AB4" s="122" t="str">
        <f>TEXT(Z4,"###,###")</f>
        <v>794</v>
      </c>
      <c r="AD4" s="123">
        <f>Z4/Y4-1</f>
        <v>0.35726495726495733</v>
      </c>
      <c r="AF4" s="123">
        <f t="shared" ref="AF4:AF9" si="0">Z4/T4-1</f>
        <v>0.30163934426229511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348</v>
      </c>
      <c r="U5" s="121">
        <v>343</v>
      </c>
      <c r="V5" s="121">
        <v>318</v>
      </c>
      <c r="W5" s="121">
        <v>336</v>
      </c>
      <c r="X5" s="121">
        <v>274</v>
      </c>
      <c r="Y5" s="121">
        <v>317</v>
      </c>
      <c r="Z5" s="121">
        <v>405</v>
      </c>
      <c r="AB5" s="122" t="str">
        <f>TEXT(Z5,"###,###")</f>
        <v>405</v>
      </c>
      <c r="AD5" s="123">
        <f t="shared" ref="AD5:AD9" si="1">Z5/Y5-1</f>
        <v>0.27760252365930604</v>
      </c>
      <c r="AF5" s="123">
        <f t="shared" si="0"/>
        <v>0.1637931034482758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263</v>
      </c>
      <c r="U6" s="121">
        <v>285</v>
      </c>
      <c r="V6" s="121">
        <v>245</v>
      </c>
      <c r="W6" s="121">
        <v>253</v>
      </c>
      <c r="X6" s="121">
        <v>221</v>
      </c>
      <c r="Y6" s="121">
        <v>268</v>
      </c>
      <c r="Z6" s="121">
        <v>391</v>
      </c>
      <c r="AB6" s="122" t="str">
        <f>TEXT(Z6,"###,###")</f>
        <v>391</v>
      </c>
      <c r="AD6" s="123">
        <f t="shared" si="1"/>
        <v>0.45895522388059695</v>
      </c>
      <c r="AF6" s="123">
        <f t="shared" si="0"/>
        <v>0.48669201520912542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371</v>
      </c>
      <c r="U7" s="121">
        <v>383</v>
      </c>
      <c r="V7" s="121">
        <v>362</v>
      </c>
      <c r="W7" s="121">
        <v>372</v>
      </c>
      <c r="X7" s="121">
        <v>344</v>
      </c>
      <c r="Y7" s="121">
        <v>384</v>
      </c>
      <c r="Z7" s="121">
        <v>546</v>
      </c>
      <c r="AB7" s="122" t="str">
        <f>TEXT(Z7,"###,###")</f>
        <v>546</v>
      </c>
      <c r="AD7" s="123">
        <f t="shared" si="1"/>
        <v>0.421875</v>
      </c>
      <c r="AF7" s="123">
        <f t="shared" si="0"/>
        <v>0.47169811320754707</v>
      </c>
    </row>
    <row r="8" spans="1:32" ht="17.25" customHeight="1" x14ac:dyDescent="0.25">
      <c r="A8" s="44" t="s">
        <v>13</v>
      </c>
      <c r="B8" s="45"/>
      <c r="C8" s="46"/>
      <c r="D8" s="47" t="str">
        <f>AB4</f>
        <v>794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546</v>
      </c>
      <c r="P8" s="48"/>
      <c r="S8" s="120" t="s">
        <v>88</v>
      </c>
      <c r="T8" s="121">
        <v>38782.07</v>
      </c>
      <c r="U8" s="121">
        <v>33409.54</v>
      </c>
      <c r="V8" s="121">
        <v>42609.51</v>
      </c>
      <c r="W8" s="121">
        <v>38712</v>
      </c>
      <c r="X8" s="121">
        <v>48076.75</v>
      </c>
      <c r="Y8" s="121">
        <v>42290.26</v>
      </c>
      <c r="Z8" s="121">
        <v>43285</v>
      </c>
      <c r="AB8" s="122" t="str">
        <f>TEXT(Z8,"$###,###")</f>
        <v>$43,285</v>
      </c>
      <c r="AD8" s="123">
        <f t="shared" si="1"/>
        <v>2.3521728170978307E-2</v>
      </c>
      <c r="AF8" s="123">
        <f t="shared" si="0"/>
        <v>0.11610855222529382</v>
      </c>
    </row>
    <row r="9" spans="1:32" x14ac:dyDescent="0.25">
      <c r="A9" s="52" t="s">
        <v>15</v>
      </c>
      <c r="B9" s="53"/>
      <c r="C9" s="54"/>
      <c r="D9" s="55">
        <f>AD104</f>
        <v>53.274559193954666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53.846153846153847</v>
      </c>
      <c r="P9" s="56" t="s">
        <v>89</v>
      </c>
      <c r="S9" s="120" t="s">
        <v>7</v>
      </c>
      <c r="T9" s="121">
        <v>17216867</v>
      </c>
      <c r="U9" s="121">
        <v>18744090</v>
      </c>
      <c r="V9" s="121">
        <v>17187360</v>
      </c>
      <c r="W9" s="121">
        <v>18325406</v>
      </c>
      <c r="X9" s="121">
        <v>18560988</v>
      </c>
      <c r="Y9" s="121">
        <v>19754921</v>
      </c>
      <c r="Z9" s="121">
        <v>23898922</v>
      </c>
      <c r="AB9" s="122" t="str">
        <f>TEXT(Z9/1000000,"$#,###.0")&amp;" mil"</f>
        <v>$23.9 mil</v>
      </c>
      <c r="AD9" s="123">
        <f t="shared" si="1"/>
        <v>0.20977056805238559</v>
      </c>
      <c r="AF9" s="123">
        <f t="shared" si="0"/>
        <v>0.38811097280358853</v>
      </c>
    </row>
    <row r="10" spans="1:32" x14ac:dyDescent="0.25">
      <c r="A10" s="52" t="s">
        <v>18</v>
      </c>
      <c r="B10" s="53"/>
      <c r="C10" s="54"/>
      <c r="D10" s="55">
        <f>AD105</f>
        <v>26.196473551637279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46.153846153846153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79.670329670329664</v>
      </c>
      <c r="P11" s="56" t="s">
        <v>89</v>
      </c>
      <c r="S11" s="120" t="s">
        <v>30</v>
      </c>
      <c r="T11" s="125">
        <v>501</v>
      </c>
      <c r="U11" s="125">
        <v>512</v>
      </c>
      <c r="V11" s="125">
        <v>460</v>
      </c>
      <c r="W11" s="125">
        <v>489</v>
      </c>
      <c r="X11" s="125">
        <v>405</v>
      </c>
      <c r="Y11" s="125">
        <v>471</v>
      </c>
      <c r="Z11" s="125">
        <v>587</v>
      </c>
    </row>
    <row r="12" spans="1:32" ht="28.5" customHeight="1" x14ac:dyDescent="0.25">
      <c r="A12" s="52" t="s">
        <v>20</v>
      </c>
      <c r="B12" s="54"/>
      <c r="C12" s="54"/>
      <c r="D12" s="55">
        <f>AD108</f>
        <v>22.670025188916874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37.912087912087912</v>
      </c>
      <c r="P12" s="56" t="s">
        <v>89</v>
      </c>
      <c r="S12" s="120" t="s">
        <v>31</v>
      </c>
      <c r="T12" s="125">
        <v>108</v>
      </c>
      <c r="U12" s="125">
        <v>116</v>
      </c>
      <c r="V12" s="125">
        <v>109</v>
      </c>
      <c r="W12" s="125">
        <v>95</v>
      </c>
      <c r="X12" s="125">
        <v>91</v>
      </c>
      <c r="Y12" s="125">
        <v>114</v>
      </c>
      <c r="Z12" s="125">
        <v>210</v>
      </c>
    </row>
    <row r="13" spans="1:32" ht="15" customHeight="1" x14ac:dyDescent="0.25">
      <c r="A13" s="52" t="s">
        <v>21</v>
      </c>
      <c r="B13" s="54"/>
      <c r="C13" s="54"/>
      <c r="D13" s="55">
        <f>AD109</f>
        <v>17.2544080604534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20.025188916876573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20.151133501259448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69</v>
      </c>
      <c r="Z15" s="125">
        <v>113</v>
      </c>
      <c r="AB15" s="129">
        <f t="shared" ref="AB15:AB34" si="2">IF(Z15="np",0,Z15/$Z$34)</f>
        <v>0.1414267834793492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</v>
      </c>
      <c r="Z16" s="125">
        <v>12</v>
      </c>
      <c r="AB16" s="129">
        <f t="shared" si="2"/>
        <v>1.5018773466833541E-2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4</v>
      </c>
      <c r="Z17" s="125">
        <v>36</v>
      </c>
      <c r="AB17" s="129">
        <f t="shared" si="2"/>
        <v>4.5056320400500623E-2</v>
      </c>
    </row>
    <row r="18" spans="1:28" x14ac:dyDescent="0.25">
      <c r="A18" s="82" t="str">
        <f>$S$1&amp;" ("&amp;$T$2&amp;" to "&amp;$Z$2&amp;")"</f>
        <v>Quilpie (2011-12 to 2017-18)</v>
      </c>
      <c r="B18" s="82"/>
      <c r="C18" s="82"/>
      <c r="D18" s="82"/>
      <c r="E18" s="82"/>
      <c r="F18" s="82"/>
      <c r="G18" s="82" t="str">
        <f>$S$1&amp;" ("&amp;$T$2&amp;" to "&amp;$Z$2&amp;")"</f>
        <v>Quilpie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5</v>
      </c>
      <c r="Z18" s="125">
        <v>8</v>
      </c>
      <c r="AB18" s="129">
        <f t="shared" si="2"/>
        <v>1.0012515644555695E-2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43</v>
      </c>
      <c r="Z19" s="125">
        <v>57</v>
      </c>
      <c r="AB19" s="129">
        <f t="shared" si="2"/>
        <v>7.1339173967459327E-2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14</v>
      </c>
      <c r="Z20" s="125">
        <v>26</v>
      </c>
      <c r="AB20" s="129">
        <f t="shared" si="2"/>
        <v>3.2540675844806008E-2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30</v>
      </c>
      <c r="Z21" s="125">
        <v>38</v>
      </c>
      <c r="AB21" s="129">
        <f t="shared" si="2"/>
        <v>4.7559449311639551E-2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40</v>
      </c>
      <c r="Z22" s="125">
        <v>45</v>
      </c>
      <c r="AB22" s="129">
        <f t="shared" si="2"/>
        <v>5.6320400500625784E-2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47</v>
      </c>
      <c r="Z23" s="125">
        <v>52</v>
      </c>
      <c r="AB23" s="129">
        <f t="shared" si="2"/>
        <v>6.5081351689612016E-2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5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11</v>
      </c>
      <c r="Z25" s="125">
        <v>10</v>
      </c>
      <c r="AB25" s="129">
        <f t="shared" si="2"/>
        <v>1.2515644555694618E-2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0</v>
      </c>
      <c r="Z26" s="125">
        <v>6</v>
      </c>
      <c r="AB26" s="129">
        <f t="shared" si="2"/>
        <v>7.5093867334167707E-3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12</v>
      </c>
      <c r="Z27" s="125">
        <v>15</v>
      </c>
      <c r="AB27" s="129">
        <f t="shared" si="2"/>
        <v>1.8773466833541929E-2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24</v>
      </c>
      <c r="Z28" s="125">
        <v>28</v>
      </c>
      <c r="AB28" s="129">
        <f t="shared" si="2"/>
        <v>3.5043804755944929E-2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90</v>
      </c>
      <c r="Z29" s="125">
        <v>97</v>
      </c>
      <c r="AB29" s="129">
        <f t="shared" si="2"/>
        <v>0.1214017521902378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55</v>
      </c>
      <c r="Z30" s="125">
        <v>62</v>
      </c>
      <c r="AB30" s="129">
        <f t="shared" si="2"/>
        <v>7.7596996245306638E-2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39</v>
      </c>
      <c r="Z31" s="125">
        <v>55</v>
      </c>
      <c r="AB31" s="129">
        <f t="shared" si="2"/>
        <v>6.8836045056320405E-2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5</v>
      </c>
      <c r="Z32" s="125">
        <v>8</v>
      </c>
      <c r="AB32" s="129">
        <f t="shared" si="2"/>
        <v>1.0012515644555695E-2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14</v>
      </c>
      <c r="Z33" s="125">
        <v>16</v>
      </c>
      <c r="AB33" s="129">
        <f t="shared" si="2"/>
        <v>2.002503128911139E-2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585</v>
      </c>
      <c r="Z34" s="132">
        <v>799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3</v>
      </c>
      <c r="Y45" s="125">
        <v>4</v>
      </c>
      <c r="Z45" s="125">
        <v>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24</v>
      </c>
      <c r="Y46" s="125">
        <v>16</v>
      </c>
      <c r="Z46" s="125">
        <v>19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11</v>
      </c>
      <c r="Y47" s="125">
        <v>32</v>
      </c>
      <c r="Z47" s="125">
        <v>36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22</v>
      </c>
      <c r="Y48" s="125">
        <v>23</v>
      </c>
      <c r="Z48" s="125">
        <v>33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Quilpie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37</v>
      </c>
      <c r="Y49" s="125">
        <v>60</v>
      </c>
      <c r="Z49" s="125">
        <v>52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22</v>
      </c>
      <c r="Y50" s="125">
        <v>25</v>
      </c>
      <c r="Z50" s="125">
        <v>30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19</v>
      </c>
      <c r="Y51" s="125">
        <v>22</v>
      </c>
      <c r="Z51" s="125">
        <v>27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24</v>
      </c>
      <c r="Y52" s="125">
        <v>29</v>
      </c>
      <c r="Z52" s="125">
        <v>44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34</v>
      </c>
      <c r="Y53" s="125">
        <v>37</v>
      </c>
      <c r="Z53" s="125">
        <v>53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26</v>
      </c>
      <c r="Y54" s="125">
        <v>24</v>
      </c>
      <c r="Z54" s="125">
        <v>50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24</v>
      </c>
      <c r="Y55" s="125">
        <v>31</v>
      </c>
      <c r="Z55" s="125">
        <v>37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11</v>
      </c>
      <c r="Y56" s="125">
        <v>8</v>
      </c>
      <c r="Z56" s="125">
        <v>14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6</v>
      </c>
      <c r="Z57" s="125">
        <v>10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270</v>
      </c>
      <c r="Y61" s="125">
        <v>317</v>
      </c>
      <c r="Z61" s="125">
        <v>405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Quilpie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3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</v>
      </c>
      <c r="Y65" s="125">
        <v>4</v>
      </c>
      <c r="Z65" s="125">
        <v>18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14</v>
      </c>
      <c r="Y66" s="125">
        <v>28</v>
      </c>
      <c r="Z66" s="125">
        <v>40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35</v>
      </c>
      <c r="Y67" s="125">
        <v>41</v>
      </c>
      <c r="Z67" s="125">
        <v>59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32</v>
      </c>
      <c r="Y68" s="125">
        <v>45</v>
      </c>
      <c r="Z68" s="125">
        <v>41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11</v>
      </c>
      <c r="Y69" s="125">
        <v>21</v>
      </c>
      <c r="Z69" s="125">
        <v>30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26</v>
      </c>
      <c r="Y70" s="125">
        <v>21</v>
      </c>
      <c r="Z70" s="125">
        <v>33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23</v>
      </c>
      <c r="Y71" s="125">
        <v>35</v>
      </c>
      <c r="Z71" s="125">
        <v>56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27</v>
      </c>
      <c r="Y72" s="125">
        <v>22</v>
      </c>
      <c r="Z72" s="125">
        <v>47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17</v>
      </c>
      <c r="Y73" s="125">
        <v>20</v>
      </c>
      <c r="Z73" s="125">
        <v>25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14</v>
      </c>
      <c r="Y74" s="125">
        <v>11</v>
      </c>
      <c r="Z74" s="125">
        <v>30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9</v>
      </c>
      <c r="Y75" s="125">
        <v>13</v>
      </c>
      <c r="Z75" s="125">
        <v>16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5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222</v>
      </c>
      <c r="Y80" s="125">
        <v>268</v>
      </c>
      <c r="Z80" s="125">
        <v>391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Quilpie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8</v>
      </c>
      <c r="Y83" s="125">
        <v>12</v>
      </c>
      <c r="Z83" s="125">
        <v>22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5</v>
      </c>
      <c r="Y84" s="125">
        <v>10</v>
      </c>
      <c r="Z84" s="125">
        <v>13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794</v>
      </c>
      <c r="D85" s="96">
        <f t="shared" ref="D85:D90" si="4">AD4</f>
        <v>0.35726495726495733</v>
      </c>
      <c r="E85" s="97">
        <f t="shared" ref="E85:E90" si="5">AD4</f>
        <v>0.35726495726495733</v>
      </c>
      <c r="F85" s="96">
        <f t="shared" ref="F85:F90" si="6">AF4</f>
        <v>0.30163934426229511</v>
      </c>
      <c r="G85" s="97">
        <f t="shared" ref="G85:G90" si="7">AF4</f>
        <v>0.30163934426229511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32</v>
      </c>
      <c r="Y85" s="125">
        <v>35</v>
      </c>
      <c r="Z85" s="125">
        <v>36</v>
      </c>
    </row>
    <row r="86" spans="1:32" ht="15" customHeight="1" x14ac:dyDescent="0.25">
      <c r="A86" s="98" t="s">
        <v>4</v>
      </c>
      <c r="B86" s="95"/>
      <c r="C86" s="109" t="str">
        <f t="shared" si="3"/>
        <v>405</v>
      </c>
      <c r="D86" s="96">
        <f t="shared" si="4"/>
        <v>0.27760252365930604</v>
      </c>
      <c r="E86" s="97">
        <f t="shared" si="5"/>
        <v>0.27760252365930604</v>
      </c>
      <c r="F86" s="96">
        <f t="shared" si="6"/>
        <v>0.1637931034482758</v>
      </c>
      <c r="G86" s="97">
        <f t="shared" si="7"/>
        <v>0.1637931034482758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9</v>
      </c>
      <c r="Y86" s="125">
        <v>8</v>
      </c>
      <c r="Z86" s="125">
        <v>14</v>
      </c>
    </row>
    <row r="87" spans="1:32" ht="15" customHeight="1" x14ac:dyDescent="0.25">
      <c r="A87" s="98" t="s">
        <v>5</v>
      </c>
      <c r="B87" s="95"/>
      <c r="C87" s="109" t="str">
        <f t="shared" si="3"/>
        <v>391</v>
      </c>
      <c r="D87" s="96">
        <f t="shared" si="4"/>
        <v>0.45895522388059695</v>
      </c>
      <c r="E87" s="97">
        <f t="shared" si="5"/>
        <v>0.45895522388059695</v>
      </c>
      <c r="F87" s="96">
        <f t="shared" si="6"/>
        <v>0.48669201520912542</v>
      </c>
      <c r="G87" s="97">
        <f t="shared" si="7"/>
        <v>0.48669201520912542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7</v>
      </c>
      <c r="Y87" s="125">
        <v>9</v>
      </c>
      <c r="Z87" s="125">
        <v>5</v>
      </c>
    </row>
    <row r="88" spans="1:32" ht="15" customHeight="1" x14ac:dyDescent="0.25">
      <c r="A88" s="95" t="s">
        <v>6</v>
      </c>
      <c r="B88" s="95"/>
      <c r="C88" s="109" t="str">
        <f t="shared" si="3"/>
        <v>546</v>
      </c>
      <c r="D88" s="96">
        <f t="shared" si="4"/>
        <v>0.421875</v>
      </c>
      <c r="E88" s="97">
        <f t="shared" si="5"/>
        <v>0.421875</v>
      </c>
      <c r="F88" s="96">
        <f t="shared" si="6"/>
        <v>0.47169811320754707</v>
      </c>
      <c r="G88" s="97">
        <f t="shared" si="7"/>
        <v>0.47169811320754707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6</v>
      </c>
    </row>
    <row r="89" spans="1:32" ht="15" customHeight="1" x14ac:dyDescent="0.25">
      <c r="A89" s="95" t="s">
        <v>104</v>
      </c>
      <c r="B89" s="95"/>
      <c r="C89" s="146" t="str">
        <f t="shared" si="3"/>
        <v>$43,285</v>
      </c>
      <c r="D89" s="96">
        <f t="shared" si="4"/>
        <v>2.3521728170978307E-2</v>
      </c>
      <c r="E89" s="97">
        <f t="shared" si="5"/>
        <v>2.3521728170978307E-2</v>
      </c>
      <c r="F89" s="96">
        <f t="shared" si="6"/>
        <v>0.11610855222529382</v>
      </c>
      <c r="G89" s="97">
        <f t="shared" si="7"/>
        <v>0.11610855222529382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43</v>
      </c>
      <c r="Y89" s="125">
        <v>44</v>
      </c>
      <c r="Z89" s="125">
        <v>42</v>
      </c>
    </row>
    <row r="90" spans="1:32" ht="15" customHeight="1" x14ac:dyDescent="0.25">
      <c r="A90" s="95" t="s">
        <v>7</v>
      </c>
      <c r="B90" s="95"/>
      <c r="C90" s="109" t="str">
        <f t="shared" si="3"/>
        <v>$23.9 mil</v>
      </c>
      <c r="D90" s="96">
        <f t="shared" si="4"/>
        <v>0.20977056805238559</v>
      </c>
      <c r="E90" s="97">
        <f t="shared" si="5"/>
        <v>0.20977056805238559</v>
      </c>
      <c r="F90" s="96">
        <f t="shared" si="6"/>
        <v>0.38811097280358853</v>
      </c>
      <c r="G90" s="97">
        <f t="shared" si="7"/>
        <v>0.38811097280358853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33</v>
      </c>
      <c r="Y90" s="125">
        <v>38</v>
      </c>
      <c r="Z90" s="125">
        <v>55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192</v>
      </c>
      <c r="Y91" s="125">
        <v>209</v>
      </c>
      <c r="Z91" s="125">
        <v>299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17</v>
      </c>
      <c r="Y93" s="125">
        <v>14</v>
      </c>
      <c r="Z93" s="125">
        <v>19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17</v>
      </c>
      <c r="Y94" s="125">
        <v>26</v>
      </c>
      <c r="Z94" s="125">
        <v>43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</v>
      </c>
      <c r="Y95" s="125">
        <v>7</v>
      </c>
      <c r="Z95" s="125">
        <v>10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30</v>
      </c>
      <c r="Y96" s="125">
        <v>31</v>
      </c>
      <c r="Z96" s="125">
        <v>33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35</v>
      </c>
      <c r="Y97" s="125">
        <v>31</v>
      </c>
      <c r="Z97" s="125">
        <v>44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10</v>
      </c>
      <c r="Y98" s="125">
        <v>13</v>
      </c>
      <c r="Z98" s="125">
        <v>11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6</v>
      </c>
      <c r="Y99" s="125">
        <v>4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15</v>
      </c>
      <c r="Y100" s="125">
        <v>18</v>
      </c>
      <c r="Z100" s="125">
        <v>31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161</v>
      </c>
      <c r="Y101" s="125">
        <v>175</v>
      </c>
      <c r="Z101" s="125">
        <v>249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252</v>
      </c>
      <c r="Y104" s="125">
        <v>327</v>
      </c>
      <c r="Z104" s="125">
        <v>423</v>
      </c>
      <c r="AB104" s="122" t="str">
        <f>TEXT(Z104,"###,###")</f>
        <v>423</v>
      </c>
      <c r="AD104" s="143">
        <f>Z104/($Z$4)*100</f>
        <v>53.274559193954666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179</v>
      </c>
      <c r="Y105" s="125">
        <v>184</v>
      </c>
      <c r="Z105" s="125">
        <v>208</v>
      </c>
      <c r="AB105" s="122" t="str">
        <f>TEXT(Z105,"###,###")</f>
        <v>208</v>
      </c>
      <c r="AD105" s="143">
        <f>Z105/($Z$4)*100</f>
        <v>26.196473551637279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431</v>
      </c>
      <c r="Y106" s="132">
        <v>511</v>
      </c>
      <c r="Z106" s="132">
        <v>631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110</v>
      </c>
      <c r="Y108" s="125">
        <v>150</v>
      </c>
      <c r="Z108" s="125">
        <v>180</v>
      </c>
      <c r="AB108" s="122" t="str">
        <f>TEXT(Z108,"###,###")</f>
        <v>180</v>
      </c>
      <c r="AD108" s="143">
        <f>Z108/($Z$4)*100</f>
        <v>22.670025188916874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71</v>
      </c>
      <c r="Y109" s="125">
        <v>93</v>
      </c>
      <c r="Z109" s="125">
        <v>137</v>
      </c>
      <c r="AB109" s="122" t="str">
        <f>TEXT(Z109,"###,###")</f>
        <v>137</v>
      </c>
      <c r="AD109" s="143">
        <f>Z109/($Z$4)*100</f>
        <v>17.2544080604534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115</v>
      </c>
      <c r="Y110" s="125">
        <v>124</v>
      </c>
      <c r="Z110" s="125">
        <v>159</v>
      </c>
      <c r="AB110" s="122" t="str">
        <f>TEXT(Z110,"###,###")</f>
        <v>159</v>
      </c>
      <c r="AD110" s="143">
        <f>Z110/($Z$4)*100</f>
        <v>20.025188916876573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131</v>
      </c>
      <c r="Y111" s="125">
        <v>144</v>
      </c>
      <c r="Z111" s="125">
        <v>160</v>
      </c>
      <c r="AB111" s="122" t="str">
        <f>TEXT(Z111,"###,###")</f>
        <v>160</v>
      </c>
      <c r="AD111" s="143">
        <f>Z111/($Z$4)*100</f>
        <v>20.151133501259448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493</v>
      </c>
      <c r="Y112" s="125">
        <v>585</v>
      </c>
      <c r="Z112" s="125">
        <v>796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39.18</v>
      </c>
      <c r="U118" s="144">
        <v>41.44</v>
      </c>
      <c r="V118" s="144">
        <v>38.049999999999997</v>
      </c>
      <c r="W118" s="144">
        <v>44.32</v>
      </c>
      <c r="X118" s="144">
        <v>40.96</v>
      </c>
      <c r="Y118" s="144">
        <v>42.25</v>
      </c>
      <c r="Z118" s="144">
        <v>43.66</v>
      </c>
      <c r="AB118" s="122" t="str">
        <f>TEXT(Z118,"##.0")</f>
        <v>43.7</v>
      </c>
    </row>
    <row r="120" spans="19:32" x14ac:dyDescent="0.25">
      <c r="S120" s="115" t="s">
        <v>106</v>
      </c>
      <c r="T120" s="125">
        <v>263</v>
      </c>
      <c r="U120" s="125">
        <v>271</v>
      </c>
      <c r="V120" s="125">
        <v>258</v>
      </c>
      <c r="W120" s="125">
        <v>278</v>
      </c>
      <c r="X120" s="125">
        <v>255</v>
      </c>
      <c r="Y120" s="125">
        <v>270</v>
      </c>
      <c r="Z120" s="125">
        <v>340</v>
      </c>
      <c r="AB120" s="122" t="str">
        <f>TEXT(Z120,"###,###")</f>
        <v>340</v>
      </c>
    </row>
    <row r="121" spans="19:32" x14ac:dyDescent="0.25">
      <c r="S121" s="115" t="s">
        <v>107</v>
      </c>
      <c r="T121" s="125">
        <v>40</v>
      </c>
      <c r="U121" s="125">
        <v>49</v>
      </c>
      <c r="V121" s="125">
        <v>46</v>
      </c>
      <c r="W121" s="125">
        <v>40</v>
      </c>
      <c r="X121" s="125">
        <v>43</v>
      </c>
      <c r="Y121" s="125">
        <v>52</v>
      </c>
      <c r="Z121" s="125">
        <v>112</v>
      </c>
      <c r="AB121" s="122" t="str">
        <f>TEXT(Z121,"###,###")</f>
        <v>112</v>
      </c>
    </row>
    <row r="122" spans="19:32" x14ac:dyDescent="0.25">
      <c r="S122" s="115" t="s">
        <v>108</v>
      </c>
      <c r="T122" s="125">
        <v>64</v>
      </c>
      <c r="U122" s="125">
        <v>65</v>
      </c>
      <c r="V122" s="125">
        <v>64</v>
      </c>
      <c r="W122" s="125">
        <v>61</v>
      </c>
      <c r="X122" s="125">
        <v>46</v>
      </c>
      <c r="Y122" s="125">
        <v>62</v>
      </c>
      <c r="Z122" s="125">
        <v>95</v>
      </c>
      <c r="AB122" s="122" t="str">
        <f>TEXT(Z122,"###,###")</f>
        <v>95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327</v>
      </c>
      <c r="U124" s="125">
        <v>336</v>
      </c>
      <c r="V124" s="125">
        <v>322</v>
      </c>
      <c r="W124" s="125">
        <v>339</v>
      </c>
      <c r="X124" s="125">
        <v>301</v>
      </c>
      <c r="Y124" s="125">
        <v>332</v>
      </c>
      <c r="Z124" s="125">
        <v>435</v>
      </c>
      <c r="AB124" s="122" t="str">
        <f>TEXT(Z124,"###,###")</f>
        <v>435</v>
      </c>
      <c r="AD124" s="139">
        <f>Z124/$Z$7*100</f>
        <v>79.670329670329664</v>
      </c>
    </row>
    <row r="125" spans="19:32" x14ac:dyDescent="0.25">
      <c r="S125" s="115" t="s">
        <v>110</v>
      </c>
      <c r="T125" s="125">
        <v>104</v>
      </c>
      <c r="U125" s="125">
        <v>114</v>
      </c>
      <c r="V125" s="125">
        <v>110</v>
      </c>
      <c r="W125" s="125">
        <v>101</v>
      </c>
      <c r="X125" s="125">
        <v>89</v>
      </c>
      <c r="Y125" s="125">
        <v>114</v>
      </c>
      <c r="Z125" s="125">
        <v>207</v>
      </c>
      <c r="AB125" s="122" t="str">
        <f>TEXT(Z125,"###,###")</f>
        <v>207</v>
      </c>
      <c r="AD125" s="139">
        <f>Z125/$Z$7*100</f>
        <v>37.912087912087912</v>
      </c>
    </row>
    <row r="127" spans="19:32" x14ac:dyDescent="0.25">
      <c r="S127" s="115" t="s">
        <v>111</v>
      </c>
      <c r="T127" s="125">
        <v>215</v>
      </c>
      <c r="U127" s="125">
        <v>212</v>
      </c>
      <c r="V127" s="125">
        <v>205</v>
      </c>
      <c r="W127" s="125">
        <v>207</v>
      </c>
      <c r="X127" s="125">
        <v>188</v>
      </c>
      <c r="Y127" s="125">
        <v>209</v>
      </c>
      <c r="Z127" s="125">
        <v>294</v>
      </c>
      <c r="AB127" s="122" t="str">
        <f>TEXT(Z127,"###,###")</f>
        <v>294</v>
      </c>
      <c r="AD127" s="139">
        <f>Z127/$Z$7*100</f>
        <v>53.846153846153847</v>
      </c>
    </row>
    <row r="128" spans="19:32" x14ac:dyDescent="0.25">
      <c r="S128" s="115" t="s">
        <v>112</v>
      </c>
      <c r="T128" s="125">
        <v>159</v>
      </c>
      <c r="U128" s="125">
        <v>173</v>
      </c>
      <c r="V128" s="125">
        <v>157</v>
      </c>
      <c r="W128" s="125">
        <v>167</v>
      </c>
      <c r="X128" s="125">
        <v>159</v>
      </c>
      <c r="Y128" s="125">
        <v>175</v>
      </c>
      <c r="Z128" s="125">
        <v>252</v>
      </c>
      <c r="AB128" s="122" t="str">
        <f>TEXT(Z128,"###,###")</f>
        <v>252</v>
      </c>
      <c r="AD128" s="139">
        <f>Z128/$Z$7*100</f>
        <v>46.153846153846153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15" id="{B9CE127A-96E9-4140-B043-A78E5C5E6D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18" id="{9898FF27-C962-401A-A982-DCD0E95491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21" id="{24363B21-3385-4530-B74C-0064E4540C7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24" id="{5D42EBAA-FE83-4D56-8AAF-C6378D8CE67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628AE-E4D9-43BA-8C0B-11B01C86C1E5}">
  <sheetPr codeName="Sheet6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Barcoo</v>
      </c>
      <c r="T1" s="113"/>
      <c r="U1" s="113"/>
      <c r="V1" s="113"/>
      <c r="W1" s="113"/>
      <c r="X1" s="113"/>
      <c r="Y1" s="114" t="str">
        <f>Y3</f>
        <v>9.5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119</v>
      </c>
      <c r="Y3" s="118" t="s">
        <v>216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9.5 Barcoo,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228</v>
      </c>
      <c r="U4" s="121">
        <v>211</v>
      </c>
      <c r="V4" s="121">
        <v>193</v>
      </c>
      <c r="W4" s="121">
        <v>176</v>
      </c>
      <c r="X4" s="121">
        <v>189</v>
      </c>
      <c r="Y4" s="121">
        <v>226</v>
      </c>
      <c r="Z4" s="121">
        <v>302</v>
      </c>
      <c r="AB4" s="122" t="str">
        <f>TEXT(Z4,"###,###")</f>
        <v>302</v>
      </c>
      <c r="AD4" s="123">
        <f>Z4/Y4-1</f>
        <v>0.33628318584070804</v>
      </c>
      <c r="AF4" s="123">
        <f t="shared" ref="AF4:AF9" si="0">Z4/T4-1</f>
        <v>0.32456140350877183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117</v>
      </c>
      <c r="U5" s="121">
        <v>107</v>
      </c>
      <c r="V5" s="121">
        <v>101</v>
      </c>
      <c r="W5" s="121">
        <v>93</v>
      </c>
      <c r="X5" s="121">
        <v>97</v>
      </c>
      <c r="Y5" s="121">
        <v>116</v>
      </c>
      <c r="Z5" s="121">
        <v>157</v>
      </c>
      <c r="AB5" s="122" t="str">
        <f>TEXT(Z5,"###,###")</f>
        <v>157</v>
      </c>
      <c r="AD5" s="123">
        <f t="shared" ref="AD5:AD9" si="1">Z5/Y5-1</f>
        <v>0.35344827586206895</v>
      </c>
      <c r="AF5" s="123">
        <f t="shared" si="0"/>
        <v>0.34188034188034178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108</v>
      </c>
      <c r="U6" s="121">
        <v>105</v>
      </c>
      <c r="V6" s="121">
        <v>94</v>
      </c>
      <c r="W6" s="121">
        <v>85</v>
      </c>
      <c r="X6" s="121">
        <v>88</v>
      </c>
      <c r="Y6" s="121">
        <v>110</v>
      </c>
      <c r="Z6" s="121">
        <v>145</v>
      </c>
      <c r="AB6" s="122" t="str">
        <f>TEXT(Z6,"###,###")</f>
        <v>145</v>
      </c>
      <c r="AD6" s="123">
        <f t="shared" si="1"/>
        <v>0.31818181818181812</v>
      </c>
      <c r="AF6" s="123">
        <f t="shared" si="0"/>
        <v>0.34259259259259256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142</v>
      </c>
      <c r="U7" s="121">
        <v>137</v>
      </c>
      <c r="V7" s="121">
        <v>130</v>
      </c>
      <c r="W7" s="121">
        <v>126</v>
      </c>
      <c r="X7" s="121">
        <v>130</v>
      </c>
      <c r="Y7" s="121">
        <v>143</v>
      </c>
      <c r="Z7" s="121">
        <v>197</v>
      </c>
      <c r="AB7" s="122" t="str">
        <f>TEXT(Z7,"###,###")</f>
        <v>197</v>
      </c>
      <c r="AD7" s="123">
        <f t="shared" si="1"/>
        <v>0.37762237762237771</v>
      </c>
      <c r="AF7" s="123">
        <f t="shared" si="0"/>
        <v>0.38732394366197176</v>
      </c>
    </row>
    <row r="8" spans="1:32" ht="17.25" customHeight="1" x14ac:dyDescent="0.25">
      <c r="A8" s="44" t="s">
        <v>13</v>
      </c>
      <c r="B8" s="45"/>
      <c r="C8" s="46"/>
      <c r="D8" s="47" t="str">
        <f>AB4</f>
        <v>302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197</v>
      </c>
      <c r="P8" s="48"/>
      <c r="S8" s="120" t="s">
        <v>88</v>
      </c>
      <c r="T8" s="121">
        <v>39350.92</v>
      </c>
      <c r="U8" s="121">
        <v>31774.59</v>
      </c>
      <c r="V8" s="121">
        <v>44985.83</v>
      </c>
      <c r="W8" s="121">
        <v>46560.31</v>
      </c>
      <c r="X8" s="121">
        <v>48042.93</v>
      </c>
      <c r="Y8" s="121">
        <v>50345.97</v>
      </c>
      <c r="Z8" s="121">
        <v>42762.35</v>
      </c>
      <c r="AB8" s="122" t="str">
        <f>TEXT(Z8,"$###,###")</f>
        <v>$42,762</v>
      </c>
      <c r="AD8" s="123">
        <f t="shared" si="1"/>
        <v>-0.15063012987931312</v>
      </c>
      <c r="AF8" s="123">
        <f t="shared" si="0"/>
        <v>8.669250934920969E-2</v>
      </c>
    </row>
    <row r="9" spans="1:32" x14ac:dyDescent="0.25">
      <c r="A9" s="52" t="s">
        <v>15</v>
      </c>
      <c r="B9" s="53"/>
      <c r="C9" s="54"/>
      <c r="D9" s="55">
        <f>AD104</f>
        <v>44.039735099337747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52.284263959390863</v>
      </c>
      <c r="P9" s="56" t="s">
        <v>89</v>
      </c>
      <c r="S9" s="120" t="s">
        <v>7</v>
      </c>
      <c r="T9" s="121">
        <v>6927523</v>
      </c>
      <c r="U9" s="121">
        <v>6238008</v>
      </c>
      <c r="V9" s="121">
        <v>5993537</v>
      </c>
      <c r="W9" s="121">
        <v>6145830</v>
      </c>
      <c r="X9" s="121">
        <v>6185458</v>
      </c>
      <c r="Y9" s="121">
        <v>8334865</v>
      </c>
      <c r="Z9" s="121">
        <v>11505297</v>
      </c>
      <c r="AB9" s="122" t="str">
        <f>TEXT(Z9/1000000,"$#,###.0")&amp;" mil"</f>
        <v>$11.5 mil</v>
      </c>
      <c r="AD9" s="123">
        <f t="shared" si="1"/>
        <v>0.38038192580203756</v>
      </c>
      <c r="AF9" s="123">
        <f t="shared" si="0"/>
        <v>0.66080964292720501</v>
      </c>
    </row>
    <row r="10" spans="1:32" x14ac:dyDescent="0.25">
      <c r="A10" s="52" t="s">
        <v>18</v>
      </c>
      <c r="B10" s="53"/>
      <c r="C10" s="54"/>
      <c r="D10" s="55">
        <f>AD105</f>
        <v>39.735099337748345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47.208121827411169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89.847715736040612</v>
      </c>
      <c r="P11" s="56" t="s">
        <v>89</v>
      </c>
      <c r="S11" s="120" t="s">
        <v>30</v>
      </c>
      <c r="T11" s="125">
        <v>183</v>
      </c>
      <c r="U11" s="125">
        <v>165</v>
      </c>
      <c r="V11" s="125">
        <v>158</v>
      </c>
      <c r="W11" s="125">
        <v>143</v>
      </c>
      <c r="X11" s="125">
        <v>148</v>
      </c>
      <c r="Y11" s="125">
        <v>181</v>
      </c>
      <c r="Z11" s="125">
        <v>235</v>
      </c>
    </row>
    <row r="12" spans="1:32" ht="28.5" customHeight="1" x14ac:dyDescent="0.25">
      <c r="A12" s="52" t="s">
        <v>20</v>
      </c>
      <c r="B12" s="54"/>
      <c r="C12" s="54"/>
      <c r="D12" s="55">
        <f>AD108</f>
        <v>18.543046357615893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37.055837563451774</v>
      </c>
      <c r="P12" s="56" t="s">
        <v>89</v>
      </c>
      <c r="S12" s="120" t="s">
        <v>31</v>
      </c>
      <c r="T12" s="125">
        <v>44</v>
      </c>
      <c r="U12" s="125">
        <v>47</v>
      </c>
      <c r="V12" s="125">
        <v>41</v>
      </c>
      <c r="W12" s="125">
        <v>30</v>
      </c>
      <c r="X12" s="125">
        <v>41</v>
      </c>
      <c r="Y12" s="125">
        <v>45</v>
      </c>
      <c r="Z12" s="125">
        <v>66</v>
      </c>
    </row>
    <row r="13" spans="1:32" ht="15" customHeight="1" x14ac:dyDescent="0.25">
      <c r="A13" s="52" t="s">
        <v>21</v>
      </c>
      <c r="B13" s="54"/>
      <c r="C13" s="54"/>
      <c r="D13" s="55">
        <f>AD109</f>
        <v>11.589403973509933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34.437086092715234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20.52980132450331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50</v>
      </c>
      <c r="Z15" s="125">
        <v>71</v>
      </c>
      <c r="AB15" s="129">
        <f t="shared" ref="AB15:AB34" si="2">IF(Z15="np",0,Z15/$Z$34)</f>
        <v>0.23432343234323433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</v>
      </c>
      <c r="Z16" s="125">
        <v>6</v>
      </c>
      <c r="AB16" s="129">
        <f t="shared" si="2"/>
        <v>1.9801980198019802E-2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5</v>
      </c>
      <c r="Z17" s="125">
        <v>16</v>
      </c>
      <c r="AB17" s="129">
        <f t="shared" si="2"/>
        <v>5.2805280528052806E-2</v>
      </c>
    </row>
    <row r="18" spans="1:28" x14ac:dyDescent="0.25">
      <c r="A18" s="82" t="str">
        <f>$S$1&amp;" ("&amp;$T$2&amp;" to "&amp;$Z$2&amp;")"</f>
        <v>Barcoo (2011-12 to 2017-18)</v>
      </c>
      <c r="B18" s="82"/>
      <c r="C18" s="82"/>
      <c r="D18" s="82"/>
      <c r="E18" s="82"/>
      <c r="F18" s="82"/>
      <c r="G18" s="82" t="str">
        <f>$S$1&amp;" ("&amp;$T$2&amp;" to "&amp;$Z$2&amp;")"</f>
        <v>Barcoo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4</v>
      </c>
      <c r="Z18" s="125">
        <v>3</v>
      </c>
      <c r="AB18" s="129">
        <f t="shared" si="2"/>
        <v>9.9009900990099011E-3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10</v>
      </c>
      <c r="Z19" s="125">
        <v>10</v>
      </c>
      <c r="AB19" s="129">
        <f t="shared" si="2"/>
        <v>3.3003300330033E-2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0</v>
      </c>
      <c r="Z20" s="125">
        <v>0</v>
      </c>
      <c r="AB20" s="129">
        <f t="shared" si="2"/>
        <v>0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7</v>
      </c>
      <c r="Z21" s="125">
        <v>10</v>
      </c>
      <c r="AB21" s="129">
        <f t="shared" si="2"/>
        <v>3.3003300330033E-2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6</v>
      </c>
      <c r="Z22" s="125">
        <v>15</v>
      </c>
      <c r="AB22" s="129">
        <f t="shared" si="2"/>
        <v>4.9504950495049507E-2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7</v>
      </c>
      <c r="Z23" s="125">
        <v>7</v>
      </c>
      <c r="AB23" s="129">
        <f t="shared" si="2"/>
        <v>2.3102310231023101E-2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0</v>
      </c>
      <c r="Z25" s="125">
        <v>0</v>
      </c>
      <c r="AB25" s="129">
        <f t="shared" si="2"/>
        <v>0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0</v>
      </c>
      <c r="Z26" s="125">
        <v>0</v>
      </c>
      <c r="AB26" s="129">
        <f t="shared" si="2"/>
        <v>0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6</v>
      </c>
      <c r="Z27" s="125">
        <v>7</v>
      </c>
      <c r="AB27" s="129">
        <f t="shared" si="2"/>
        <v>2.3102310231023101E-2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6</v>
      </c>
      <c r="Z28" s="125">
        <v>5</v>
      </c>
      <c r="AB28" s="129">
        <f t="shared" si="2"/>
        <v>1.65016501650165E-2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71</v>
      </c>
      <c r="Z29" s="125">
        <v>79</v>
      </c>
      <c r="AB29" s="129">
        <f t="shared" si="2"/>
        <v>0.26072607260726072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17</v>
      </c>
      <c r="Z30" s="125">
        <v>24</v>
      </c>
      <c r="AB30" s="129">
        <f t="shared" si="2"/>
        <v>7.9207920792079209E-2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5</v>
      </c>
      <c r="Z31" s="125">
        <v>16</v>
      </c>
      <c r="AB31" s="129">
        <f t="shared" si="2"/>
        <v>5.2805280528052806E-2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0</v>
      </c>
      <c r="Z32" s="125">
        <v>4</v>
      </c>
      <c r="AB32" s="129">
        <f t="shared" si="2"/>
        <v>1.3201320132013201E-2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</v>
      </c>
      <c r="Z33" s="125">
        <v>3</v>
      </c>
      <c r="AB33" s="129">
        <f t="shared" si="2"/>
        <v>9.9009900990099011E-3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226</v>
      </c>
      <c r="Z34" s="132">
        <v>303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8</v>
      </c>
      <c r="Z45" s="125">
        <v>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8</v>
      </c>
      <c r="Y46" s="125">
        <v>14</v>
      </c>
      <c r="Z46" s="125">
        <v>12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15</v>
      </c>
      <c r="Y47" s="125">
        <v>4</v>
      </c>
      <c r="Z47" s="125">
        <v>24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9</v>
      </c>
      <c r="Y48" s="125">
        <v>7</v>
      </c>
      <c r="Z48" s="125">
        <v>12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Barcoo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10</v>
      </c>
      <c r="Y49" s="125">
        <v>5</v>
      </c>
      <c r="Z49" s="125">
        <v>12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</v>
      </c>
      <c r="Y50" s="125">
        <v>10</v>
      </c>
      <c r="Z50" s="125">
        <v>12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9</v>
      </c>
      <c r="Y51" s="125">
        <v>15</v>
      </c>
      <c r="Z51" s="125">
        <v>13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8</v>
      </c>
      <c r="Y52" s="125">
        <v>10</v>
      </c>
      <c r="Z52" s="125">
        <v>13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13</v>
      </c>
      <c r="Y53" s="125">
        <v>16</v>
      </c>
      <c r="Z53" s="125">
        <v>13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</v>
      </c>
      <c r="Y54" s="125">
        <v>6</v>
      </c>
      <c r="Z54" s="125">
        <v>22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5</v>
      </c>
      <c r="Y55" s="125">
        <v>12</v>
      </c>
      <c r="Z55" s="125">
        <v>8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6</v>
      </c>
      <c r="Y56" s="125">
        <v>7</v>
      </c>
      <c r="Z56" s="125">
        <v>6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102</v>
      </c>
      <c r="Y61" s="125">
        <v>116</v>
      </c>
      <c r="Z61" s="125">
        <v>158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Barcoo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0</v>
      </c>
      <c r="Y64" s="125">
        <v>3</v>
      </c>
      <c r="Z64" s="125">
        <v>6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</v>
      </c>
      <c r="Y65" s="125">
        <v>9</v>
      </c>
      <c r="Z65" s="125">
        <v>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15</v>
      </c>
      <c r="Y66" s="125">
        <v>5</v>
      </c>
      <c r="Z66" s="125">
        <v>12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13</v>
      </c>
      <c r="Y67" s="125">
        <v>10</v>
      </c>
      <c r="Z67" s="125">
        <v>11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</v>
      </c>
      <c r="Y68" s="125">
        <v>0</v>
      </c>
      <c r="Z68" s="125">
        <v>8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8</v>
      </c>
      <c r="Y69" s="125">
        <v>15</v>
      </c>
      <c r="Z69" s="125">
        <v>17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0</v>
      </c>
      <c r="Y70" s="125">
        <v>13</v>
      </c>
      <c r="Z70" s="125">
        <v>14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12</v>
      </c>
      <c r="Y71" s="125">
        <v>12</v>
      </c>
      <c r="Z71" s="125">
        <v>20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18</v>
      </c>
      <c r="Y72" s="125">
        <v>20</v>
      </c>
      <c r="Z72" s="125">
        <v>21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6</v>
      </c>
      <c r="Y73" s="125">
        <v>7</v>
      </c>
      <c r="Z73" s="125">
        <v>20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</v>
      </c>
      <c r="Y74" s="125">
        <v>10</v>
      </c>
      <c r="Z74" s="125">
        <v>5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7</v>
      </c>
      <c r="Y75" s="125">
        <v>8</v>
      </c>
      <c r="Z75" s="125">
        <v>8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6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92</v>
      </c>
      <c r="Y80" s="125">
        <v>110</v>
      </c>
      <c r="Z80" s="125">
        <v>149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Barcoo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7</v>
      </c>
      <c r="Y83" s="125">
        <v>6</v>
      </c>
      <c r="Z83" s="125">
        <v>8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0</v>
      </c>
      <c r="Y84" s="125">
        <v>3</v>
      </c>
      <c r="Z84" s="125">
        <v>1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302</v>
      </c>
      <c r="D85" s="96">
        <f t="shared" ref="D85:D90" si="4">AD4</f>
        <v>0.33628318584070804</v>
      </c>
      <c r="E85" s="97">
        <f t="shared" ref="E85:E90" si="5">AD4</f>
        <v>0.33628318584070804</v>
      </c>
      <c r="F85" s="96">
        <f t="shared" ref="F85:F90" si="6">AF4</f>
        <v>0.32456140350877183</v>
      </c>
      <c r="G85" s="97">
        <f t="shared" ref="G85:G90" si="7">AF4</f>
        <v>0.32456140350877183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9</v>
      </c>
      <c r="Y85" s="125">
        <v>13</v>
      </c>
      <c r="Z85" s="125">
        <v>8</v>
      </c>
    </row>
    <row r="86" spans="1:32" ht="15" customHeight="1" x14ac:dyDescent="0.25">
      <c r="A86" s="98" t="s">
        <v>4</v>
      </c>
      <c r="B86" s="95"/>
      <c r="C86" s="109" t="str">
        <f t="shared" si="3"/>
        <v>157</v>
      </c>
      <c r="D86" s="96">
        <f t="shared" si="4"/>
        <v>0.35344827586206895</v>
      </c>
      <c r="E86" s="97">
        <f t="shared" si="5"/>
        <v>0.35344827586206895</v>
      </c>
      <c r="F86" s="96">
        <f t="shared" si="6"/>
        <v>0.34188034188034178</v>
      </c>
      <c r="G86" s="97">
        <f t="shared" si="7"/>
        <v>0.34188034188034178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</v>
      </c>
      <c r="Y86" s="125">
        <v>0</v>
      </c>
      <c r="Z86" s="125">
        <v>0</v>
      </c>
    </row>
    <row r="87" spans="1:32" ht="15" customHeight="1" x14ac:dyDescent="0.25">
      <c r="A87" s="98" t="s">
        <v>5</v>
      </c>
      <c r="B87" s="95"/>
      <c r="C87" s="109" t="str">
        <f t="shared" si="3"/>
        <v>145</v>
      </c>
      <c r="D87" s="96">
        <f t="shared" si="4"/>
        <v>0.31818181818181812</v>
      </c>
      <c r="E87" s="97">
        <f t="shared" si="5"/>
        <v>0.31818181818181812</v>
      </c>
      <c r="F87" s="96">
        <f t="shared" si="6"/>
        <v>0.34259259259259256</v>
      </c>
      <c r="G87" s="97">
        <f t="shared" si="7"/>
        <v>0.34259259259259256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0</v>
      </c>
      <c r="Y87" s="125">
        <v>4</v>
      </c>
      <c r="Z87" s="125">
        <v>0</v>
      </c>
    </row>
    <row r="88" spans="1:32" ht="15" customHeight="1" x14ac:dyDescent="0.25">
      <c r="A88" s="95" t="s">
        <v>6</v>
      </c>
      <c r="B88" s="95"/>
      <c r="C88" s="109" t="str">
        <f t="shared" si="3"/>
        <v>197</v>
      </c>
      <c r="D88" s="96">
        <f t="shared" si="4"/>
        <v>0.37762237762237771</v>
      </c>
      <c r="E88" s="97">
        <f t="shared" si="5"/>
        <v>0.37762237762237771</v>
      </c>
      <c r="F88" s="96">
        <f t="shared" si="6"/>
        <v>0.38732394366197176</v>
      </c>
      <c r="G88" s="97">
        <f t="shared" si="7"/>
        <v>0.38732394366197176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</row>
    <row r="89" spans="1:32" ht="15" customHeight="1" x14ac:dyDescent="0.25">
      <c r="A89" s="95" t="s">
        <v>104</v>
      </c>
      <c r="B89" s="95"/>
      <c r="C89" s="146" t="str">
        <f t="shared" si="3"/>
        <v>$42,762</v>
      </c>
      <c r="D89" s="96">
        <f t="shared" si="4"/>
        <v>-0.15063012987931312</v>
      </c>
      <c r="E89" s="97">
        <f t="shared" si="5"/>
        <v>-0.15063012987931312</v>
      </c>
      <c r="F89" s="96">
        <f t="shared" si="6"/>
        <v>8.669250934920969E-2</v>
      </c>
      <c r="G89" s="97">
        <f t="shared" si="7"/>
        <v>8.669250934920969E-2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13</v>
      </c>
      <c r="Y89" s="125">
        <v>13</v>
      </c>
      <c r="Z89" s="125">
        <v>18</v>
      </c>
    </row>
    <row r="90" spans="1:32" ht="15" customHeight="1" x14ac:dyDescent="0.25">
      <c r="A90" s="95" t="s">
        <v>7</v>
      </c>
      <c r="B90" s="95"/>
      <c r="C90" s="109" t="str">
        <f t="shared" si="3"/>
        <v>$11.5 mil</v>
      </c>
      <c r="D90" s="96">
        <f t="shared" si="4"/>
        <v>0.38038192580203756</v>
      </c>
      <c r="E90" s="97">
        <f t="shared" si="5"/>
        <v>0.38038192580203756</v>
      </c>
      <c r="F90" s="96">
        <f t="shared" si="6"/>
        <v>0.66080964292720501</v>
      </c>
      <c r="G90" s="97">
        <f t="shared" si="7"/>
        <v>0.66080964292720501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18</v>
      </c>
      <c r="Y90" s="125">
        <v>16</v>
      </c>
      <c r="Z90" s="125">
        <v>25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66</v>
      </c>
      <c r="Y91" s="125">
        <v>75</v>
      </c>
      <c r="Z91" s="125">
        <v>102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</v>
      </c>
      <c r="Y93" s="125">
        <v>4</v>
      </c>
      <c r="Z93" s="125">
        <v>12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5</v>
      </c>
      <c r="Y94" s="125">
        <v>11</v>
      </c>
      <c r="Z94" s="125">
        <v>11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5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10</v>
      </c>
      <c r="Y96" s="125">
        <v>5</v>
      </c>
      <c r="Z96" s="125">
        <v>7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13</v>
      </c>
      <c r="Y97" s="125">
        <v>16</v>
      </c>
      <c r="Z97" s="125">
        <v>23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0</v>
      </c>
      <c r="Y98" s="125">
        <v>0</v>
      </c>
      <c r="Z98" s="125">
        <v>0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10</v>
      </c>
      <c r="Y100" s="125">
        <v>10</v>
      </c>
      <c r="Z100" s="125">
        <v>12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65</v>
      </c>
      <c r="Y101" s="125">
        <v>68</v>
      </c>
      <c r="Z101" s="125">
        <v>94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81</v>
      </c>
      <c r="Y104" s="125">
        <v>107</v>
      </c>
      <c r="Z104" s="125">
        <v>133</v>
      </c>
      <c r="AB104" s="122" t="str">
        <f>TEXT(Z104,"###,###")</f>
        <v>133</v>
      </c>
      <c r="AD104" s="143">
        <f>Z104/($Z$4)*100</f>
        <v>44.039735099337747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90</v>
      </c>
      <c r="Y105" s="125">
        <v>99</v>
      </c>
      <c r="Z105" s="125">
        <v>120</v>
      </c>
      <c r="AB105" s="122" t="str">
        <f>TEXT(Z105,"###,###")</f>
        <v>120</v>
      </c>
      <c r="AD105" s="143">
        <f>Z105/($Z$4)*100</f>
        <v>39.735099337748345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171</v>
      </c>
      <c r="Y106" s="132">
        <v>206</v>
      </c>
      <c r="Z106" s="132">
        <v>253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26</v>
      </c>
      <c r="Y108" s="125">
        <v>44</v>
      </c>
      <c r="Z108" s="125">
        <v>56</v>
      </c>
      <c r="AB108" s="122" t="str">
        <f>TEXT(Z108,"###,###")</f>
        <v>56</v>
      </c>
      <c r="AD108" s="143">
        <f>Z108/($Z$4)*100</f>
        <v>18.543046357615893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20</v>
      </c>
      <c r="Y109" s="125">
        <v>20</v>
      </c>
      <c r="Z109" s="125">
        <v>35</v>
      </c>
      <c r="AB109" s="122" t="str">
        <f>TEXT(Z109,"###,###")</f>
        <v>35</v>
      </c>
      <c r="AD109" s="143">
        <f>Z109/($Z$4)*100</f>
        <v>11.589403973509933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79</v>
      </c>
      <c r="Y110" s="125">
        <v>87</v>
      </c>
      <c r="Z110" s="125">
        <v>104</v>
      </c>
      <c r="AB110" s="122" t="str">
        <f>TEXT(Z110,"###,###")</f>
        <v>104</v>
      </c>
      <c r="AD110" s="143">
        <f>Z110/($Z$4)*100</f>
        <v>34.437086092715234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44</v>
      </c>
      <c r="Y111" s="125">
        <v>55</v>
      </c>
      <c r="Z111" s="125">
        <v>62</v>
      </c>
      <c r="AB111" s="122" t="str">
        <f>TEXT(Z111,"###,###")</f>
        <v>62</v>
      </c>
      <c r="AD111" s="143">
        <f>Z111/($Z$4)*100</f>
        <v>20.52980132450331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189</v>
      </c>
      <c r="Y112" s="125">
        <v>226</v>
      </c>
      <c r="Z112" s="125">
        <v>306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37.54</v>
      </c>
      <c r="U118" s="144">
        <v>38.19</v>
      </c>
      <c r="V118" s="144">
        <v>42.63</v>
      </c>
      <c r="W118" s="144">
        <v>40.33</v>
      </c>
      <c r="X118" s="144">
        <v>46.05</v>
      </c>
      <c r="Y118" s="144">
        <v>43.1</v>
      </c>
      <c r="Z118" s="144">
        <v>42.73</v>
      </c>
      <c r="AB118" s="122" t="str">
        <f>TEXT(Z118,"##.0")</f>
        <v>42.7</v>
      </c>
    </row>
    <row r="120" spans="19:32" x14ac:dyDescent="0.25">
      <c r="S120" s="115" t="s">
        <v>106</v>
      </c>
      <c r="T120" s="125">
        <v>98</v>
      </c>
      <c r="U120" s="125">
        <v>93</v>
      </c>
      <c r="V120" s="125">
        <v>90</v>
      </c>
      <c r="W120" s="125">
        <v>96</v>
      </c>
      <c r="X120" s="125">
        <v>92</v>
      </c>
      <c r="Y120" s="125">
        <v>98</v>
      </c>
      <c r="Z120" s="125">
        <v>128</v>
      </c>
      <c r="AB120" s="122" t="str">
        <f>TEXT(Z120,"###,###")</f>
        <v>128</v>
      </c>
    </row>
    <row r="121" spans="19:32" x14ac:dyDescent="0.25">
      <c r="S121" s="115" t="s">
        <v>107</v>
      </c>
      <c r="T121" s="125">
        <v>18</v>
      </c>
      <c r="U121" s="125">
        <v>18</v>
      </c>
      <c r="V121" s="125">
        <v>17</v>
      </c>
      <c r="W121" s="125">
        <v>16</v>
      </c>
      <c r="X121" s="125">
        <v>18</v>
      </c>
      <c r="Y121" s="125">
        <v>13</v>
      </c>
      <c r="Z121" s="125">
        <v>24</v>
      </c>
      <c r="AB121" s="122" t="str">
        <f>TEXT(Z121,"###,###")</f>
        <v>24</v>
      </c>
    </row>
    <row r="122" spans="19:32" x14ac:dyDescent="0.25">
      <c r="S122" s="115" t="s">
        <v>108</v>
      </c>
      <c r="T122" s="125">
        <v>31</v>
      </c>
      <c r="U122" s="125">
        <v>25</v>
      </c>
      <c r="V122" s="125">
        <v>20</v>
      </c>
      <c r="W122" s="125">
        <v>14</v>
      </c>
      <c r="X122" s="125">
        <v>21</v>
      </c>
      <c r="Y122" s="125">
        <v>32</v>
      </c>
      <c r="Z122" s="125">
        <v>49</v>
      </c>
      <c r="AB122" s="122" t="str">
        <f>TEXT(Z122,"###,###")</f>
        <v>49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129</v>
      </c>
      <c r="U124" s="125">
        <v>118</v>
      </c>
      <c r="V124" s="125">
        <v>110</v>
      </c>
      <c r="W124" s="125">
        <v>110</v>
      </c>
      <c r="X124" s="125">
        <v>113</v>
      </c>
      <c r="Y124" s="125">
        <v>130</v>
      </c>
      <c r="Z124" s="125">
        <v>177</v>
      </c>
      <c r="AB124" s="122" t="str">
        <f>TEXT(Z124,"###,###")</f>
        <v>177</v>
      </c>
      <c r="AD124" s="139">
        <f>Z124/$Z$7*100</f>
        <v>89.847715736040612</v>
      </c>
    </row>
    <row r="125" spans="19:32" x14ac:dyDescent="0.25">
      <c r="S125" s="115" t="s">
        <v>110</v>
      </c>
      <c r="T125" s="125">
        <v>49</v>
      </c>
      <c r="U125" s="125">
        <v>43</v>
      </c>
      <c r="V125" s="125">
        <v>37</v>
      </c>
      <c r="W125" s="125">
        <v>30</v>
      </c>
      <c r="X125" s="125">
        <v>39</v>
      </c>
      <c r="Y125" s="125">
        <v>45</v>
      </c>
      <c r="Z125" s="125">
        <v>73</v>
      </c>
      <c r="AB125" s="122" t="str">
        <f>TEXT(Z125,"###,###")</f>
        <v>73</v>
      </c>
      <c r="AD125" s="139">
        <f>Z125/$Z$7*100</f>
        <v>37.055837563451774</v>
      </c>
    </row>
    <row r="127" spans="19:32" x14ac:dyDescent="0.25">
      <c r="S127" s="115" t="s">
        <v>111</v>
      </c>
      <c r="T127" s="125">
        <v>76</v>
      </c>
      <c r="U127" s="125">
        <v>72</v>
      </c>
      <c r="V127" s="125">
        <v>69</v>
      </c>
      <c r="W127" s="125">
        <v>70</v>
      </c>
      <c r="X127" s="125">
        <v>70</v>
      </c>
      <c r="Y127" s="125">
        <v>75</v>
      </c>
      <c r="Z127" s="125">
        <v>103</v>
      </c>
      <c r="AB127" s="122" t="str">
        <f>TEXT(Z127,"###,###")</f>
        <v>103</v>
      </c>
      <c r="AD127" s="139">
        <f>Z127/$Z$7*100</f>
        <v>52.284263959390863</v>
      </c>
    </row>
    <row r="128" spans="19:32" x14ac:dyDescent="0.25">
      <c r="S128" s="115" t="s">
        <v>112</v>
      </c>
      <c r="T128" s="125">
        <v>67</v>
      </c>
      <c r="U128" s="125">
        <v>65</v>
      </c>
      <c r="V128" s="125">
        <v>61</v>
      </c>
      <c r="W128" s="125">
        <v>61</v>
      </c>
      <c r="X128" s="125">
        <v>64</v>
      </c>
      <c r="Y128" s="125">
        <v>68</v>
      </c>
      <c r="Z128" s="125">
        <v>93</v>
      </c>
      <c r="AB128" s="122" t="str">
        <f>TEXT(Z128,"###,###")</f>
        <v>93</v>
      </c>
      <c r="AD128" s="139">
        <f>Z128/$Z$7*100</f>
        <v>47.208121827411169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45" id="{5367911A-5E2A-458B-99AD-3A1F1FED62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748" id="{399D6D88-27B2-472D-B072-343E7B9B1E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51" id="{960EA05F-C272-4148-94FE-6632A7D4320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54" id="{3E49749C-F34E-4C31-BB44-8D7F7D36CE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223E8-70CC-4C9A-8EDE-C78619AD251F}">
  <sheetPr codeName="Sheet12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Redland</v>
      </c>
      <c r="T1" s="113"/>
      <c r="U1" s="113"/>
      <c r="V1" s="113"/>
      <c r="W1" s="113"/>
      <c r="X1" s="113"/>
      <c r="Y1" s="114" t="str">
        <f>Y3</f>
        <v>9.59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178</v>
      </c>
      <c r="Y3" s="118" t="s">
        <v>265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9.59 Redland,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113109</v>
      </c>
      <c r="U4" s="121">
        <v>112898</v>
      </c>
      <c r="V4" s="121">
        <v>111900</v>
      </c>
      <c r="W4" s="121">
        <v>114574</v>
      </c>
      <c r="X4" s="121">
        <v>114207</v>
      </c>
      <c r="Y4" s="121">
        <v>116562</v>
      </c>
      <c r="Z4" s="121">
        <v>119800</v>
      </c>
      <c r="AB4" s="122" t="str">
        <f>TEXT(Z4,"###,###")</f>
        <v>119,800</v>
      </c>
      <c r="AD4" s="123">
        <f>Z4/Y4-1</f>
        <v>2.7779207631989822E-2</v>
      </c>
      <c r="AF4" s="123">
        <f t="shared" ref="AF4:AF9" si="0">Z4/T4-1</f>
        <v>5.9155328046397671E-2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58899</v>
      </c>
      <c r="U5" s="121">
        <v>58773</v>
      </c>
      <c r="V5" s="121">
        <v>57933</v>
      </c>
      <c r="W5" s="121">
        <v>59138</v>
      </c>
      <c r="X5" s="121">
        <v>58460</v>
      </c>
      <c r="Y5" s="121">
        <v>59518</v>
      </c>
      <c r="Z5" s="121">
        <v>61423</v>
      </c>
      <c r="AB5" s="122" t="str">
        <f>TEXT(Z5,"###,###")</f>
        <v>61,423</v>
      </c>
      <c r="AD5" s="123">
        <f t="shared" ref="AD5:AD9" si="1">Z5/Y5-1</f>
        <v>3.2007123895292144E-2</v>
      </c>
      <c r="AF5" s="123">
        <f t="shared" si="0"/>
        <v>4.2853019575884055E-2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54210</v>
      </c>
      <c r="U6" s="121">
        <v>54124</v>
      </c>
      <c r="V6" s="121">
        <v>53967</v>
      </c>
      <c r="W6" s="121">
        <v>55436</v>
      </c>
      <c r="X6" s="121">
        <v>55747</v>
      </c>
      <c r="Y6" s="121">
        <v>57044</v>
      </c>
      <c r="Z6" s="121">
        <v>58377</v>
      </c>
      <c r="AB6" s="122" t="str">
        <f>TEXT(Z6,"###,###")</f>
        <v>58,377</v>
      </c>
      <c r="AD6" s="123">
        <f t="shared" si="1"/>
        <v>2.3367926512867232E-2</v>
      </c>
      <c r="AF6" s="123">
        <f t="shared" si="0"/>
        <v>7.6867736579966817E-2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81856</v>
      </c>
      <c r="U7" s="121">
        <v>81879</v>
      </c>
      <c r="V7" s="121">
        <v>81942</v>
      </c>
      <c r="W7" s="121">
        <v>82598</v>
      </c>
      <c r="X7" s="121">
        <v>83286</v>
      </c>
      <c r="Y7" s="121">
        <v>84776</v>
      </c>
      <c r="Z7" s="121">
        <v>86851</v>
      </c>
      <c r="AB7" s="122" t="str">
        <f>TEXT(Z7,"###,###")</f>
        <v>86,851</v>
      </c>
      <c r="AD7" s="123">
        <f t="shared" si="1"/>
        <v>2.4476266867981433E-2</v>
      </c>
      <c r="AF7" s="123">
        <f t="shared" si="0"/>
        <v>6.1021794370601956E-2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119,800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86,851</v>
      </c>
      <c r="P8" s="48"/>
      <c r="S8" s="120" t="s">
        <v>88</v>
      </c>
      <c r="T8" s="121">
        <v>40852.06</v>
      </c>
      <c r="U8" s="121">
        <v>41955.96</v>
      </c>
      <c r="V8" s="121">
        <v>43012.1</v>
      </c>
      <c r="W8" s="121">
        <v>43670.82</v>
      </c>
      <c r="X8" s="121">
        <v>45430</v>
      </c>
      <c r="Y8" s="121">
        <v>46250.71</v>
      </c>
      <c r="Z8" s="121">
        <v>47364</v>
      </c>
      <c r="AB8" s="122" t="str">
        <f>TEXT(Z8,"$###,###")</f>
        <v>$47,364</v>
      </c>
      <c r="AD8" s="123">
        <f t="shared" si="1"/>
        <v>2.4070765616354795E-2</v>
      </c>
      <c r="AF8" s="123">
        <f t="shared" si="0"/>
        <v>0.15940297747530985</v>
      </c>
    </row>
    <row r="9" spans="1:32" x14ac:dyDescent="0.25">
      <c r="A9" s="52" t="s">
        <v>15</v>
      </c>
      <c r="B9" s="53"/>
      <c r="C9" s="54"/>
      <c r="D9" s="55">
        <f>AD104</f>
        <v>76.7195325542571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51.033379005423086</v>
      </c>
      <c r="P9" s="56" t="s">
        <v>89</v>
      </c>
      <c r="S9" s="120" t="s">
        <v>7</v>
      </c>
      <c r="T9" s="121">
        <v>4293739718</v>
      </c>
      <c r="U9" s="121">
        <v>4442057265</v>
      </c>
      <c r="V9" s="121">
        <v>4558555657</v>
      </c>
      <c r="W9" s="121">
        <v>4673563006</v>
      </c>
      <c r="X9" s="121">
        <v>4828594696</v>
      </c>
      <c r="Y9" s="121">
        <v>4991549806</v>
      </c>
      <c r="Z9" s="121">
        <v>5238326733</v>
      </c>
      <c r="AB9" s="122" t="str">
        <f>TEXT(Z9/1000000,"$#,###.0")&amp;" mil"</f>
        <v>$5,238.3 mil</v>
      </c>
      <c r="AD9" s="123">
        <f t="shared" si="1"/>
        <v>4.9438939125352688E-2</v>
      </c>
      <c r="AF9" s="123">
        <f t="shared" si="0"/>
        <v>0.21999168022228965</v>
      </c>
    </row>
    <row r="10" spans="1:32" x14ac:dyDescent="0.25">
      <c r="A10" s="52" t="s">
        <v>18</v>
      </c>
      <c r="B10" s="53"/>
      <c r="C10" s="54"/>
      <c r="D10" s="55">
        <f>AD105</f>
        <v>16.446577629382304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48.966620994576921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93.920622675616855</v>
      </c>
      <c r="P11" s="56" t="s">
        <v>89</v>
      </c>
      <c r="S11" s="120" t="s">
        <v>30</v>
      </c>
      <c r="T11" s="125">
        <v>102235</v>
      </c>
      <c r="U11" s="125">
        <v>102467</v>
      </c>
      <c r="V11" s="125">
        <v>101976</v>
      </c>
      <c r="W11" s="125">
        <v>104894</v>
      </c>
      <c r="X11" s="125">
        <v>104274</v>
      </c>
      <c r="Y11" s="125">
        <v>106458</v>
      </c>
      <c r="Z11" s="125">
        <v>109464</v>
      </c>
    </row>
    <row r="12" spans="1:32" ht="28.5" customHeight="1" x14ac:dyDescent="0.25">
      <c r="A12" s="52" t="s">
        <v>20</v>
      </c>
      <c r="B12" s="54"/>
      <c r="C12" s="54"/>
      <c r="D12" s="55">
        <f>AD108</f>
        <v>16.547579298831387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11.907750054691368</v>
      </c>
      <c r="P12" s="56" t="s">
        <v>89</v>
      </c>
      <c r="S12" s="120" t="s">
        <v>31</v>
      </c>
      <c r="T12" s="125">
        <v>10874</v>
      </c>
      <c r="U12" s="125">
        <v>10431</v>
      </c>
      <c r="V12" s="125">
        <v>9925</v>
      </c>
      <c r="W12" s="125">
        <v>9683</v>
      </c>
      <c r="X12" s="125">
        <v>9932</v>
      </c>
      <c r="Y12" s="125">
        <v>10104</v>
      </c>
      <c r="Z12" s="125">
        <v>10336</v>
      </c>
    </row>
    <row r="13" spans="1:32" ht="15" customHeight="1" x14ac:dyDescent="0.25">
      <c r="A13" s="52" t="s">
        <v>21</v>
      </c>
      <c r="B13" s="54"/>
      <c r="C13" s="54"/>
      <c r="D13" s="55">
        <f>AD109</f>
        <v>14.989148580968282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21.191151919866442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40.438230383973291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662</v>
      </c>
      <c r="Z15" s="125">
        <v>716</v>
      </c>
      <c r="AB15" s="129">
        <f t="shared" ref="AB15:AB34" si="2">IF(Z15="np",0,Z15/$Z$34)</f>
        <v>5.9766277128547578E-3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881</v>
      </c>
      <c r="Z16" s="125">
        <v>872</v>
      </c>
      <c r="AB16" s="129">
        <f t="shared" si="2"/>
        <v>7.2787979966611018E-3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7535</v>
      </c>
      <c r="Z17" s="125">
        <v>7807</v>
      </c>
      <c r="AB17" s="129">
        <f t="shared" si="2"/>
        <v>6.5166944908180299E-2</v>
      </c>
    </row>
    <row r="18" spans="1:28" x14ac:dyDescent="0.25">
      <c r="A18" s="82" t="str">
        <f>$S$1&amp;" ("&amp;$T$2&amp;" to "&amp;$Z$2&amp;")"</f>
        <v>Redland (2011-12 to 2017-18)</v>
      </c>
      <c r="B18" s="82"/>
      <c r="C18" s="82"/>
      <c r="D18" s="82"/>
      <c r="E18" s="82"/>
      <c r="F18" s="82"/>
      <c r="G18" s="82" t="str">
        <f>$S$1&amp;" ("&amp;$T$2&amp;" to "&amp;$Z$2&amp;")"</f>
        <v>Redland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865</v>
      </c>
      <c r="Z18" s="125">
        <v>891</v>
      </c>
      <c r="AB18" s="129">
        <f t="shared" si="2"/>
        <v>7.4373956594323875E-3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11608</v>
      </c>
      <c r="Z19" s="125">
        <v>12541</v>
      </c>
      <c r="AB19" s="129">
        <f t="shared" si="2"/>
        <v>0.10468280467445742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5248</v>
      </c>
      <c r="Z20" s="125">
        <v>5341</v>
      </c>
      <c r="AB20" s="129">
        <f t="shared" si="2"/>
        <v>4.4582637729549249E-2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11175</v>
      </c>
      <c r="Z21" s="125">
        <v>11669</v>
      </c>
      <c r="AB21" s="129">
        <f t="shared" si="2"/>
        <v>9.740400667779632E-2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7015</v>
      </c>
      <c r="Z22" s="125">
        <v>7114</v>
      </c>
      <c r="AB22" s="129">
        <f t="shared" si="2"/>
        <v>5.9382303839732885E-2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4968</v>
      </c>
      <c r="Z23" s="125">
        <v>5301</v>
      </c>
      <c r="AB23" s="129">
        <f t="shared" si="2"/>
        <v>4.4248747913188648E-2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1173</v>
      </c>
      <c r="Z24" s="125">
        <v>1334</v>
      </c>
      <c r="AB24" s="129">
        <f t="shared" si="2"/>
        <v>1.1135225375626043E-2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4378</v>
      </c>
      <c r="Z25" s="125">
        <v>4605</v>
      </c>
      <c r="AB25" s="129">
        <f t="shared" si="2"/>
        <v>3.8439065108514192E-2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2582</v>
      </c>
      <c r="Z26" s="125">
        <v>2684</v>
      </c>
      <c r="AB26" s="129">
        <f t="shared" si="2"/>
        <v>2.2404006677796327E-2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7408</v>
      </c>
      <c r="Z27" s="125">
        <v>8117</v>
      </c>
      <c r="AB27" s="129">
        <f t="shared" si="2"/>
        <v>6.7754590984974952E-2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9091</v>
      </c>
      <c r="Z28" s="125">
        <v>10174</v>
      </c>
      <c r="AB28" s="129">
        <f t="shared" si="2"/>
        <v>8.4924874791318869E-2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5593</v>
      </c>
      <c r="Z29" s="125">
        <v>5662</v>
      </c>
      <c r="AB29" s="129">
        <f t="shared" si="2"/>
        <v>4.7262103505843069E-2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8625</v>
      </c>
      <c r="Z30" s="125">
        <v>9116</v>
      </c>
      <c r="AB30" s="129">
        <f t="shared" si="2"/>
        <v>7.6093489148580967E-2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12400</v>
      </c>
      <c r="Z31" s="125">
        <v>13530</v>
      </c>
      <c r="AB31" s="129">
        <f t="shared" si="2"/>
        <v>0.11293823038397328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1733</v>
      </c>
      <c r="Z32" s="125">
        <v>1846</v>
      </c>
      <c r="AB32" s="129">
        <f t="shared" si="2"/>
        <v>1.5409015025041736E-2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4745</v>
      </c>
      <c r="Z33" s="125">
        <v>5188</v>
      </c>
      <c r="AB33" s="129">
        <f t="shared" si="2"/>
        <v>4.3305509181969952E-2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116562</v>
      </c>
      <c r="Z34" s="132">
        <v>119800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60</v>
      </c>
      <c r="Y44" s="125">
        <v>66</v>
      </c>
      <c r="Z44" s="125">
        <v>67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1480</v>
      </c>
      <c r="Y45" s="125">
        <v>1462</v>
      </c>
      <c r="Z45" s="125">
        <v>1538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4109</v>
      </c>
      <c r="Y46" s="125">
        <v>4099</v>
      </c>
      <c r="Z46" s="125">
        <v>4523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5427</v>
      </c>
      <c r="Y47" s="125">
        <v>5557</v>
      </c>
      <c r="Z47" s="125">
        <v>5701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5809</v>
      </c>
      <c r="Y48" s="125">
        <v>6031</v>
      </c>
      <c r="Z48" s="125">
        <v>6460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Redland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6076</v>
      </c>
      <c r="Y49" s="125">
        <v>6078</v>
      </c>
      <c r="Z49" s="125">
        <v>5983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5442</v>
      </c>
      <c r="Y50" s="125">
        <v>5663</v>
      </c>
      <c r="Z50" s="125">
        <v>6053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6152</v>
      </c>
      <c r="Y51" s="125">
        <v>6004</v>
      </c>
      <c r="Z51" s="125">
        <v>5796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5912</v>
      </c>
      <c r="Y52" s="125">
        <v>6135</v>
      </c>
      <c r="Z52" s="125">
        <v>6465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5917</v>
      </c>
      <c r="Y53" s="125">
        <v>5816</v>
      </c>
      <c r="Z53" s="125">
        <v>5680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5198</v>
      </c>
      <c r="Y54" s="125">
        <v>5570</v>
      </c>
      <c r="Z54" s="125">
        <v>5703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3815</v>
      </c>
      <c r="Y55" s="125">
        <v>3931</v>
      </c>
      <c r="Z55" s="125">
        <v>4070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1975</v>
      </c>
      <c r="Y56" s="125">
        <v>1938</v>
      </c>
      <c r="Z56" s="125">
        <v>2093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655</v>
      </c>
      <c r="Y57" s="125">
        <v>737</v>
      </c>
      <c r="Z57" s="125">
        <v>789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250</v>
      </c>
      <c r="Y58" s="125">
        <v>246</v>
      </c>
      <c r="Z58" s="125">
        <v>266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93</v>
      </c>
      <c r="Y59" s="125">
        <v>110</v>
      </c>
      <c r="Z59" s="125">
        <v>123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100</v>
      </c>
      <c r="Y60" s="125">
        <v>75</v>
      </c>
      <c r="Z60" s="125">
        <v>81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58460</v>
      </c>
      <c r="Y61" s="125">
        <v>59518</v>
      </c>
      <c r="Z61" s="125">
        <v>61423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98</v>
      </c>
      <c r="Y63" s="125">
        <v>82</v>
      </c>
      <c r="Z63" s="125">
        <v>113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Redland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1865</v>
      </c>
      <c r="Y64" s="125">
        <v>1898</v>
      </c>
      <c r="Z64" s="125">
        <v>1907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4340</v>
      </c>
      <c r="Y65" s="125">
        <v>4419</v>
      </c>
      <c r="Z65" s="125">
        <v>4543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5277</v>
      </c>
      <c r="Y66" s="125">
        <v>5201</v>
      </c>
      <c r="Z66" s="125">
        <v>5371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5250</v>
      </c>
      <c r="Y67" s="125">
        <v>5428</v>
      </c>
      <c r="Z67" s="125">
        <v>5477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5096</v>
      </c>
      <c r="Y68" s="125">
        <v>5260</v>
      </c>
      <c r="Z68" s="125">
        <v>5353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4964</v>
      </c>
      <c r="Y69" s="125">
        <v>5126</v>
      </c>
      <c r="Z69" s="125">
        <v>5434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5797</v>
      </c>
      <c r="Y70" s="125">
        <v>5838</v>
      </c>
      <c r="Z70" s="125">
        <v>5746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6255</v>
      </c>
      <c r="Y71" s="125">
        <v>6421</v>
      </c>
      <c r="Z71" s="125">
        <v>6642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6015</v>
      </c>
      <c r="Y72" s="125">
        <v>5993</v>
      </c>
      <c r="Z72" s="125">
        <v>5877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5153</v>
      </c>
      <c r="Y73" s="125">
        <v>5378</v>
      </c>
      <c r="Z73" s="125">
        <v>5630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3282</v>
      </c>
      <c r="Y74" s="125">
        <v>3461</v>
      </c>
      <c r="Z74" s="125">
        <v>3582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1406</v>
      </c>
      <c r="Y75" s="125">
        <v>1544</v>
      </c>
      <c r="Z75" s="125">
        <v>1636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440</v>
      </c>
      <c r="Y76" s="125">
        <v>511</v>
      </c>
      <c r="Z76" s="125">
        <v>550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227</v>
      </c>
      <c r="Y77" s="125">
        <v>228</v>
      </c>
      <c r="Z77" s="125">
        <v>241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139</v>
      </c>
      <c r="Y78" s="125">
        <v>109</v>
      </c>
      <c r="Z78" s="125">
        <v>121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140</v>
      </c>
      <c r="Y79" s="125">
        <v>147</v>
      </c>
      <c r="Z79" s="125">
        <v>146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55747</v>
      </c>
      <c r="Y80" s="125">
        <v>57044</v>
      </c>
      <c r="Z80" s="125">
        <v>58377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Redland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5732</v>
      </c>
      <c r="Y83" s="125">
        <v>5999</v>
      </c>
      <c r="Z83" s="125">
        <v>6065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5092</v>
      </c>
      <c r="Y84" s="125">
        <v>5193</v>
      </c>
      <c r="Z84" s="125">
        <v>5488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119,800</v>
      </c>
      <c r="D85" s="96">
        <f t="shared" ref="D85:D90" si="4">AD4</f>
        <v>2.7779207631989822E-2</v>
      </c>
      <c r="E85" s="97">
        <f t="shared" ref="E85:E90" si="5">AD4</f>
        <v>2.7779207631989822E-2</v>
      </c>
      <c r="F85" s="96">
        <f t="shared" ref="F85:F90" si="6">AF4</f>
        <v>5.9155328046397671E-2</v>
      </c>
      <c r="G85" s="97">
        <f t="shared" ref="G85:G90" si="7">AF4</f>
        <v>5.9155328046397671E-2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8820</v>
      </c>
      <c r="Y85" s="125">
        <v>9093</v>
      </c>
      <c r="Z85" s="125">
        <v>9492</v>
      </c>
    </row>
    <row r="86" spans="1:32" ht="15" customHeight="1" x14ac:dyDescent="0.25">
      <c r="A86" s="98" t="s">
        <v>4</v>
      </c>
      <c r="B86" s="95"/>
      <c r="C86" s="109" t="str">
        <f t="shared" si="3"/>
        <v>61,423</v>
      </c>
      <c r="D86" s="96">
        <f t="shared" si="4"/>
        <v>3.2007123895292144E-2</v>
      </c>
      <c r="E86" s="97">
        <f t="shared" si="5"/>
        <v>3.2007123895292144E-2</v>
      </c>
      <c r="F86" s="96">
        <f t="shared" si="6"/>
        <v>4.2853019575884055E-2</v>
      </c>
      <c r="G86" s="97">
        <f t="shared" si="7"/>
        <v>4.2853019575884055E-2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1924</v>
      </c>
      <c r="Y86" s="125">
        <v>2002</v>
      </c>
      <c r="Z86" s="125">
        <v>2084</v>
      </c>
    </row>
    <row r="87" spans="1:32" ht="15" customHeight="1" x14ac:dyDescent="0.25">
      <c r="A87" s="98" t="s">
        <v>5</v>
      </c>
      <c r="B87" s="95"/>
      <c r="C87" s="109" t="str">
        <f t="shared" si="3"/>
        <v>58,377</v>
      </c>
      <c r="D87" s="96">
        <f t="shared" si="4"/>
        <v>2.3367926512867232E-2</v>
      </c>
      <c r="E87" s="97">
        <f t="shared" si="5"/>
        <v>2.3367926512867232E-2</v>
      </c>
      <c r="F87" s="96">
        <f t="shared" si="6"/>
        <v>7.6867736579966817E-2</v>
      </c>
      <c r="G87" s="97">
        <f t="shared" si="7"/>
        <v>7.6867736579966817E-2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2190</v>
      </c>
      <c r="Y87" s="125">
        <v>2317</v>
      </c>
      <c r="Z87" s="125">
        <v>2386</v>
      </c>
    </row>
    <row r="88" spans="1:32" ht="15" customHeight="1" x14ac:dyDescent="0.25">
      <c r="A88" s="95" t="s">
        <v>6</v>
      </c>
      <c r="B88" s="95"/>
      <c r="C88" s="109" t="str">
        <f t="shared" si="3"/>
        <v>86,851</v>
      </c>
      <c r="D88" s="96">
        <f t="shared" si="4"/>
        <v>2.4476266867981433E-2</v>
      </c>
      <c r="E88" s="97">
        <f t="shared" si="5"/>
        <v>2.4476266867981433E-2</v>
      </c>
      <c r="F88" s="96">
        <f t="shared" si="6"/>
        <v>6.1021794370601956E-2</v>
      </c>
      <c r="G88" s="97">
        <f t="shared" si="7"/>
        <v>6.1021794370601956E-2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2180</v>
      </c>
      <c r="Y88" s="125">
        <v>2281</v>
      </c>
      <c r="Z88" s="125">
        <v>2359</v>
      </c>
    </row>
    <row r="89" spans="1:32" ht="15" customHeight="1" x14ac:dyDescent="0.25">
      <c r="A89" s="95" t="s">
        <v>104</v>
      </c>
      <c r="B89" s="95"/>
      <c r="C89" s="146" t="str">
        <f t="shared" si="3"/>
        <v>$47,364</v>
      </c>
      <c r="D89" s="96">
        <f t="shared" si="4"/>
        <v>2.4070765616354795E-2</v>
      </c>
      <c r="E89" s="97">
        <f t="shared" si="5"/>
        <v>2.4070765616354795E-2</v>
      </c>
      <c r="F89" s="96">
        <f t="shared" si="6"/>
        <v>0.15940297747530985</v>
      </c>
      <c r="G89" s="97">
        <f t="shared" si="7"/>
        <v>0.15940297747530985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3737</v>
      </c>
      <c r="Y89" s="125">
        <v>3840</v>
      </c>
      <c r="Z89" s="125">
        <v>4082</v>
      </c>
    </row>
    <row r="90" spans="1:32" ht="15" customHeight="1" x14ac:dyDescent="0.25">
      <c r="A90" s="95" t="s">
        <v>7</v>
      </c>
      <c r="B90" s="95"/>
      <c r="C90" s="109" t="str">
        <f t="shared" si="3"/>
        <v>$5,238.3 mil</v>
      </c>
      <c r="D90" s="96">
        <f t="shared" si="4"/>
        <v>4.9438939125352688E-2</v>
      </c>
      <c r="E90" s="97">
        <f t="shared" si="5"/>
        <v>4.9438939125352688E-2</v>
      </c>
      <c r="F90" s="96">
        <f t="shared" si="6"/>
        <v>0.21999168022228965</v>
      </c>
      <c r="G90" s="97">
        <f t="shared" si="7"/>
        <v>0.21999168022228965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4441</v>
      </c>
      <c r="Y90" s="125">
        <v>4561</v>
      </c>
      <c r="Z90" s="125">
        <v>4697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42609</v>
      </c>
      <c r="Y91" s="125">
        <v>43209</v>
      </c>
      <c r="Z91" s="125">
        <v>44323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3598</v>
      </c>
      <c r="Y93" s="125">
        <v>3924</v>
      </c>
      <c r="Z93" s="125">
        <v>4122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7198</v>
      </c>
      <c r="Y94" s="125">
        <v>7468</v>
      </c>
      <c r="Z94" s="125">
        <v>7784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1272</v>
      </c>
      <c r="Y95" s="125">
        <v>1306</v>
      </c>
      <c r="Z95" s="125">
        <v>1355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5582</v>
      </c>
      <c r="Y96" s="125">
        <v>5908</v>
      </c>
      <c r="Z96" s="125">
        <v>6241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8932</v>
      </c>
      <c r="Y97" s="125">
        <v>9538</v>
      </c>
      <c r="Z97" s="125">
        <v>9748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4128</v>
      </c>
      <c r="Y98" s="125">
        <v>4213</v>
      </c>
      <c r="Z98" s="125">
        <v>4506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377</v>
      </c>
      <c r="Y99" s="125">
        <v>394</v>
      </c>
      <c r="Z99" s="125">
        <v>450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1988</v>
      </c>
      <c r="Y100" s="125">
        <v>2060</v>
      </c>
      <c r="Z100" s="125">
        <v>2191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40677</v>
      </c>
      <c r="Y101" s="125">
        <v>41567</v>
      </c>
      <c r="Z101" s="125">
        <v>42528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84101</v>
      </c>
      <c r="Y104" s="125">
        <v>88683</v>
      </c>
      <c r="Z104" s="125">
        <v>91910</v>
      </c>
      <c r="AB104" s="122" t="str">
        <f>TEXT(Z104,"###,###")</f>
        <v>91,910</v>
      </c>
      <c r="AD104" s="143">
        <f>Z104/($Z$4)*100</f>
        <v>76.7195325542571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20117</v>
      </c>
      <c r="Y105" s="125">
        <v>19484</v>
      </c>
      <c r="Z105" s="125">
        <v>19703</v>
      </c>
      <c r="AB105" s="122" t="str">
        <f>TEXT(Z105,"###,###")</f>
        <v>19,703</v>
      </c>
      <c r="AD105" s="143">
        <f>Z105/($Z$4)*100</f>
        <v>16.446577629382304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104218</v>
      </c>
      <c r="Y106" s="132">
        <v>108167</v>
      </c>
      <c r="Z106" s="132">
        <v>111613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15615</v>
      </c>
      <c r="Y108" s="125">
        <v>16875</v>
      </c>
      <c r="Z108" s="125">
        <v>19824</v>
      </c>
      <c r="AB108" s="122" t="str">
        <f>TEXT(Z108,"###,###")</f>
        <v>19,824</v>
      </c>
      <c r="AD108" s="143">
        <f>Z108/($Z$4)*100</f>
        <v>16.547579298831387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17208</v>
      </c>
      <c r="Y109" s="125">
        <v>17960</v>
      </c>
      <c r="Z109" s="125">
        <v>17957</v>
      </c>
      <c r="AB109" s="122" t="str">
        <f>TEXT(Z109,"###,###")</f>
        <v>17,957</v>
      </c>
      <c r="AD109" s="143">
        <f>Z109/($Z$4)*100</f>
        <v>14.989148580968282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25032</v>
      </c>
      <c r="Y110" s="125">
        <v>25649</v>
      </c>
      <c r="Z110" s="125">
        <v>25387</v>
      </c>
      <c r="AB110" s="122" t="str">
        <f>TEXT(Z110,"###,###")</f>
        <v>25,387</v>
      </c>
      <c r="AD110" s="143">
        <f>Z110/($Z$4)*100</f>
        <v>21.191151919866442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46363</v>
      </c>
      <c r="Y111" s="125">
        <v>47683</v>
      </c>
      <c r="Z111" s="125">
        <v>48445</v>
      </c>
      <c r="AB111" s="122" t="str">
        <f>TEXT(Z111,"###,###")</f>
        <v>48,445</v>
      </c>
      <c r="AD111" s="143">
        <f>Z111/($Z$4)*100</f>
        <v>40.438230383973291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114207</v>
      </c>
      <c r="Y112" s="125">
        <v>116562</v>
      </c>
      <c r="Z112" s="125">
        <v>119800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40.89</v>
      </c>
      <c r="U118" s="144">
        <v>39.15</v>
      </c>
      <c r="V118" s="144">
        <v>44.38</v>
      </c>
      <c r="W118" s="144">
        <v>39.42</v>
      </c>
      <c r="X118" s="144">
        <v>39.56</v>
      </c>
      <c r="Y118" s="144">
        <v>41.73</v>
      </c>
      <c r="Z118" s="144">
        <v>41.74</v>
      </c>
      <c r="AB118" s="122" t="str">
        <f>TEXT(Z118,"##.0")</f>
        <v>41.7</v>
      </c>
    </row>
    <row r="120" spans="19:32" x14ac:dyDescent="0.25">
      <c r="S120" s="115" t="s">
        <v>106</v>
      </c>
      <c r="T120" s="125">
        <v>70982</v>
      </c>
      <c r="U120" s="125">
        <v>71451</v>
      </c>
      <c r="V120" s="125">
        <v>72018</v>
      </c>
      <c r="W120" s="125">
        <v>72918</v>
      </c>
      <c r="X120" s="125">
        <v>73353</v>
      </c>
      <c r="Y120" s="125">
        <v>74672</v>
      </c>
      <c r="Z120" s="125">
        <v>76515</v>
      </c>
      <c r="AB120" s="122" t="str">
        <f>TEXT(Z120,"###,###")</f>
        <v>76,515</v>
      </c>
    </row>
    <row r="121" spans="19:32" x14ac:dyDescent="0.25">
      <c r="S121" s="115" t="s">
        <v>107</v>
      </c>
      <c r="T121" s="125">
        <v>5759</v>
      </c>
      <c r="U121" s="125">
        <v>5554</v>
      </c>
      <c r="V121" s="125">
        <v>5318</v>
      </c>
      <c r="W121" s="125">
        <v>5085</v>
      </c>
      <c r="X121" s="125">
        <v>5085</v>
      </c>
      <c r="Y121" s="125">
        <v>5141</v>
      </c>
      <c r="Z121" s="125">
        <v>5286</v>
      </c>
      <c r="AB121" s="122" t="str">
        <f>TEXT(Z121,"###,###")</f>
        <v>5,286</v>
      </c>
    </row>
    <row r="122" spans="19:32" x14ac:dyDescent="0.25">
      <c r="S122" s="115" t="s">
        <v>108</v>
      </c>
      <c r="T122" s="125">
        <v>5112</v>
      </c>
      <c r="U122" s="125">
        <v>4877</v>
      </c>
      <c r="V122" s="125">
        <v>4606</v>
      </c>
      <c r="W122" s="125">
        <v>4595</v>
      </c>
      <c r="X122" s="125">
        <v>4849</v>
      </c>
      <c r="Y122" s="125">
        <v>4963</v>
      </c>
      <c r="Z122" s="125">
        <v>5056</v>
      </c>
      <c r="AB122" s="122" t="str">
        <f>TEXT(Z122,"###,###")</f>
        <v>5,056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76094</v>
      </c>
      <c r="U124" s="125">
        <v>76328</v>
      </c>
      <c r="V124" s="125">
        <v>76624</v>
      </c>
      <c r="W124" s="125">
        <v>77513</v>
      </c>
      <c r="X124" s="125">
        <v>78202</v>
      </c>
      <c r="Y124" s="125">
        <v>79635</v>
      </c>
      <c r="Z124" s="125">
        <v>81571</v>
      </c>
      <c r="AB124" s="122" t="str">
        <f>TEXT(Z124,"###,###")</f>
        <v>81,571</v>
      </c>
      <c r="AD124" s="139">
        <f>Z124/$Z$7*100</f>
        <v>93.920622675616855</v>
      </c>
    </row>
    <row r="125" spans="19:32" x14ac:dyDescent="0.25">
      <c r="S125" s="115" t="s">
        <v>110</v>
      </c>
      <c r="T125" s="125">
        <v>10871</v>
      </c>
      <c r="U125" s="125">
        <v>10431</v>
      </c>
      <c r="V125" s="125">
        <v>9924</v>
      </c>
      <c r="W125" s="125">
        <v>9680</v>
      </c>
      <c r="X125" s="125">
        <v>9934</v>
      </c>
      <c r="Y125" s="125">
        <v>10104</v>
      </c>
      <c r="Z125" s="125">
        <v>10342</v>
      </c>
      <c r="AB125" s="122" t="str">
        <f>TEXT(Z125,"###,###")</f>
        <v>10,342</v>
      </c>
      <c r="AD125" s="139">
        <f>Z125/$Z$7*100</f>
        <v>11.907750054691368</v>
      </c>
    </row>
    <row r="127" spans="19:32" x14ac:dyDescent="0.25">
      <c r="S127" s="115" t="s">
        <v>111</v>
      </c>
      <c r="T127" s="125">
        <v>42442</v>
      </c>
      <c r="U127" s="125">
        <v>42478</v>
      </c>
      <c r="V127" s="125">
        <v>42470</v>
      </c>
      <c r="W127" s="125">
        <v>42514</v>
      </c>
      <c r="X127" s="125">
        <v>42609</v>
      </c>
      <c r="Y127" s="125">
        <v>43209</v>
      </c>
      <c r="Z127" s="125">
        <v>44323</v>
      </c>
      <c r="AB127" s="122" t="str">
        <f>TEXT(Z127,"###,###")</f>
        <v>44,323</v>
      </c>
      <c r="AD127" s="139">
        <f>Z127/$Z$7*100</f>
        <v>51.033379005423086</v>
      </c>
    </row>
    <row r="128" spans="19:32" x14ac:dyDescent="0.25">
      <c r="S128" s="115" t="s">
        <v>112</v>
      </c>
      <c r="T128" s="125">
        <v>39414</v>
      </c>
      <c r="U128" s="125">
        <v>39400</v>
      </c>
      <c r="V128" s="125">
        <v>39472</v>
      </c>
      <c r="W128" s="125">
        <v>40084</v>
      </c>
      <c r="X128" s="125">
        <v>40677</v>
      </c>
      <c r="Y128" s="125">
        <v>41567</v>
      </c>
      <c r="Z128" s="125">
        <v>42528</v>
      </c>
      <c r="AB128" s="122" t="str">
        <f>TEXT(Z128,"###,###")</f>
        <v>42,528</v>
      </c>
      <c r="AD128" s="139">
        <f>Z128/$Z$7*100</f>
        <v>48.966620994576921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05" id="{C80366BD-34C9-46B5-B134-E11280BCB2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08" id="{B5F09514-FB9E-4D7B-AF7F-4DE104A1910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11" id="{43E056C5-7788-4D74-8507-E3F632621F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14" id="{B57F7AEC-6D2A-438C-AF41-F4AF8245CE2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5C313-34D4-4B9B-BF18-8A71C59E0FD3}">
  <sheetPr codeName="Sheet12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Richmond</v>
      </c>
      <c r="T1" s="113"/>
      <c r="U1" s="113"/>
      <c r="V1" s="113"/>
      <c r="W1" s="113"/>
      <c r="X1" s="113"/>
      <c r="Y1" s="114" t="str">
        <f>Y3</f>
        <v>9.60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179</v>
      </c>
      <c r="Y3" s="118" t="s">
        <v>180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9.60 Richmond,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568</v>
      </c>
      <c r="U4" s="121">
        <v>565</v>
      </c>
      <c r="V4" s="121">
        <v>535</v>
      </c>
      <c r="W4" s="121">
        <v>488</v>
      </c>
      <c r="X4" s="121">
        <v>515</v>
      </c>
      <c r="Y4" s="121">
        <v>568</v>
      </c>
      <c r="Z4" s="121">
        <v>856</v>
      </c>
      <c r="AB4" s="122" t="str">
        <f>TEXT(Z4,"###,###")</f>
        <v>856</v>
      </c>
      <c r="AD4" s="123">
        <f>Z4/Y4-1</f>
        <v>0.50704225352112675</v>
      </c>
      <c r="AF4" s="123">
        <f t="shared" ref="AF4:AF9" si="0">Z4/T4-1</f>
        <v>0.50704225352112675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308</v>
      </c>
      <c r="U5" s="121">
        <v>300</v>
      </c>
      <c r="V5" s="121">
        <v>262</v>
      </c>
      <c r="W5" s="121">
        <v>243</v>
      </c>
      <c r="X5" s="121">
        <v>263</v>
      </c>
      <c r="Y5" s="121">
        <v>284</v>
      </c>
      <c r="Z5" s="121">
        <v>455</v>
      </c>
      <c r="AB5" s="122" t="str">
        <f>TEXT(Z5,"###,###")</f>
        <v>455</v>
      </c>
      <c r="AD5" s="123">
        <f t="shared" ref="AD5:AD9" si="1">Z5/Y5-1</f>
        <v>0.602112676056338</v>
      </c>
      <c r="AF5" s="123">
        <f t="shared" si="0"/>
        <v>0.47727272727272729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264</v>
      </c>
      <c r="U6" s="121">
        <v>262</v>
      </c>
      <c r="V6" s="121">
        <v>274</v>
      </c>
      <c r="W6" s="121">
        <v>245</v>
      </c>
      <c r="X6" s="121">
        <v>256</v>
      </c>
      <c r="Y6" s="121">
        <v>284</v>
      </c>
      <c r="Z6" s="121">
        <v>396</v>
      </c>
      <c r="AB6" s="122" t="str">
        <f>TEXT(Z6,"###,###")</f>
        <v>396</v>
      </c>
      <c r="AD6" s="123">
        <f t="shared" si="1"/>
        <v>0.39436619718309851</v>
      </c>
      <c r="AF6" s="123">
        <f t="shared" si="0"/>
        <v>0.5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346</v>
      </c>
      <c r="U7" s="121">
        <v>348</v>
      </c>
      <c r="V7" s="121">
        <v>340</v>
      </c>
      <c r="W7" s="121">
        <v>318</v>
      </c>
      <c r="X7" s="121">
        <v>323</v>
      </c>
      <c r="Y7" s="121">
        <v>357</v>
      </c>
      <c r="Z7" s="121">
        <v>555</v>
      </c>
      <c r="AB7" s="122" t="str">
        <f>TEXT(Z7,"###,###")</f>
        <v>555</v>
      </c>
      <c r="AD7" s="123">
        <f t="shared" si="1"/>
        <v>0.55462184873949583</v>
      </c>
      <c r="AF7" s="123">
        <f t="shared" si="0"/>
        <v>0.60404624277456653</v>
      </c>
    </row>
    <row r="8" spans="1:32" ht="17.25" customHeight="1" x14ac:dyDescent="0.25">
      <c r="A8" s="44" t="s">
        <v>13</v>
      </c>
      <c r="B8" s="45"/>
      <c r="C8" s="46"/>
      <c r="D8" s="47" t="str">
        <f>AB4</f>
        <v>856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555</v>
      </c>
      <c r="P8" s="48"/>
      <c r="S8" s="120" t="s">
        <v>88</v>
      </c>
      <c r="T8" s="121">
        <v>34805</v>
      </c>
      <c r="U8" s="121">
        <v>38282.06</v>
      </c>
      <c r="V8" s="121">
        <v>34188.33</v>
      </c>
      <c r="W8" s="121">
        <v>39933</v>
      </c>
      <c r="X8" s="121">
        <v>35841.18</v>
      </c>
      <c r="Y8" s="121">
        <v>40748</v>
      </c>
      <c r="Z8" s="121">
        <v>38359.83</v>
      </c>
      <c r="AB8" s="122" t="str">
        <f>TEXT(Z8,"$###,###")</f>
        <v>$38,360</v>
      </c>
      <c r="AD8" s="123">
        <f t="shared" si="1"/>
        <v>-5.8608275252773123E-2</v>
      </c>
      <c r="AF8" s="123">
        <f t="shared" si="0"/>
        <v>0.10213561269932492</v>
      </c>
    </row>
    <row r="9" spans="1:32" x14ac:dyDescent="0.25">
      <c r="A9" s="52" t="s">
        <v>15</v>
      </c>
      <c r="B9" s="53"/>
      <c r="C9" s="54"/>
      <c r="D9" s="55">
        <f>AD104</f>
        <v>54.67289719626168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54.77477477477477</v>
      </c>
      <c r="P9" s="56" t="s">
        <v>89</v>
      </c>
      <c r="S9" s="120" t="s">
        <v>7</v>
      </c>
      <c r="T9" s="121">
        <v>13694368</v>
      </c>
      <c r="U9" s="121">
        <v>17754627</v>
      </c>
      <c r="V9" s="121">
        <v>14648127</v>
      </c>
      <c r="W9" s="121">
        <v>13997494</v>
      </c>
      <c r="X9" s="121">
        <v>16658039</v>
      </c>
      <c r="Y9" s="121">
        <v>19667706</v>
      </c>
      <c r="Z9" s="121">
        <v>26016963</v>
      </c>
      <c r="AB9" s="122" t="str">
        <f>TEXT(Z9/1000000,"$#,###.0")&amp;" mil"</f>
        <v>$26.0 mil</v>
      </c>
      <c r="AD9" s="123">
        <f t="shared" si="1"/>
        <v>0.32282651571057652</v>
      </c>
      <c r="AF9" s="123">
        <f t="shared" si="0"/>
        <v>0.8998294043215429</v>
      </c>
    </row>
    <row r="10" spans="1:32" x14ac:dyDescent="0.25">
      <c r="A10" s="52" t="s">
        <v>18</v>
      </c>
      <c r="B10" s="53"/>
      <c r="C10" s="54"/>
      <c r="D10" s="55">
        <f>AD105</f>
        <v>24.182242990654206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45.045045045045043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79.63963963963964</v>
      </c>
      <c r="P11" s="56" t="s">
        <v>89</v>
      </c>
      <c r="S11" s="120" t="s">
        <v>30</v>
      </c>
      <c r="T11" s="125">
        <v>442</v>
      </c>
      <c r="U11" s="125">
        <v>441</v>
      </c>
      <c r="V11" s="125">
        <v>426</v>
      </c>
      <c r="W11" s="125">
        <v>384</v>
      </c>
      <c r="X11" s="125">
        <v>409</v>
      </c>
      <c r="Y11" s="125">
        <v>456</v>
      </c>
      <c r="Z11" s="125">
        <v>645</v>
      </c>
    </row>
    <row r="12" spans="1:32" ht="28.5" customHeight="1" x14ac:dyDescent="0.25">
      <c r="A12" s="52" t="s">
        <v>20</v>
      </c>
      <c r="B12" s="54"/>
      <c r="C12" s="54"/>
      <c r="D12" s="55">
        <f>AD108</f>
        <v>21.61214953271028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37.117117117117118</v>
      </c>
      <c r="P12" s="56" t="s">
        <v>89</v>
      </c>
      <c r="S12" s="120" t="s">
        <v>31</v>
      </c>
      <c r="T12" s="125">
        <v>127</v>
      </c>
      <c r="U12" s="125">
        <v>124</v>
      </c>
      <c r="V12" s="125">
        <v>110</v>
      </c>
      <c r="W12" s="125">
        <v>103</v>
      </c>
      <c r="X12" s="125">
        <v>108</v>
      </c>
      <c r="Y12" s="125">
        <v>112</v>
      </c>
      <c r="Z12" s="125">
        <v>210</v>
      </c>
    </row>
    <row r="13" spans="1:32" ht="15" customHeight="1" x14ac:dyDescent="0.25">
      <c r="A13" s="52" t="s">
        <v>21</v>
      </c>
      <c r="B13" s="54"/>
      <c r="C13" s="54"/>
      <c r="D13" s="55">
        <f>AD109</f>
        <v>19.74299065420561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41.6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20.911214953271028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16.705607476635514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74</v>
      </c>
      <c r="Z15" s="125">
        <v>188</v>
      </c>
      <c r="AB15" s="129">
        <f t="shared" ref="AB15:AB34" si="2">IF(Z15="np",0,Z15/$Z$34)</f>
        <v>0.21936989498249709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</v>
      </c>
      <c r="Z16" s="125">
        <v>9</v>
      </c>
      <c r="AB16" s="129">
        <f t="shared" si="2"/>
        <v>1.0501750291715286E-2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9</v>
      </c>
      <c r="Z17" s="125">
        <v>30</v>
      </c>
      <c r="AB17" s="129">
        <f t="shared" si="2"/>
        <v>3.5005834305717617E-2</v>
      </c>
    </row>
    <row r="18" spans="1:28" x14ac:dyDescent="0.25">
      <c r="A18" s="82" t="str">
        <f>$S$1&amp;" ("&amp;$T$2&amp;" to "&amp;$Z$2&amp;")"</f>
        <v>Richmond (2011-12 to 2017-18)</v>
      </c>
      <c r="B18" s="82"/>
      <c r="C18" s="82"/>
      <c r="D18" s="82"/>
      <c r="E18" s="82"/>
      <c r="F18" s="82"/>
      <c r="G18" s="82" t="str">
        <f>$S$1&amp;" ("&amp;$T$2&amp;" to "&amp;$Z$2&amp;")"</f>
        <v>Richmond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7</v>
      </c>
      <c r="Z18" s="125">
        <v>2</v>
      </c>
      <c r="AB18" s="129">
        <f t="shared" si="2"/>
        <v>2.3337222870478411E-3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28</v>
      </c>
      <c r="Z19" s="125">
        <v>46</v>
      </c>
      <c r="AB19" s="129">
        <f t="shared" si="2"/>
        <v>5.3675612602100353E-2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32</v>
      </c>
      <c r="Z20" s="125">
        <v>40</v>
      </c>
      <c r="AB20" s="129">
        <f t="shared" si="2"/>
        <v>4.6674445740956826E-2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17</v>
      </c>
      <c r="Z21" s="125">
        <v>39</v>
      </c>
      <c r="AB21" s="129">
        <f t="shared" si="2"/>
        <v>4.5507584597432905E-2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42</v>
      </c>
      <c r="Z22" s="125">
        <v>26</v>
      </c>
      <c r="AB22" s="129">
        <f t="shared" si="2"/>
        <v>3.0338389731621937E-2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14</v>
      </c>
      <c r="Z23" s="125">
        <v>35</v>
      </c>
      <c r="AB23" s="129">
        <f t="shared" si="2"/>
        <v>4.0840140023337225E-2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4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9</v>
      </c>
      <c r="Z25" s="125">
        <v>15</v>
      </c>
      <c r="AB25" s="129">
        <f t="shared" si="2"/>
        <v>1.7502917152858809E-2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8</v>
      </c>
      <c r="Z26" s="125">
        <v>0</v>
      </c>
      <c r="AB26" s="129">
        <f t="shared" si="2"/>
        <v>0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14</v>
      </c>
      <c r="Z27" s="125">
        <v>20</v>
      </c>
      <c r="AB27" s="129">
        <f t="shared" si="2"/>
        <v>2.3337222870478413E-2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31</v>
      </c>
      <c r="Z28" s="125">
        <v>33</v>
      </c>
      <c r="AB28" s="129">
        <f t="shared" si="2"/>
        <v>3.8506417736289385E-2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117</v>
      </c>
      <c r="Z29" s="125">
        <v>125</v>
      </c>
      <c r="AB29" s="129">
        <f t="shared" si="2"/>
        <v>0.14585764294049008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27</v>
      </c>
      <c r="Z30" s="125">
        <v>35</v>
      </c>
      <c r="AB30" s="129">
        <f t="shared" si="2"/>
        <v>4.0840140023337225E-2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38</v>
      </c>
      <c r="Z31" s="125">
        <v>51</v>
      </c>
      <c r="AB31" s="129">
        <f t="shared" si="2"/>
        <v>5.9509918319719954E-2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10</v>
      </c>
      <c r="Z32" s="125">
        <v>14</v>
      </c>
      <c r="AB32" s="129">
        <f t="shared" si="2"/>
        <v>1.6336056009334889E-2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0</v>
      </c>
      <c r="Z33" s="125">
        <v>14</v>
      </c>
      <c r="AB33" s="129">
        <f t="shared" si="2"/>
        <v>1.6336056009334889E-2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568</v>
      </c>
      <c r="Z34" s="132">
        <v>857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10</v>
      </c>
      <c r="Y45" s="125">
        <v>12</v>
      </c>
      <c r="Z45" s="125">
        <v>20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9</v>
      </c>
      <c r="Y46" s="125">
        <v>15</v>
      </c>
      <c r="Z46" s="125">
        <v>51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30</v>
      </c>
      <c r="Y47" s="125">
        <v>32</v>
      </c>
      <c r="Z47" s="125">
        <v>29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36</v>
      </c>
      <c r="Y48" s="125">
        <v>47</v>
      </c>
      <c r="Z48" s="125">
        <v>76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Richmond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37</v>
      </c>
      <c r="Y49" s="125">
        <v>30</v>
      </c>
      <c r="Z49" s="125">
        <v>47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14</v>
      </c>
      <c r="Y50" s="125">
        <v>26</v>
      </c>
      <c r="Z50" s="125">
        <v>37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12</v>
      </c>
      <c r="Y51" s="125">
        <v>15</v>
      </c>
      <c r="Z51" s="125">
        <v>19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23</v>
      </c>
      <c r="Y52" s="125">
        <v>20</v>
      </c>
      <c r="Z52" s="125">
        <v>33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19</v>
      </c>
      <c r="Y53" s="125">
        <v>28</v>
      </c>
      <c r="Z53" s="125">
        <v>35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19</v>
      </c>
      <c r="Y54" s="125">
        <v>19</v>
      </c>
      <c r="Z54" s="125">
        <v>44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20</v>
      </c>
      <c r="Y55" s="125">
        <v>21</v>
      </c>
      <c r="Z55" s="125">
        <v>33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9</v>
      </c>
      <c r="Y56" s="125">
        <v>9</v>
      </c>
      <c r="Z56" s="125">
        <v>22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5</v>
      </c>
      <c r="Y57" s="125">
        <v>4</v>
      </c>
      <c r="Z57" s="125">
        <v>8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</v>
      </c>
      <c r="Y58" s="125">
        <v>4</v>
      </c>
      <c r="Z58" s="125">
        <v>1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257</v>
      </c>
      <c r="Y61" s="125">
        <v>284</v>
      </c>
      <c r="Z61" s="125">
        <v>457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Richmond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6</v>
      </c>
      <c r="Y64" s="125">
        <v>5</v>
      </c>
      <c r="Z64" s="125">
        <v>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18</v>
      </c>
      <c r="Y65" s="125">
        <v>14</v>
      </c>
      <c r="Z65" s="125">
        <v>24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33</v>
      </c>
      <c r="Y66" s="125">
        <v>47</v>
      </c>
      <c r="Z66" s="125">
        <v>44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42</v>
      </c>
      <c r="Y67" s="125">
        <v>34</v>
      </c>
      <c r="Z67" s="125">
        <v>58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32</v>
      </c>
      <c r="Y68" s="125">
        <v>22</v>
      </c>
      <c r="Z68" s="125">
        <v>41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21</v>
      </c>
      <c r="Y69" s="125">
        <v>20</v>
      </c>
      <c r="Z69" s="125">
        <v>21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17</v>
      </c>
      <c r="Y70" s="125">
        <v>12</v>
      </c>
      <c r="Z70" s="125">
        <v>30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16</v>
      </c>
      <c r="Y71" s="125">
        <v>24</v>
      </c>
      <c r="Z71" s="125">
        <v>44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34</v>
      </c>
      <c r="Y72" s="125">
        <v>42</v>
      </c>
      <c r="Z72" s="125">
        <v>39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13</v>
      </c>
      <c r="Y73" s="125">
        <v>24</v>
      </c>
      <c r="Z73" s="125">
        <v>39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13</v>
      </c>
      <c r="Y74" s="125">
        <v>20</v>
      </c>
      <c r="Z74" s="125">
        <v>31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7</v>
      </c>
      <c r="Y75" s="125">
        <v>9</v>
      </c>
      <c r="Z75" s="125">
        <v>9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9</v>
      </c>
      <c r="Y76" s="125">
        <v>6</v>
      </c>
      <c r="Z76" s="125">
        <v>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4</v>
      </c>
      <c r="Y77" s="125">
        <v>3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5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254</v>
      </c>
      <c r="Y80" s="125">
        <v>284</v>
      </c>
      <c r="Z80" s="125">
        <v>399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Richmond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9</v>
      </c>
      <c r="Y83" s="125">
        <v>12</v>
      </c>
      <c r="Z83" s="125">
        <v>39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</v>
      </c>
      <c r="Y84" s="125">
        <v>3</v>
      </c>
      <c r="Z84" s="125">
        <v>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856</v>
      </c>
      <c r="D85" s="96">
        <f t="shared" ref="D85:D90" si="4">AD4</f>
        <v>0.50704225352112675</v>
      </c>
      <c r="E85" s="97">
        <f t="shared" ref="E85:E90" si="5">AD4</f>
        <v>0.50704225352112675</v>
      </c>
      <c r="F85" s="96">
        <f t="shared" ref="F85:F90" si="6">AF4</f>
        <v>0.50704225352112675</v>
      </c>
      <c r="G85" s="97">
        <f t="shared" ref="G85:G90" si="7">AF4</f>
        <v>0.50704225352112675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30</v>
      </c>
      <c r="Y85" s="125">
        <v>24</v>
      </c>
      <c r="Z85" s="125">
        <v>24</v>
      </c>
    </row>
    <row r="86" spans="1:32" ht="15" customHeight="1" x14ac:dyDescent="0.25">
      <c r="A86" s="98" t="s">
        <v>4</v>
      </c>
      <c r="B86" s="95"/>
      <c r="C86" s="109" t="str">
        <f t="shared" si="3"/>
        <v>455</v>
      </c>
      <c r="D86" s="96">
        <f t="shared" si="4"/>
        <v>0.602112676056338</v>
      </c>
      <c r="E86" s="97">
        <f t="shared" si="5"/>
        <v>0.602112676056338</v>
      </c>
      <c r="F86" s="96">
        <f t="shared" si="6"/>
        <v>0.47727272727272729</v>
      </c>
      <c r="G86" s="97">
        <f t="shared" si="7"/>
        <v>0.47727272727272729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7</v>
      </c>
      <c r="Y86" s="125">
        <v>10</v>
      </c>
      <c r="Z86" s="125">
        <v>6</v>
      </c>
    </row>
    <row r="87" spans="1:32" ht="15" customHeight="1" x14ac:dyDescent="0.25">
      <c r="A87" s="98" t="s">
        <v>5</v>
      </c>
      <c r="B87" s="95"/>
      <c r="C87" s="109" t="str">
        <f t="shared" si="3"/>
        <v>396</v>
      </c>
      <c r="D87" s="96">
        <f t="shared" si="4"/>
        <v>0.39436619718309851</v>
      </c>
      <c r="E87" s="97">
        <f t="shared" si="5"/>
        <v>0.39436619718309851</v>
      </c>
      <c r="F87" s="96">
        <f t="shared" si="6"/>
        <v>0.5</v>
      </c>
      <c r="G87" s="97">
        <f t="shared" si="7"/>
        <v>0.5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0</v>
      </c>
      <c r="Y87" s="125">
        <v>3</v>
      </c>
      <c r="Z87" s="125">
        <v>4</v>
      </c>
    </row>
    <row r="88" spans="1:32" ht="15" customHeight="1" x14ac:dyDescent="0.25">
      <c r="A88" s="95" t="s">
        <v>6</v>
      </c>
      <c r="B88" s="95"/>
      <c r="C88" s="109" t="str">
        <f t="shared" si="3"/>
        <v>555</v>
      </c>
      <c r="D88" s="96">
        <f t="shared" si="4"/>
        <v>0.55462184873949583</v>
      </c>
      <c r="E88" s="97">
        <f t="shared" si="5"/>
        <v>0.55462184873949583</v>
      </c>
      <c r="F88" s="96">
        <f t="shared" si="6"/>
        <v>0.60404624277456653</v>
      </c>
      <c r="G88" s="97">
        <f t="shared" si="7"/>
        <v>0.60404624277456653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3</v>
      </c>
    </row>
    <row r="89" spans="1:32" ht="15" customHeight="1" x14ac:dyDescent="0.25">
      <c r="A89" s="95" t="s">
        <v>104</v>
      </c>
      <c r="B89" s="95"/>
      <c r="C89" s="146" t="str">
        <f t="shared" si="3"/>
        <v>$38,360</v>
      </c>
      <c r="D89" s="96">
        <f t="shared" si="4"/>
        <v>-5.8608275252773123E-2</v>
      </c>
      <c r="E89" s="97">
        <f t="shared" si="5"/>
        <v>-5.8608275252773123E-2</v>
      </c>
      <c r="F89" s="96">
        <f t="shared" si="6"/>
        <v>0.10213561269932492</v>
      </c>
      <c r="G89" s="97">
        <f t="shared" si="7"/>
        <v>0.10213561269932492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25</v>
      </c>
      <c r="Y89" s="125">
        <v>29</v>
      </c>
      <c r="Z89" s="125">
        <v>33</v>
      </c>
    </row>
    <row r="90" spans="1:32" ht="15" customHeight="1" x14ac:dyDescent="0.25">
      <c r="A90" s="95" t="s">
        <v>7</v>
      </c>
      <c r="B90" s="95"/>
      <c r="C90" s="109" t="str">
        <f t="shared" si="3"/>
        <v>$26.0 mil</v>
      </c>
      <c r="D90" s="96">
        <f t="shared" si="4"/>
        <v>0.32282651571057652</v>
      </c>
      <c r="E90" s="97">
        <f t="shared" si="5"/>
        <v>0.32282651571057652</v>
      </c>
      <c r="F90" s="96">
        <f t="shared" si="6"/>
        <v>0.8998294043215429</v>
      </c>
      <c r="G90" s="97">
        <f t="shared" si="7"/>
        <v>0.8998294043215429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37</v>
      </c>
      <c r="Y90" s="125">
        <v>51</v>
      </c>
      <c r="Z90" s="125">
        <v>77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166</v>
      </c>
      <c r="Y91" s="125">
        <v>192</v>
      </c>
      <c r="Z91" s="125">
        <v>304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6</v>
      </c>
      <c r="Y93" s="125">
        <v>10</v>
      </c>
      <c r="Z93" s="125">
        <v>22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14</v>
      </c>
      <c r="Y94" s="125">
        <v>22</v>
      </c>
      <c r="Z94" s="125">
        <v>29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5</v>
      </c>
      <c r="Z95" s="125">
        <v>6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25</v>
      </c>
      <c r="Y96" s="125">
        <v>22</v>
      </c>
      <c r="Z96" s="125">
        <v>26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24</v>
      </c>
      <c r="Y97" s="125">
        <v>24</v>
      </c>
      <c r="Z97" s="125">
        <v>40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10</v>
      </c>
      <c r="Y98" s="125">
        <v>13</v>
      </c>
      <c r="Z98" s="125">
        <v>18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25</v>
      </c>
      <c r="Y100" s="125">
        <v>30</v>
      </c>
      <c r="Z100" s="125">
        <v>31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160</v>
      </c>
      <c r="Y101" s="125">
        <v>165</v>
      </c>
      <c r="Z101" s="125">
        <v>251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259</v>
      </c>
      <c r="Y104" s="125">
        <v>299</v>
      </c>
      <c r="Z104" s="125">
        <v>468</v>
      </c>
      <c r="AB104" s="122" t="str">
        <f>TEXT(Z104,"###,###")</f>
        <v>468</v>
      </c>
      <c r="AD104" s="143">
        <f>Z104/($Z$4)*100</f>
        <v>54.67289719626168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169</v>
      </c>
      <c r="Y105" s="125">
        <v>182</v>
      </c>
      <c r="Z105" s="125">
        <v>207</v>
      </c>
      <c r="AB105" s="122" t="str">
        <f>TEXT(Z105,"###,###")</f>
        <v>207</v>
      </c>
      <c r="AD105" s="143">
        <f>Z105/($Z$4)*100</f>
        <v>24.182242990654206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428</v>
      </c>
      <c r="Y106" s="132">
        <v>481</v>
      </c>
      <c r="Z106" s="132">
        <v>675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67</v>
      </c>
      <c r="Y108" s="125">
        <v>85</v>
      </c>
      <c r="Z108" s="125">
        <v>185</v>
      </c>
      <c r="AB108" s="122" t="str">
        <f>TEXT(Z108,"###,###")</f>
        <v>185</v>
      </c>
      <c r="AD108" s="143">
        <f>Z108/($Z$4)*100</f>
        <v>21.61214953271028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104</v>
      </c>
      <c r="Y109" s="125">
        <v>124</v>
      </c>
      <c r="Z109" s="125">
        <v>169</v>
      </c>
      <c r="AB109" s="122" t="str">
        <f>TEXT(Z109,"###,###")</f>
        <v>169</v>
      </c>
      <c r="AD109" s="143">
        <f>Z109/($Z$4)*100</f>
        <v>19.74299065420561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144</v>
      </c>
      <c r="Y110" s="125">
        <v>139</v>
      </c>
      <c r="Z110" s="125">
        <v>179</v>
      </c>
      <c r="AB110" s="122" t="str">
        <f>TEXT(Z110,"###,###")</f>
        <v>179</v>
      </c>
      <c r="AD110" s="143">
        <f>Z110/($Z$4)*100</f>
        <v>20.911214953271028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115</v>
      </c>
      <c r="Y111" s="125">
        <v>133</v>
      </c>
      <c r="Z111" s="125">
        <v>143</v>
      </c>
      <c r="AB111" s="122" t="str">
        <f>TEXT(Z111,"###,###")</f>
        <v>143</v>
      </c>
      <c r="AD111" s="143">
        <f>Z111/($Z$4)*100</f>
        <v>16.705607476635514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518</v>
      </c>
      <c r="Y112" s="125">
        <v>568</v>
      </c>
      <c r="Z112" s="125">
        <v>855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41.54</v>
      </c>
      <c r="U118" s="144">
        <v>42.1</v>
      </c>
      <c r="V118" s="144">
        <v>41.32</v>
      </c>
      <c r="W118" s="144">
        <v>43.3</v>
      </c>
      <c r="X118" s="144">
        <v>41.64</v>
      </c>
      <c r="Y118" s="144">
        <v>40.68</v>
      </c>
      <c r="Z118" s="144">
        <v>41.62</v>
      </c>
      <c r="AB118" s="122" t="str">
        <f>TEXT(Z118,"##.0")</f>
        <v>41.6</v>
      </c>
    </row>
    <row r="120" spans="19:32" x14ac:dyDescent="0.25">
      <c r="S120" s="115" t="s">
        <v>106</v>
      </c>
      <c r="T120" s="125">
        <v>218</v>
      </c>
      <c r="U120" s="125">
        <v>229</v>
      </c>
      <c r="V120" s="125">
        <v>238</v>
      </c>
      <c r="W120" s="125">
        <v>214</v>
      </c>
      <c r="X120" s="125">
        <v>217</v>
      </c>
      <c r="Y120" s="125">
        <v>245</v>
      </c>
      <c r="Z120" s="125">
        <v>345</v>
      </c>
      <c r="AB120" s="122" t="str">
        <f>TEXT(Z120,"###,###")</f>
        <v>345</v>
      </c>
    </row>
    <row r="121" spans="19:32" x14ac:dyDescent="0.25">
      <c r="S121" s="115" t="s">
        <v>107</v>
      </c>
      <c r="T121" s="125">
        <v>57</v>
      </c>
      <c r="U121" s="125">
        <v>64</v>
      </c>
      <c r="V121" s="125">
        <v>55</v>
      </c>
      <c r="W121" s="125">
        <v>50</v>
      </c>
      <c r="X121" s="125">
        <v>45</v>
      </c>
      <c r="Y121" s="125">
        <v>45</v>
      </c>
      <c r="Z121" s="125">
        <v>109</v>
      </c>
      <c r="AB121" s="122" t="str">
        <f>TEXT(Z121,"###,###")</f>
        <v>109</v>
      </c>
    </row>
    <row r="122" spans="19:32" x14ac:dyDescent="0.25">
      <c r="S122" s="115" t="s">
        <v>108</v>
      </c>
      <c r="T122" s="125">
        <v>74</v>
      </c>
      <c r="U122" s="125">
        <v>64</v>
      </c>
      <c r="V122" s="125">
        <v>55</v>
      </c>
      <c r="W122" s="125">
        <v>55</v>
      </c>
      <c r="X122" s="125">
        <v>61</v>
      </c>
      <c r="Y122" s="125">
        <v>67</v>
      </c>
      <c r="Z122" s="125">
        <v>97</v>
      </c>
      <c r="AB122" s="122" t="str">
        <f>TEXT(Z122,"###,###")</f>
        <v>97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292</v>
      </c>
      <c r="U124" s="125">
        <v>293</v>
      </c>
      <c r="V124" s="125">
        <v>293</v>
      </c>
      <c r="W124" s="125">
        <v>269</v>
      </c>
      <c r="X124" s="125">
        <v>278</v>
      </c>
      <c r="Y124" s="125">
        <v>312</v>
      </c>
      <c r="Z124" s="125">
        <v>442</v>
      </c>
      <c r="AB124" s="122" t="str">
        <f>TEXT(Z124,"###,###")</f>
        <v>442</v>
      </c>
      <c r="AD124" s="139">
        <f>Z124/$Z$7*100</f>
        <v>79.63963963963964</v>
      </c>
    </row>
    <row r="125" spans="19:32" x14ac:dyDescent="0.25">
      <c r="S125" s="115" t="s">
        <v>110</v>
      </c>
      <c r="T125" s="125">
        <v>131</v>
      </c>
      <c r="U125" s="125">
        <v>128</v>
      </c>
      <c r="V125" s="125">
        <v>110</v>
      </c>
      <c r="W125" s="125">
        <v>105</v>
      </c>
      <c r="X125" s="125">
        <v>106</v>
      </c>
      <c r="Y125" s="125">
        <v>112</v>
      </c>
      <c r="Z125" s="125">
        <v>206</v>
      </c>
      <c r="AB125" s="122" t="str">
        <f>TEXT(Z125,"###,###")</f>
        <v>206</v>
      </c>
      <c r="AD125" s="139">
        <f>Z125/$Z$7*100</f>
        <v>37.117117117117118</v>
      </c>
    </row>
    <row r="127" spans="19:32" x14ac:dyDescent="0.25">
      <c r="S127" s="115" t="s">
        <v>111</v>
      </c>
      <c r="T127" s="125">
        <v>189</v>
      </c>
      <c r="U127" s="125">
        <v>193</v>
      </c>
      <c r="V127" s="125">
        <v>180</v>
      </c>
      <c r="W127" s="125">
        <v>171</v>
      </c>
      <c r="X127" s="125">
        <v>167</v>
      </c>
      <c r="Y127" s="125">
        <v>192</v>
      </c>
      <c r="Z127" s="125">
        <v>304</v>
      </c>
      <c r="AB127" s="122" t="str">
        <f>TEXT(Z127,"###,###")</f>
        <v>304</v>
      </c>
      <c r="AD127" s="139">
        <f>Z127/$Z$7*100</f>
        <v>54.77477477477477</v>
      </c>
    </row>
    <row r="128" spans="19:32" x14ac:dyDescent="0.25">
      <c r="S128" s="115" t="s">
        <v>112</v>
      </c>
      <c r="T128" s="125">
        <v>154</v>
      </c>
      <c r="U128" s="125">
        <v>160</v>
      </c>
      <c r="V128" s="125">
        <v>159</v>
      </c>
      <c r="W128" s="125">
        <v>148</v>
      </c>
      <c r="X128" s="125">
        <v>157</v>
      </c>
      <c r="Y128" s="125">
        <v>165</v>
      </c>
      <c r="Z128" s="125">
        <v>250</v>
      </c>
      <c r="AB128" s="122" t="str">
        <f>TEXT(Z128,"###,###")</f>
        <v>250</v>
      </c>
      <c r="AD128" s="139">
        <f>Z128/$Z$7*100</f>
        <v>45.045045045045043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95" id="{DBD35CCA-923C-4CD8-B3AD-D768867AEE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98" id="{D2695EB0-AED2-45CD-9FC7-5809F8EFC9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01" id="{41F68DA7-F640-4F3A-90B7-DEF29BF41D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04" id="{F8D4797E-6FB5-4FE6-9C6C-0EE0220BCD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80D3A-D23A-4B98-B761-3E2D5824BD1B}">
  <sheetPr codeName="Sheet12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Rockhampton</v>
      </c>
      <c r="T1" s="113"/>
      <c r="U1" s="113"/>
      <c r="V1" s="113"/>
      <c r="W1" s="113"/>
      <c r="X1" s="113"/>
      <c r="Y1" s="114" t="str">
        <f>Y3</f>
        <v>9.61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181</v>
      </c>
      <c r="Y3" s="118" t="s">
        <v>266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9.61 Rockhampton,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66602</v>
      </c>
      <c r="U4" s="121">
        <v>65335</v>
      </c>
      <c r="V4" s="121">
        <v>62162</v>
      </c>
      <c r="W4" s="121">
        <v>61089</v>
      </c>
      <c r="X4" s="121">
        <v>57713</v>
      </c>
      <c r="Y4" s="121">
        <v>57909</v>
      </c>
      <c r="Z4" s="121">
        <v>60427</v>
      </c>
      <c r="AB4" s="122" t="str">
        <f>TEXT(Z4,"###,###")</f>
        <v>60,427</v>
      </c>
      <c r="AD4" s="123">
        <f>Z4/Y4-1</f>
        <v>4.3482014885423581E-2</v>
      </c>
      <c r="AF4" s="123">
        <f t="shared" ref="AF4:AF9" si="0">Z4/T4-1</f>
        <v>-9.2714933485480877E-2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36530</v>
      </c>
      <c r="U5" s="121">
        <v>36145</v>
      </c>
      <c r="V5" s="121">
        <v>33750</v>
      </c>
      <c r="W5" s="121">
        <v>32995</v>
      </c>
      <c r="X5" s="121">
        <v>30890</v>
      </c>
      <c r="Y5" s="121">
        <v>30934</v>
      </c>
      <c r="Z5" s="121">
        <v>32651</v>
      </c>
      <c r="AB5" s="122" t="str">
        <f>TEXT(Z5,"###,###")</f>
        <v>32,651</v>
      </c>
      <c r="AD5" s="123">
        <f t="shared" ref="AD5:AD9" si="1">Z5/Y5-1</f>
        <v>5.55052692829896E-2</v>
      </c>
      <c r="AF5" s="123">
        <f t="shared" si="0"/>
        <v>-0.10618669586641116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30072</v>
      </c>
      <c r="U6" s="121">
        <v>29189</v>
      </c>
      <c r="V6" s="121">
        <v>28412</v>
      </c>
      <c r="W6" s="121">
        <v>28094</v>
      </c>
      <c r="X6" s="121">
        <v>26823</v>
      </c>
      <c r="Y6" s="121">
        <v>26975</v>
      </c>
      <c r="Z6" s="121">
        <v>27774</v>
      </c>
      <c r="AB6" s="122" t="str">
        <f>TEXT(Z6,"###,###")</f>
        <v>27,774</v>
      </c>
      <c r="AD6" s="123">
        <f t="shared" si="1"/>
        <v>2.9620018535681192E-2</v>
      </c>
      <c r="AF6" s="123">
        <f t="shared" si="0"/>
        <v>-7.6416600159616932E-2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45245</v>
      </c>
      <c r="U7" s="121">
        <v>44993</v>
      </c>
      <c r="V7" s="121">
        <v>44151</v>
      </c>
      <c r="W7" s="121">
        <v>43105</v>
      </c>
      <c r="X7" s="121">
        <v>41653</v>
      </c>
      <c r="Y7" s="121">
        <v>41475</v>
      </c>
      <c r="Z7" s="121">
        <v>42518</v>
      </c>
      <c r="AB7" s="122" t="str">
        <f>TEXT(Z7,"###,###")</f>
        <v>42,518</v>
      </c>
      <c r="AD7" s="123">
        <f t="shared" si="1"/>
        <v>2.514767932489459E-2</v>
      </c>
      <c r="AF7" s="123">
        <f t="shared" si="0"/>
        <v>-6.02718532434523E-2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60,427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42,518</v>
      </c>
      <c r="P8" s="48"/>
      <c r="S8" s="120" t="s">
        <v>88</v>
      </c>
      <c r="T8" s="121">
        <v>40672.5</v>
      </c>
      <c r="U8" s="121">
        <v>41852.5</v>
      </c>
      <c r="V8" s="121">
        <v>43011.15</v>
      </c>
      <c r="W8" s="121">
        <v>43425</v>
      </c>
      <c r="X8" s="121">
        <v>44677</v>
      </c>
      <c r="Y8" s="121">
        <v>44651</v>
      </c>
      <c r="Z8" s="121">
        <v>46428.39</v>
      </c>
      <c r="AB8" s="122" t="str">
        <f>TEXT(Z8,"$###,###")</f>
        <v>$46,428</v>
      </c>
      <c r="AD8" s="123">
        <f t="shared" si="1"/>
        <v>3.9806275335378727E-2</v>
      </c>
      <c r="AF8" s="123">
        <f t="shared" si="0"/>
        <v>0.14151797897842511</v>
      </c>
    </row>
    <row r="9" spans="1:32" x14ac:dyDescent="0.25">
      <c r="A9" s="52" t="s">
        <v>15</v>
      </c>
      <c r="B9" s="53"/>
      <c r="C9" s="54"/>
      <c r="D9" s="55">
        <f>AD104</f>
        <v>72.391480629519918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52.481302036784413</v>
      </c>
      <c r="P9" s="56" t="s">
        <v>89</v>
      </c>
      <c r="S9" s="120" t="s">
        <v>7</v>
      </c>
      <c r="T9" s="121">
        <v>2382110360</v>
      </c>
      <c r="U9" s="121">
        <v>2470567978</v>
      </c>
      <c r="V9" s="121">
        <v>2467832891</v>
      </c>
      <c r="W9" s="121">
        <v>2427420786</v>
      </c>
      <c r="X9" s="121">
        <v>2374071678</v>
      </c>
      <c r="Y9" s="121">
        <v>2362293548</v>
      </c>
      <c r="Z9" s="121">
        <v>2517836859</v>
      </c>
      <c r="AB9" s="122" t="str">
        <f>TEXT(Z9/1000000,"$#,###.0")&amp;" mil"</f>
        <v>$2,517.8 mil</v>
      </c>
      <c r="AD9" s="123">
        <f t="shared" si="1"/>
        <v>6.5844192450886796E-2</v>
      </c>
      <c r="AF9" s="123">
        <f t="shared" si="0"/>
        <v>5.6977418544118086E-2</v>
      </c>
    </row>
    <row r="10" spans="1:32" x14ac:dyDescent="0.25">
      <c r="A10" s="52" t="s">
        <v>18</v>
      </c>
      <c r="B10" s="53"/>
      <c r="C10" s="54"/>
      <c r="D10" s="55">
        <f>AD105</f>
        <v>21.260363744683669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47.513994073098452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94.491744672844447</v>
      </c>
      <c r="P11" s="56" t="s">
        <v>89</v>
      </c>
      <c r="S11" s="120" t="s">
        <v>30</v>
      </c>
      <c r="T11" s="125">
        <v>61214</v>
      </c>
      <c r="U11" s="125">
        <v>60098</v>
      </c>
      <c r="V11" s="125">
        <v>57241</v>
      </c>
      <c r="W11" s="125">
        <v>56228</v>
      </c>
      <c r="X11" s="125">
        <v>52971</v>
      </c>
      <c r="Y11" s="125">
        <v>53186</v>
      </c>
      <c r="Z11" s="125">
        <v>55511</v>
      </c>
    </row>
    <row r="12" spans="1:32" ht="28.5" customHeight="1" x14ac:dyDescent="0.25">
      <c r="A12" s="52" t="s">
        <v>20</v>
      </c>
      <c r="B12" s="54"/>
      <c r="C12" s="54"/>
      <c r="D12" s="55">
        <f>AD108</f>
        <v>13.687589984609531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11.54805023754645</v>
      </c>
      <c r="P12" s="56" t="s">
        <v>89</v>
      </c>
      <c r="S12" s="120" t="s">
        <v>31</v>
      </c>
      <c r="T12" s="125">
        <v>5389</v>
      </c>
      <c r="U12" s="125">
        <v>5238</v>
      </c>
      <c r="V12" s="125">
        <v>4920</v>
      </c>
      <c r="W12" s="125">
        <v>4863</v>
      </c>
      <c r="X12" s="125">
        <v>4743</v>
      </c>
      <c r="Y12" s="125">
        <v>4723</v>
      </c>
      <c r="Z12" s="125">
        <v>4915</v>
      </c>
    </row>
    <row r="13" spans="1:32" ht="15" customHeight="1" x14ac:dyDescent="0.25">
      <c r="A13" s="52" t="s">
        <v>21</v>
      </c>
      <c r="B13" s="54"/>
      <c r="C13" s="54"/>
      <c r="D13" s="55">
        <f>AD109</f>
        <v>14.306518609230972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40.2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20.547106425935429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45.10566468631572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1204</v>
      </c>
      <c r="Z15" s="125">
        <v>1259</v>
      </c>
      <c r="AB15" s="129">
        <f t="shared" ref="AB15:AB34" si="2">IF(Z15="np",0,Z15/$Z$34)</f>
        <v>2.0835057176427755E-2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1448</v>
      </c>
      <c r="Z16" s="125">
        <v>1649</v>
      </c>
      <c r="AB16" s="129">
        <f t="shared" si="2"/>
        <v>2.7289125721945487E-2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3239</v>
      </c>
      <c r="Z17" s="125">
        <v>3604</v>
      </c>
      <c r="AB17" s="129">
        <f t="shared" si="2"/>
        <v>5.9642212918066428E-2</v>
      </c>
    </row>
    <row r="18" spans="1:28" x14ac:dyDescent="0.25">
      <c r="A18" s="82" t="str">
        <f>$S$1&amp;" ("&amp;$T$2&amp;" to "&amp;$Z$2&amp;")"</f>
        <v>Rockhampton (2011-12 to 2017-18)</v>
      </c>
      <c r="B18" s="82"/>
      <c r="C18" s="82"/>
      <c r="D18" s="82"/>
      <c r="E18" s="82"/>
      <c r="F18" s="82"/>
      <c r="G18" s="82" t="str">
        <f>$S$1&amp;" ("&amp;$T$2&amp;" to "&amp;$Z$2&amp;")"</f>
        <v>Rockhampton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986</v>
      </c>
      <c r="Z18" s="125">
        <v>1014</v>
      </c>
      <c r="AB18" s="129">
        <f t="shared" si="2"/>
        <v>1.6780578218346102E-2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4344</v>
      </c>
      <c r="Z19" s="125">
        <v>4756</v>
      </c>
      <c r="AB19" s="129">
        <f t="shared" si="2"/>
        <v>7.8706538467903417E-2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1724</v>
      </c>
      <c r="Z20" s="125">
        <v>1708</v>
      </c>
      <c r="AB20" s="129">
        <f t="shared" si="2"/>
        <v>2.8265510450626377E-2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5730</v>
      </c>
      <c r="Z21" s="125">
        <v>5856</v>
      </c>
      <c r="AB21" s="129">
        <f t="shared" si="2"/>
        <v>9.6910321545004716E-2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4462</v>
      </c>
      <c r="Z22" s="125">
        <v>4608</v>
      </c>
      <c r="AB22" s="129">
        <f t="shared" si="2"/>
        <v>7.6257302199347968E-2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3048</v>
      </c>
      <c r="Z23" s="125">
        <v>3365</v>
      </c>
      <c r="AB23" s="129">
        <f t="shared" si="2"/>
        <v>5.5687027322223512E-2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304</v>
      </c>
      <c r="Z24" s="125">
        <v>285</v>
      </c>
      <c r="AB24" s="129">
        <f t="shared" si="2"/>
        <v>4.7164347063398809E-3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1531</v>
      </c>
      <c r="Z25" s="125">
        <v>1600</v>
      </c>
      <c r="AB25" s="129">
        <f t="shared" si="2"/>
        <v>2.6478229930329156E-2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912</v>
      </c>
      <c r="Z26" s="125">
        <v>996</v>
      </c>
      <c r="AB26" s="129">
        <f t="shared" si="2"/>
        <v>1.6482698131629902E-2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2376</v>
      </c>
      <c r="Z27" s="125">
        <v>2415</v>
      </c>
      <c r="AB27" s="129">
        <f t="shared" si="2"/>
        <v>3.9965578301090571E-2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4330</v>
      </c>
      <c r="Z28" s="125">
        <v>4979</v>
      </c>
      <c r="AB28" s="129">
        <f t="shared" si="2"/>
        <v>8.2396941764443052E-2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3093</v>
      </c>
      <c r="Z29" s="125">
        <v>3120</v>
      </c>
      <c r="AB29" s="129">
        <f t="shared" si="2"/>
        <v>5.1632548364141856E-2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4770</v>
      </c>
      <c r="Z30" s="125">
        <v>4891</v>
      </c>
      <c r="AB30" s="129">
        <f t="shared" si="2"/>
        <v>8.094063911827494E-2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7533</v>
      </c>
      <c r="Z31" s="125">
        <v>8229</v>
      </c>
      <c r="AB31" s="129">
        <f t="shared" si="2"/>
        <v>0.13618084631042415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687</v>
      </c>
      <c r="Z32" s="125">
        <v>678</v>
      </c>
      <c r="AB32" s="129">
        <f t="shared" si="2"/>
        <v>1.1220149932976981E-2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2335</v>
      </c>
      <c r="Z33" s="125">
        <v>2764</v>
      </c>
      <c r="AB33" s="129">
        <f t="shared" si="2"/>
        <v>4.574114220464362E-2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57909</v>
      </c>
      <c r="Z34" s="132">
        <v>60427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67</v>
      </c>
      <c r="Y44" s="125">
        <v>54</v>
      </c>
      <c r="Z44" s="125">
        <v>47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762</v>
      </c>
      <c r="Y45" s="125">
        <v>771</v>
      </c>
      <c r="Z45" s="125">
        <v>855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1902</v>
      </c>
      <c r="Y46" s="125">
        <v>1950</v>
      </c>
      <c r="Z46" s="125">
        <v>2180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3077</v>
      </c>
      <c r="Y47" s="125">
        <v>3145</v>
      </c>
      <c r="Z47" s="125">
        <v>3240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4072</v>
      </c>
      <c r="Y48" s="125">
        <v>3855</v>
      </c>
      <c r="Z48" s="125">
        <v>4179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Rockhampton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3859</v>
      </c>
      <c r="Y49" s="125">
        <v>3776</v>
      </c>
      <c r="Z49" s="125">
        <v>3962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3109</v>
      </c>
      <c r="Y50" s="125">
        <v>3172</v>
      </c>
      <c r="Z50" s="125">
        <v>3463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2975</v>
      </c>
      <c r="Y51" s="125">
        <v>2849</v>
      </c>
      <c r="Z51" s="125">
        <v>2952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2882</v>
      </c>
      <c r="Y52" s="125">
        <v>2996</v>
      </c>
      <c r="Z52" s="125">
        <v>3026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2777</v>
      </c>
      <c r="Y53" s="125">
        <v>2691</v>
      </c>
      <c r="Z53" s="125">
        <v>2682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2432</v>
      </c>
      <c r="Y54" s="125">
        <v>2582</v>
      </c>
      <c r="Z54" s="125">
        <v>2746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1763</v>
      </c>
      <c r="Y55" s="125">
        <v>1801</v>
      </c>
      <c r="Z55" s="125">
        <v>1868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742</v>
      </c>
      <c r="Y56" s="125">
        <v>792</v>
      </c>
      <c r="Z56" s="125">
        <v>857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265</v>
      </c>
      <c r="Y57" s="125">
        <v>286</v>
      </c>
      <c r="Z57" s="125">
        <v>336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111</v>
      </c>
      <c r="Y58" s="125">
        <v>119</v>
      </c>
      <c r="Z58" s="125">
        <v>137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65</v>
      </c>
      <c r="Y59" s="125">
        <v>62</v>
      </c>
      <c r="Z59" s="125">
        <v>69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30</v>
      </c>
      <c r="Y60" s="125">
        <v>33</v>
      </c>
      <c r="Z60" s="125">
        <v>41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30890</v>
      </c>
      <c r="Y61" s="125">
        <v>30934</v>
      </c>
      <c r="Z61" s="125">
        <v>32651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50</v>
      </c>
      <c r="Y63" s="125">
        <v>51</v>
      </c>
      <c r="Z63" s="125">
        <v>66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Rockhampton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933</v>
      </c>
      <c r="Y64" s="125">
        <v>926</v>
      </c>
      <c r="Z64" s="125">
        <v>1016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2111</v>
      </c>
      <c r="Y65" s="125">
        <v>2168</v>
      </c>
      <c r="Z65" s="125">
        <v>2212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2764</v>
      </c>
      <c r="Y66" s="125">
        <v>2661</v>
      </c>
      <c r="Z66" s="125">
        <v>2768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3220</v>
      </c>
      <c r="Y67" s="125">
        <v>3170</v>
      </c>
      <c r="Z67" s="125">
        <v>3254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2852</v>
      </c>
      <c r="Y68" s="125">
        <v>2950</v>
      </c>
      <c r="Z68" s="125">
        <v>3028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2498</v>
      </c>
      <c r="Y69" s="125">
        <v>2533</v>
      </c>
      <c r="Z69" s="125">
        <v>2599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2573</v>
      </c>
      <c r="Y70" s="125">
        <v>2464</v>
      </c>
      <c r="Z70" s="125">
        <v>2521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2685</v>
      </c>
      <c r="Y71" s="125">
        <v>2758</v>
      </c>
      <c r="Z71" s="125">
        <v>2840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2592</v>
      </c>
      <c r="Y72" s="125">
        <v>2549</v>
      </c>
      <c r="Z72" s="125">
        <v>2480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2250</v>
      </c>
      <c r="Y73" s="125">
        <v>2295</v>
      </c>
      <c r="Z73" s="125">
        <v>2381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1339</v>
      </c>
      <c r="Y74" s="125">
        <v>1415</v>
      </c>
      <c r="Z74" s="125">
        <v>1515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529</v>
      </c>
      <c r="Y75" s="125">
        <v>579</v>
      </c>
      <c r="Z75" s="125">
        <v>592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202</v>
      </c>
      <c r="Y76" s="125">
        <v>212</v>
      </c>
      <c r="Z76" s="125">
        <v>240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127</v>
      </c>
      <c r="Y77" s="125">
        <v>132</v>
      </c>
      <c r="Z77" s="125">
        <v>144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53</v>
      </c>
      <c r="Y78" s="125">
        <v>60</v>
      </c>
      <c r="Z78" s="125">
        <v>62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56</v>
      </c>
      <c r="Y79" s="125">
        <v>52</v>
      </c>
      <c r="Z79" s="125">
        <v>52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26823</v>
      </c>
      <c r="Y80" s="125">
        <v>26975</v>
      </c>
      <c r="Z80" s="125">
        <v>27774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Rockhampton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1484</v>
      </c>
      <c r="Y83" s="125">
        <v>1444</v>
      </c>
      <c r="Z83" s="125">
        <v>1459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2049</v>
      </c>
      <c r="Y84" s="125">
        <v>2056</v>
      </c>
      <c r="Z84" s="125">
        <v>2163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60,427</v>
      </c>
      <c r="D85" s="96">
        <f t="shared" ref="D85:D90" si="4">AD4</f>
        <v>4.3482014885423581E-2</v>
      </c>
      <c r="E85" s="97">
        <f t="shared" ref="E85:E90" si="5">AD4</f>
        <v>4.3482014885423581E-2</v>
      </c>
      <c r="F85" s="96">
        <f t="shared" ref="F85:F90" si="6">AF4</f>
        <v>-9.2714933485480877E-2</v>
      </c>
      <c r="G85" s="97">
        <f t="shared" ref="G85:G90" si="7">AF4</f>
        <v>-9.2714933485480877E-2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5007</v>
      </c>
      <c r="Y85" s="125">
        <v>4932</v>
      </c>
      <c r="Z85" s="125">
        <v>5019</v>
      </c>
    </row>
    <row r="86" spans="1:32" ht="15" customHeight="1" x14ac:dyDescent="0.25">
      <c r="A86" s="98" t="s">
        <v>4</v>
      </c>
      <c r="B86" s="95"/>
      <c r="C86" s="109" t="str">
        <f t="shared" si="3"/>
        <v>32,651</v>
      </c>
      <c r="D86" s="96">
        <f t="shared" si="4"/>
        <v>5.55052692829896E-2</v>
      </c>
      <c r="E86" s="97">
        <f t="shared" si="5"/>
        <v>5.55052692829896E-2</v>
      </c>
      <c r="F86" s="96">
        <f t="shared" si="6"/>
        <v>-0.10618669586641116</v>
      </c>
      <c r="G86" s="97">
        <f t="shared" si="7"/>
        <v>-0.10618669586641116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1167</v>
      </c>
      <c r="Y86" s="125">
        <v>1223</v>
      </c>
      <c r="Z86" s="125">
        <v>1318</v>
      </c>
    </row>
    <row r="87" spans="1:32" ht="15" customHeight="1" x14ac:dyDescent="0.25">
      <c r="A87" s="98" t="s">
        <v>5</v>
      </c>
      <c r="B87" s="95"/>
      <c r="C87" s="109" t="str">
        <f t="shared" si="3"/>
        <v>27,774</v>
      </c>
      <c r="D87" s="96">
        <f t="shared" si="4"/>
        <v>2.9620018535681192E-2</v>
      </c>
      <c r="E87" s="97">
        <f t="shared" si="5"/>
        <v>2.9620018535681192E-2</v>
      </c>
      <c r="F87" s="96">
        <f t="shared" si="6"/>
        <v>-7.6416600159616932E-2</v>
      </c>
      <c r="G87" s="97">
        <f t="shared" si="7"/>
        <v>-7.6416600159616932E-2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802</v>
      </c>
      <c r="Y87" s="125">
        <v>803</v>
      </c>
      <c r="Z87" s="125">
        <v>798</v>
      </c>
    </row>
    <row r="88" spans="1:32" ht="15" customHeight="1" x14ac:dyDescent="0.25">
      <c r="A88" s="95" t="s">
        <v>6</v>
      </c>
      <c r="B88" s="95"/>
      <c r="C88" s="109" t="str">
        <f t="shared" si="3"/>
        <v>42,518</v>
      </c>
      <c r="D88" s="96">
        <f t="shared" si="4"/>
        <v>2.514767932489459E-2</v>
      </c>
      <c r="E88" s="97">
        <f t="shared" si="5"/>
        <v>2.514767932489459E-2</v>
      </c>
      <c r="F88" s="96">
        <f t="shared" si="6"/>
        <v>-6.02718532434523E-2</v>
      </c>
      <c r="G88" s="97">
        <f t="shared" si="7"/>
        <v>-6.02718532434523E-2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1056</v>
      </c>
      <c r="Y88" s="125">
        <v>1061</v>
      </c>
      <c r="Z88" s="125">
        <v>1121</v>
      </c>
    </row>
    <row r="89" spans="1:32" ht="15" customHeight="1" x14ac:dyDescent="0.25">
      <c r="A89" s="95" t="s">
        <v>104</v>
      </c>
      <c r="B89" s="95"/>
      <c r="C89" s="146" t="str">
        <f t="shared" si="3"/>
        <v>$46,428</v>
      </c>
      <c r="D89" s="96">
        <f t="shared" si="4"/>
        <v>3.9806275335378727E-2</v>
      </c>
      <c r="E89" s="97">
        <f t="shared" si="5"/>
        <v>3.9806275335378727E-2</v>
      </c>
      <c r="F89" s="96">
        <f t="shared" si="6"/>
        <v>0.14151797897842511</v>
      </c>
      <c r="G89" s="97">
        <f t="shared" si="7"/>
        <v>0.14151797897842511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3032</v>
      </c>
      <c r="Y89" s="125">
        <v>3051</v>
      </c>
      <c r="Z89" s="125">
        <v>3162</v>
      </c>
    </row>
    <row r="90" spans="1:32" ht="15" customHeight="1" x14ac:dyDescent="0.25">
      <c r="A90" s="95" t="s">
        <v>7</v>
      </c>
      <c r="B90" s="95"/>
      <c r="C90" s="109" t="str">
        <f t="shared" si="3"/>
        <v>$2,517.8 mil</v>
      </c>
      <c r="D90" s="96">
        <f t="shared" si="4"/>
        <v>6.5844192450886796E-2</v>
      </c>
      <c r="E90" s="97">
        <f t="shared" si="5"/>
        <v>6.5844192450886796E-2</v>
      </c>
      <c r="F90" s="96">
        <f t="shared" si="6"/>
        <v>5.6977418544118086E-2</v>
      </c>
      <c r="G90" s="97">
        <f t="shared" si="7"/>
        <v>5.6977418544118086E-2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3253</v>
      </c>
      <c r="Y90" s="125">
        <v>3180</v>
      </c>
      <c r="Z90" s="125">
        <v>3457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22036</v>
      </c>
      <c r="Y91" s="125">
        <v>21695</v>
      </c>
      <c r="Z91" s="125">
        <v>22314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1132</v>
      </c>
      <c r="Y93" s="125">
        <v>1185</v>
      </c>
      <c r="Z93" s="125">
        <v>1279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3350</v>
      </c>
      <c r="Y94" s="125">
        <v>3523</v>
      </c>
      <c r="Z94" s="125">
        <v>3595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594</v>
      </c>
      <c r="Y95" s="125">
        <v>574</v>
      </c>
      <c r="Z95" s="125">
        <v>608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3069</v>
      </c>
      <c r="Y96" s="125">
        <v>3246</v>
      </c>
      <c r="Z96" s="125">
        <v>3472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3646</v>
      </c>
      <c r="Y97" s="125">
        <v>3984</v>
      </c>
      <c r="Z97" s="125">
        <v>3970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2210</v>
      </c>
      <c r="Y98" s="125">
        <v>2193</v>
      </c>
      <c r="Z98" s="125">
        <v>2231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218</v>
      </c>
      <c r="Y99" s="125">
        <v>227</v>
      </c>
      <c r="Z99" s="125">
        <v>282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1575</v>
      </c>
      <c r="Y100" s="125">
        <v>1601</v>
      </c>
      <c r="Z100" s="125">
        <v>1718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19617</v>
      </c>
      <c r="Y101" s="125">
        <v>19780</v>
      </c>
      <c r="Z101" s="125">
        <v>20202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38935</v>
      </c>
      <c r="Y104" s="125">
        <v>41495</v>
      </c>
      <c r="Z104" s="125">
        <v>43744</v>
      </c>
      <c r="AB104" s="122" t="str">
        <f>TEXT(Z104,"###,###")</f>
        <v>43,744</v>
      </c>
      <c r="AD104" s="143">
        <f>Z104/($Z$4)*100</f>
        <v>72.391480629519918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14356</v>
      </c>
      <c r="Y105" s="125">
        <v>12765</v>
      </c>
      <c r="Z105" s="125">
        <v>12847</v>
      </c>
      <c r="AB105" s="122" t="str">
        <f>TEXT(Z105,"###,###")</f>
        <v>12,847</v>
      </c>
      <c r="AD105" s="143">
        <f>Z105/($Z$4)*100</f>
        <v>21.260363744683669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53291</v>
      </c>
      <c r="Y106" s="132">
        <v>54260</v>
      </c>
      <c r="Z106" s="132">
        <v>56591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6289</v>
      </c>
      <c r="Y108" s="125">
        <v>7097</v>
      </c>
      <c r="Z108" s="125">
        <v>8271</v>
      </c>
      <c r="AB108" s="122" t="str">
        <f>TEXT(Z108,"###,###")</f>
        <v>8,271</v>
      </c>
      <c r="AD108" s="143">
        <f>Z108/($Z$4)*100</f>
        <v>13.687589984609531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7821</v>
      </c>
      <c r="Y109" s="125">
        <v>8337</v>
      </c>
      <c r="Z109" s="125">
        <v>8645</v>
      </c>
      <c r="AB109" s="122" t="str">
        <f>TEXT(Z109,"###,###")</f>
        <v>8,645</v>
      </c>
      <c r="AD109" s="143">
        <f>Z109/($Z$4)*100</f>
        <v>14.306518609230972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12602</v>
      </c>
      <c r="Y110" s="125">
        <v>12018</v>
      </c>
      <c r="Z110" s="125">
        <v>12416</v>
      </c>
      <c r="AB110" s="122" t="str">
        <f>TEXT(Z110,"###,###")</f>
        <v>12,416</v>
      </c>
      <c r="AD110" s="143">
        <f>Z110/($Z$4)*100</f>
        <v>20.547106425935429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26577</v>
      </c>
      <c r="Y111" s="125">
        <v>26808</v>
      </c>
      <c r="Z111" s="125">
        <v>27256</v>
      </c>
      <c r="AB111" s="122" t="str">
        <f>TEXT(Z111,"###,###")</f>
        <v>27,256</v>
      </c>
      <c r="AD111" s="143">
        <f>Z111/($Z$4)*100</f>
        <v>45.10566468631572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57713</v>
      </c>
      <c r="Y112" s="125">
        <v>57909</v>
      </c>
      <c r="Z112" s="125">
        <v>60427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35.75</v>
      </c>
      <c r="U118" s="144">
        <v>36.869999999999997</v>
      </c>
      <c r="V118" s="144">
        <v>38.229999999999997</v>
      </c>
      <c r="W118" s="144">
        <v>39.5</v>
      </c>
      <c r="X118" s="144">
        <v>36.799999999999997</v>
      </c>
      <c r="Y118" s="144">
        <v>40.1</v>
      </c>
      <c r="Z118" s="144">
        <v>40.18</v>
      </c>
      <c r="AB118" s="122" t="str">
        <f>TEXT(Z118,"##.0")</f>
        <v>40.2</v>
      </c>
    </row>
    <row r="120" spans="19:32" x14ac:dyDescent="0.25">
      <c r="S120" s="115" t="s">
        <v>106</v>
      </c>
      <c r="T120" s="125">
        <v>39857</v>
      </c>
      <c r="U120" s="125">
        <v>39758</v>
      </c>
      <c r="V120" s="125">
        <v>39230</v>
      </c>
      <c r="W120" s="125">
        <v>38244</v>
      </c>
      <c r="X120" s="125">
        <v>36911</v>
      </c>
      <c r="Y120" s="125">
        <v>36752</v>
      </c>
      <c r="Z120" s="125">
        <v>37602</v>
      </c>
      <c r="AB120" s="122" t="str">
        <f>TEXT(Z120,"###,###")</f>
        <v>37,602</v>
      </c>
    </row>
    <row r="121" spans="19:32" x14ac:dyDescent="0.25">
      <c r="S121" s="115" t="s">
        <v>107</v>
      </c>
      <c r="T121" s="125">
        <v>2367</v>
      </c>
      <c r="U121" s="125">
        <v>2397</v>
      </c>
      <c r="V121" s="125">
        <v>2332</v>
      </c>
      <c r="W121" s="125">
        <v>2196</v>
      </c>
      <c r="X121" s="125">
        <v>2185</v>
      </c>
      <c r="Y121" s="125">
        <v>2249</v>
      </c>
      <c r="Z121" s="125">
        <v>2336</v>
      </c>
      <c r="AB121" s="122" t="str">
        <f>TEXT(Z121,"###,###")</f>
        <v>2,336</v>
      </c>
    </row>
    <row r="122" spans="19:32" x14ac:dyDescent="0.25">
      <c r="S122" s="115" t="s">
        <v>108</v>
      </c>
      <c r="T122" s="125">
        <v>3024</v>
      </c>
      <c r="U122" s="125">
        <v>2840</v>
      </c>
      <c r="V122" s="125">
        <v>2586</v>
      </c>
      <c r="W122" s="125">
        <v>2667</v>
      </c>
      <c r="X122" s="125">
        <v>2558</v>
      </c>
      <c r="Y122" s="125">
        <v>2474</v>
      </c>
      <c r="Z122" s="125">
        <v>2574</v>
      </c>
      <c r="AB122" s="122" t="str">
        <f>TEXT(Z122,"###,###")</f>
        <v>2,574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42881</v>
      </c>
      <c r="U124" s="125">
        <v>42598</v>
      </c>
      <c r="V124" s="125">
        <v>41816</v>
      </c>
      <c r="W124" s="125">
        <v>40911</v>
      </c>
      <c r="X124" s="125">
        <v>39469</v>
      </c>
      <c r="Y124" s="125">
        <v>39226</v>
      </c>
      <c r="Z124" s="125">
        <v>40176</v>
      </c>
      <c r="AB124" s="122" t="str">
        <f>TEXT(Z124,"###,###")</f>
        <v>40,176</v>
      </c>
      <c r="AD124" s="139">
        <f>Z124/$Z$7*100</f>
        <v>94.491744672844447</v>
      </c>
    </row>
    <row r="125" spans="19:32" x14ac:dyDescent="0.25">
      <c r="S125" s="115" t="s">
        <v>110</v>
      </c>
      <c r="T125" s="125">
        <v>5391</v>
      </c>
      <c r="U125" s="125">
        <v>5237</v>
      </c>
      <c r="V125" s="125">
        <v>4918</v>
      </c>
      <c r="W125" s="125">
        <v>4863</v>
      </c>
      <c r="X125" s="125">
        <v>4743</v>
      </c>
      <c r="Y125" s="125">
        <v>4723</v>
      </c>
      <c r="Z125" s="125">
        <v>4910</v>
      </c>
      <c r="AB125" s="122" t="str">
        <f>TEXT(Z125,"###,###")</f>
        <v>4,910</v>
      </c>
      <c r="AD125" s="139">
        <f>Z125/$Z$7*100</f>
        <v>11.54805023754645</v>
      </c>
    </row>
    <row r="127" spans="19:32" x14ac:dyDescent="0.25">
      <c r="S127" s="115" t="s">
        <v>111</v>
      </c>
      <c r="T127" s="125">
        <v>24592</v>
      </c>
      <c r="U127" s="125">
        <v>24571</v>
      </c>
      <c r="V127" s="125">
        <v>23940</v>
      </c>
      <c r="W127" s="125">
        <v>23155</v>
      </c>
      <c r="X127" s="125">
        <v>22036</v>
      </c>
      <c r="Y127" s="125">
        <v>21695</v>
      </c>
      <c r="Z127" s="125">
        <v>22314</v>
      </c>
      <c r="AB127" s="122" t="str">
        <f>TEXT(Z127,"###,###")</f>
        <v>22,314</v>
      </c>
      <c r="AD127" s="139">
        <f>Z127/$Z$7*100</f>
        <v>52.481302036784413</v>
      </c>
    </row>
    <row r="128" spans="19:32" x14ac:dyDescent="0.25">
      <c r="S128" s="115" t="s">
        <v>112</v>
      </c>
      <c r="T128" s="125">
        <v>20653</v>
      </c>
      <c r="U128" s="125">
        <v>20421</v>
      </c>
      <c r="V128" s="125">
        <v>20211</v>
      </c>
      <c r="W128" s="125">
        <v>19950</v>
      </c>
      <c r="X128" s="125">
        <v>19617</v>
      </c>
      <c r="Y128" s="125">
        <v>19780</v>
      </c>
      <c r="Z128" s="125">
        <v>20202</v>
      </c>
      <c r="AB128" s="122" t="str">
        <f>TEXT(Z128,"###,###")</f>
        <v>20,202</v>
      </c>
      <c r="AD128" s="139">
        <f>Z128/$Z$7*100</f>
        <v>47.513994073098452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85" id="{139C420E-8482-4E7E-9987-4519C95293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88" id="{E697A0CD-EA80-49CF-ADB4-F172746A075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91" id="{7F72C234-F520-4BDB-B9D9-71B4CE16AD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94" id="{2F6B20C4-6AAB-4694-90CC-1927FEEAFF5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4BBBB-BC79-474A-9F3D-621DC529B014}">
  <sheetPr codeName="Sheet12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Scenic Rim</v>
      </c>
      <c r="T1" s="113"/>
      <c r="U1" s="113"/>
      <c r="V1" s="113"/>
      <c r="W1" s="113"/>
      <c r="X1" s="113"/>
      <c r="Y1" s="114" t="str">
        <f>Y3</f>
        <v>9.62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182</v>
      </c>
      <c r="Y3" s="118" t="s">
        <v>267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9.62 Scenic Rim,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27453</v>
      </c>
      <c r="U4" s="121">
        <v>27665</v>
      </c>
      <c r="V4" s="121">
        <v>27722</v>
      </c>
      <c r="W4" s="121">
        <v>28206</v>
      </c>
      <c r="X4" s="121">
        <v>28244</v>
      </c>
      <c r="Y4" s="121">
        <v>29548</v>
      </c>
      <c r="Z4" s="121">
        <v>31006</v>
      </c>
      <c r="AB4" s="122" t="str">
        <f>TEXT(Z4,"###,###")</f>
        <v>31,006</v>
      </c>
      <c r="AD4" s="123">
        <f>Z4/Y4-1</f>
        <v>4.9343441180452086E-2</v>
      </c>
      <c r="AF4" s="123">
        <f t="shared" ref="AF4:AF9" si="0">Z4/T4-1</f>
        <v>0.12942119258368856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14658</v>
      </c>
      <c r="U5" s="121">
        <v>14793</v>
      </c>
      <c r="V5" s="121">
        <v>14716</v>
      </c>
      <c r="W5" s="121">
        <v>14988</v>
      </c>
      <c r="X5" s="121">
        <v>14851</v>
      </c>
      <c r="Y5" s="121">
        <v>15460</v>
      </c>
      <c r="Z5" s="121">
        <v>16172</v>
      </c>
      <c r="AB5" s="122" t="str">
        <f>TEXT(Z5,"###,###")</f>
        <v>16,172</v>
      </c>
      <c r="AD5" s="123">
        <f t="shared" ref="AD5:AD9" si="1">Z5/Y5-1</f>
        <v>4.605433376455359E-2</v>
      </c>
      <c r="AF5" s="123">
        <f t="shared" si="0"/>
        <v>0.10328830672670208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12795</v>
      </c>
      <c r="U6" s="121">
        <v>12870</v>
      </c>
      <c r="V6" s="121">
        <v>13006</v>
      </c>
      <c r="W6" s="121">
        <v>13218</v>
      </c>
      <c r="X6" s="121">
        <v>13393</v>
      </c>
      <c r="Y6" s="121">
        <v>14088</v>
      </c>
      <c r="Z6" s="121">
        <v>14834</v>
      </c>
      <c r="AB6" s="122" t="str">
        <f>TEXT(Z6,"###,###")</f>
        <v>14,834</v>
      </c>
      <c r="AD6" s="123">
        <f t="shared" si="1"/>
        <v>5.2952867688813132E-2</v>
      </c>
      <c r="AF6" s="123">
        <f t="shared" si="0"/>
        <v>0.15935912465806945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19598</v>
      </c>
      <c r="U7" s="121">
        <v>19597</v>
      </c>
      <c r="V7" s="121">
        <v>19891</v>
      </c>
      <c r="W7" s="121">
        <v>20007</v>
      </c>
      <c r="X7" s="121">
        <v>20228</v>
      </c>
      <c r="Y7" s="121">
        <v>21120</v>
      </c>
      <c r="Z7" s="121">
        <v>22191</v>
      </c>
      <c r="AB7" s="122" t="str">
        <f>TEXT(Z7,"###,###")</f>
        <v>22,191</v>
      </c>
      <c r="AD7" s="123">
        <f t="shared" si="1"/>
        <v>5.0710227272727337E-2</v>
      </c>
      <c r="AF7" s="123">
        <f t="shared" si="0"/>
        <v>0.13230941932850282</v>
      </c>
    </row>
    <row r="8" spans="1:32" ht="17.25" customHeight="1" x14ac:dyDescent="0.25">
      <c r="A8" s="44" t="s">
        <v>13</v>
      </c>
      <c r="B8" s="45"/>
      <c r="C8" s="46"/>
      <c r="D8" s="47" t="str">
        <f>AB4</f>
        <v>31,006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22,191</v>
      </c>
      <c r="P8" s="48"/>
      <c r="S8" s="120" t="s">
        <v>88</v>
      </c>
      <c r="T8" s="121">
        <v>35924</v>
      </c>
      <c r="U8" s="121">
        <v>36709</v>
      </c>
      <c r="V8" s="121">
        <v>37714.5</v>
      </c>
      <c r="W8" s="121">
        <v>38755</v>
      </c>
      <c r="X8" s="121">
        <v>39376.239999999998</v>
      </c>
      <c r="Y8" s="121">
        <v>40000</v>
      </c>
      <c r="Z8" s="121">
        <v>41381</v>
      </c>
      <c r="AB8" s="122" t="str">
        <f>TEXT(Z8,"$###,###")</f>
        <v>$41,381</v>
      </c>
      <c r="AD8" s="123">
        <f t="shared" si="1"/>
        <v>3.4524999999999917E-2</v>
      </c>
      <c r="AF8" s="123">
        <f t="shared" si="0"/>
        <v>0.15190401959692679</v>
      </c>
    </row>
    <row r="9" spans="1:32" x14ac:dyDescent="0.25">
      <c r="A9" s="52" t="s">
        <v>15</v>
      </c>
      <c r="B9" s="53"/>
      <c r="C9" s="54"/>
      <c r="D9" s="55">
        <f>AD104</f>
        <v>69.909049861317158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52.084178270470005</v>
      </c>
      <c r="P9" s="56" t="s">
        <v>89</v>
      </c>
      <c r="S9" s="120" t="s">
        <v>7</v>
      </c>
      <c r="T9" s="121">
        <v>799031081</v>
      </c>
      <c r="U9" s="121">
        <v>840622044</v>
      </c>
      <c r="V9" s="121">
        <v>881430784</v>
      </c>
      <c r="W9" s="121">
        <v>897092986</v>
      </c>
      <c r="X9" s="121">
        <v>936760300</v>
      </c>
      <c r="Y9" s="121">
        <v>991989003</v>
      </c>
      <c r="Z9" s="121">
        <v>1072087343</v>
      </c>
      <c r="AB9" s="122" t="str">
        <f>TEXT(Z9/1000000,"$#,###.0")&amp;" mil"</f>
        <v>$1,072.1 mil</v>
      </c>
      <c r="AD9" s="123">
        <f t="shared" si="1"/>
        <v>8.0745189470613488E-2</v>
      </c>
      <c r="AF9" s="123">
        <f t="shared" si="0"/>
        <v>0.34173421847153396</v>
      </c>
    </row>
    <row r="10" spans="1:32" x14ac:dyDescent="0.25">
      <c r="A10" s="52" t="s">
        <v>18</v>
      </c>
      <c r="B10" s="53"/>
      <c r="C10" s="54"/>
      <c r="D10" s="55">
        <f>AD105</f>
        <v>17.025736954137908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47.915821729529988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87.075841557388131</v>
      </c>
      <c r="P11" s="56" t="s">
        <v>89</v>
      </c>
      <c r="S11" s="120" t="s">
        <v>30</v>
      </c>
      <c r="T11" s="125">
        <v>22311</v>
      </c>
      <c r="U11" s="125">
        <v>22707</v>
      </c>
      <c r="V11" s="125">
        <v>22808</v>
      </c>
      <c r="W11" s="125">
        <v>23414</v>
      </c>
      <c r="X11" s="125">
        <v>23507</v>
      </c>
      <c r="Y11" s="125">
        <v>24719</v>
      </c>
      <c r="Z11" s="125">
        <v>25924</v>
      </c>
    </row>
    <row r="12" spans="1:32" ht="28.5" customHeight="1" x14ac:dyDescent="0.25">
      <c r="A12" s="52" t="s">
        <v>20</v>
      </c>
      <c r="B12" s="54"/>
      <c r="C12" s="54"/>
      <c r="D12" s="55">
        <f>AD108</f>
        <v>19.454299167902985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22.901176152494255</v>
      </c>
      <c r="P12" s="56" t="s">
        <v>89</v>
      </c>
      <c r="S12" s="120" t="s">
        <v>31</v>
      </c>
      <c r="T12" s="125">
        <v>5141</v>
      </c>
      <c r="U12" s="125">
        <v>4960</v>
      </c>
      <c r="V12" s="125">
        <v>4916</v>
      </c>
      <c r="W12" s="125">
        <v>4790</v>
      </c>
      <c r="X12" s="125">
        <v>4740</v>
      </c>
      <c r="Y12" s="125">
        <v>4829</v>
      </c>
      <c r="Z12" s="125">
        <v>5081</v>
      </c>
    </row>
    <row r="13" spans="1:32" ht="15" customHeight="1" x14ac:dyDescent="0.25">
      <c r="A13" s="52" t="s">
        <v>21</v>
      </c>
      <c r="B13" s="54"/>
      <c r="C13" s="54"/>
      <c r="D13" s="55">
        <f>AD109</f>
        <v>15.316390376056246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20.36702573695414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31.780945623427726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1520</v>
      </c>
      <c r="Z15" s="125">
        <v>1636</v>
      </c>
      <c r="AB15" s="129">
        <f t="shared" ref="AB15:AB34" si="2">IF(Z15="np",0,Z15/$Z$34)</f>
        <v>5.2763981164935816E-2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224</v>
      </c>
      <c r="Z16" s="125">
        <v>251</v>
      </c>
      <c r="AB16" s="129">
        <f t="shared" si="2"/>
        <v>8.0952073792169253E-3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1837</v>
      </c>
      <c r="Z17" s="125">
        <v>2129</v>
      </c>
      <c r="AB17" s="129">
        <f t="shared" si="2"/>
        <v>6.8664129523318074E-2</v>
      </c>
    </row>
    <row r="18" spans="1:28" x14ac:dyDescent="0.25">
      <c r="A18" s="82" t="str">
        <f>$S$1&amp;" ("&amp;$T$2&amp;" to "&amp;$Z$2&amp;")"</f>
        <v>Scenic Rim (2011-12 to 2017-18)</v>
      </c>
      <c r="B18" s="82"/>
      <c r="C18" s="82"/>
      <c r="D18" s="82"/>
      <c r="E18" s="82"/>
      <c r="F18" s="82"/>
      <c r="G18" s="82" t="str">
        <f>$S$1&amp;" ("&amp;$T$2&amp;" to "&amp;$Z$2&amp;")"</f>
        <v>Scenic Rim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305</v>
      </c>
      <c r="Z18" s="125">
        <v>308</v>
      </c>
      <c r="AB18" s="129">
        <f t="shared" si="2"/>
        <v>9.9335612462104102E-3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2471</v>
      </c>
      <c r="Z19" s="125">
        <v>2891</v>
      </c>
      <c r="AB19" s="129">
        <f t="shared" si="2"/>
        <v>9.3240018061020447E-2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1142</v>
      </c>
      <c r="Z20" s="125">
        <v>1075</v>
      </c>
      <c r="AB20" s="129">
        <f t="shared" si="2"/>
        <v>3.4670708895052568E-2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2288</v>
      </c>
      <c r="Z21" s="125">
        <v>2440</v>
      </c>
      <c r="AB21" s="129">
        <f t="shared" si="2"/>
        <v>7.8694446236212343E-2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1917</v>
      </c>
      <c r="Z22" s="125">
        <v>1958</v>
      </c>
      <c r="AB22" s="129">
        <f t="shared" si="2"/>
        <v>6.3149067922337612E-2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1101</v>
      </c>
      <c r="Z23" s="125">
        <v>1208</v>
      </c>
      <c r="AB23" s="129">
        <f t="shared" si="2"/>
        <v>3.8960201251370702E-2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317</v>
      </c>
      <c r="Z24" s="125">
        <v>350</v>
      </c>
      <c r="AB24" s="129">
        <f t="shared" si="2"/>
        <v>1.1288137779784558E-2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818</v>
      </c>
      <c r="Z25" s="125">
        <v>962</v>
      </c>
      <c r="AB25" s="129">
        <f t="shared" si="2"/>
        <v>3.1026252983293555E-2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660</v>
      </c>
      <c r="Z26" s="125">
        <v>699</v>
      </c>
      <c r="AB26" s="129">
        <f t="shared" si="2"/>
        <v>2.254402373734116E-2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1436</v>
      </c>
      <c r="Z27" s="125">
        <v>1531</v>
      </c>
      <c r="AB27" s="129">
        <f t="shared" si="2"/>
        <v>4.9377539831000454E-2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1737</v>
      </c>
      <c r="Z28" s="125">
        <v>2037</v>
      </c>
      <c r="AB28" s="129">
        <f t="shared" si="2"/>
        <v>6.569696187834613E-2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1655</v>
      </c>
      <c r="Z29" s="125">
        <v>1668</v>
      </c>
      <c r="AB29" s="129">
        <f t="shared" si="2"/>
        <v>5.3796039476230406E-2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2321</v>
      </c>
      <c r="Z30" s="125">
        <v>2389</v>
      </c>
      <c r="AB30" s="129">
        <f t="shared" si="2"/>
        <v>7.7049603302586603E-2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2463</v>
      </c>
      <c r="Z31" s="125">
        <v>2795</v>
      </c>
      <c r="AB31" s="129">
        <f t="shared" si="2"/>
        <v>9.0143843127136677E-2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503</v>
      </c>
      <c r="Z32" s="125">
        <v>606</v>
      </c>
      <c r="AB32" s="129">
        <f t="shared" si="2"/>
        <v>1.9544604270141264E-2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1070</v>
      </c>
      <c r="Z33" s="125">
        <v>1248</v>
      </c>
      <c r="AB33" s="129">
        <f t="shared" si="2"/>
        <v>4.0250274140488936E-2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29548</v>
      </c>
      <c r="Z34" s="132">
        <v>31006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28</v>
      </c>
      <c r="Y44" s="125">
        <v>12</v>
      </c>
      <c r="Z44" s="125">
        <v>22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355</v>
      </c>
      <c r="Y45" s="125">
        <v>426</v>
      </c>
      <c r="Z45" s="125">
        <v>423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885</v>
      </c>
      <c r="Y46" s="125">
        <v>905</v>
      </c>
      <c r="Z46" s="125">
        <v>1011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1104</v>
      </c>
      <c r="Y47" s="125">
        <v>1178</v>
      </c>
      <c r="Z47" s="125">
        <v>1296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1208</v>
      </c>
      <c r="Y48" s="125">
        <v>1352</v>
      </c>
      <c r="Z48" s="125">
        <v>1411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Scenic Rim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1211</v>
      </c>
      <c r="Y49" s="125">
        <v>1255</v>
      </c>
      <c r="Z49" s="125">
        <v>1287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1365</v>
      </c>
      <c r="Y50" s="125">
        <v>1367</v>
      </c>
      <c r="Z50" s="125">
        <v>1481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1606</v>
      </c>
      <c r="Y51" s="125">
        <v>1543</v>
      </c>
      <c r="Z51" s="125">
        <v>1514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1681</v>
      </c>
      <c r="Y52" s="125">
        <v>1714</v>
      </c>
      <c r="Z52" s="125">
        <v>1841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1638</v>
      </c>
      <c r="Y53" s="125">
        <v>1690</v>
      </c>
      <c r="Z53" s="125">
        <v>1607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1472</v>
      </c>
      <c r="Y54" s="125">
        <v>1513</v>
      </c>
      <c r="Z54" s="125">
        <v>1619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1100</v>
      </c>
      <c r="Y55" s="125">
        <v>1215</v>
      </c>
      <c r="Z55" s="125">
        <v>1278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665</v>
      </c>
      <c r="Y56" s="125">
        <v>685</v>
      </c>
      <c r="Z56" s="125">
        <v>692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310</v>
      </c>
      <c r="Y57" s="125">
        <v>379</v>
      </c>
      <c r="Z57" s="125">
        <v>409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128</v>
      </c>
      <c r="Y58" s="125">
        <v>131</v>
      </c>
      <c r="Z58" s="125">
        <v>153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60</v>
      </c>
      <c r="Y59" s="125">
        <v>59</v>
      </c>
      <c r="Z59" s="125">
        <v>70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43</v>
      </c>
      <c r="Y60" s="125">
        <v>39</v>
      </c>
      <c r="Z60" s="125">
        <v>45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14851</v>
      </c>
      <c r="Y61" s="125">
        <v>15460</v>
      </c>
      <c r="Z61" s="125">
        <v>16172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22</v>
      </c>
      <c r="Y63" s="125">
        <v>30</v>
      </c>
      <c r="Z63" s="125">
        <v>38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Scenic Rim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414</v>
      </c>
      <c r="Y64" s="125">
        <v>442</v>
      </c>
      <c r="Z64" s="125">
        <v>424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959</v>
      </c>
      <c r="Y65" s="125">
        <v>951</v>
      </c>
      <c r="Z65" s="125">
        <v>986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988</v>
      </c>
      <c r="Y66" s="125">
        <v>1051</v>
      </c>
      <c r="Z66" s="125">
        <v>1247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1045</v>
      </c>
      <c r="Y67" s="125">
        <v>1188</v>
      </c>
      <c r="Z67" s="125">
        <v>1235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1048</v>
      </c>
      <c r="Y68" s="125">
        <v>1122</v>
      </c>
      <c r="Z68" s="125">
        <v>1090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1129</v>
      </c>
      <c r="Y69" s="125">
        <v>1212</v>
      </c>
      <c r="Z69" s="125">
        <v>1298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1521</v>
      </c>
      <c r="Y70" s="125">
        <v>1478</v>
      </c>
      <c r="Z70" s="125">
        <v>1446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1576</v>
      </c>
      <c r="Y71" s="125">
        <v>1681</v>
      </c>
      <c r="Z71" s="125">
        <v>1836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1537</v>
      </c>
      <c r="Y72" s="125">
        <v>1598</v>
      </c>
      <c r="Z72" s="125">
        <v>1655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1358</v>
      </c>
      <c r="Y73" s="125">
        <v>1387</v>
      </c>
      <c r="Z73" s="125">
        <v>1493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930</v>
      </c>
      <c r="Y74" s="125">
        <v>1007</v>
      </c>
      <c r="Z74" s="125">
        <v>1052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493</v>
      </c>
      <c r="Y75" s="125">
        <v>532</v>
      </c>
      <c r="Z75" s="125">
        <v>553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203</v>
      </c>
      <c r="Y76" s="125">
        <v>233</v>
      </c>
      <c r="Z76" s="125">
        <v>274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105</v>
      </c>
      <c r="Y77" s="125">
        <v>97</v>
      </c>
      <c r="Z77" s="125">
        <v>109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47</v>
      </c>
      <c r="Y78" s="125">
        <v>52</v>
      </c>
      <c r="Z78" s="125">
        <v>72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21</v>
      </c>
      <c r="Y79" s="125">
        <v>27</v>
      </c>
      <c r="Z79" s="125">
        <v>28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13393</v>
      </c>
      <c r="Y80" s="125">
        <v>14088</v>
      </c>
      <c r="Z80" s="125">
        <v>14834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Scenic Rim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1073</v>
      </c>
      <c r="Y83" s="125">
        <v>1136</v>
      </c>
      <c r="Z83" s="125">
        <v>1204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891</v>
      </c>
      <c r="Y84" s="125">
        <v>920</v>
      </c>
      <c r="Z84" s="125">
        <v>952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31,006</v>
      </c>
      <c r="D85" s="96">
        <f t="shared" ref="D85:D90" si="4">AD4</f>
        <v>4.9343441180452086E-2</v>
      </c>
      <c r="E85" s="97">
        <f t="shared" ref="E85:E90" si="5">AD4</f>
        <v>4.9343441180452086E-2</v>
      </c>
      <c r="F85" s="96">
        <f t="shared" ref="F85:F90" si="6">AF4</f>
        <v>0.12942119258368856</v>
      </c>
      <c r="G85" s="97">
        <f t="shared" ref="G85:G90" si="7">AF4</f>
        <v>0.12942119258368856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1919</v>
      </c>
      <c r="Y85" s="125">
        <v>1974</v>
      </c>
      <c r="Z85" s="125">
        <v>2102</v>
      </c>
    </row>
    <row r="86" spans="1:32" ht="15" customHeight="1" x14ac:dyDescent="0.25">
      <c r="A86" s="98" t="s">
        <v>4</v>
      </c>
      <c r="B86" s="95"/>
      <c r="C86" s="109" t="str">
        <f t="shared" si="3"/>
        <v>16,172</v>
      </c>
      <c r="D86" s="96">
        <f t="shared" si="4"/>
        <v>4.605433376455359E-2</v>
      </c>
      <c r="E86" s="97">
        <f t="shared" si="5"/>
        <v>4.605433376455359E-2</v>
      </c>
      <c r="F86" s="96">
        <f t="shared" si="6"/>
        <v>0.10328830672670208</v>
      </c>
      <c r="G86" s="97">
        <f t="shared" si="7"/>
        <v>0.10328830672670208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508</v>
      </c>
      <c r="Y86" s="125">
        <v>537</v>
      </c>
      <c r="Z86" s="125">
        <v>548</v>
      </c>
    </row>
    <row r="87" spans="1:32" ht="15" customHeight="1" x14ac:dyDescent="0.25">
      <c r="A87" s="98" t="s">
        <v>5</v>
      </c>
      <c r="B87" s="95"/>
      <c r="C87" s="109" t="str">
        <f t="shared" si="3"/>
        <v>14,834</v>
      </c>
      <c r="D87" s="96">
        <f t="shared" si="4"/>
        <v>5.2952867688813132E-2</v>
      </c>
      <c r="E87" s="97">
        <f t="shared" si="5"/>
        <v>5.2952867688813132E-2</v>
      </c>
      <c r="F87" s="96">
        <f t="shared" si="6"/>
        <v>0.15935912465806945</v>
      </c>
      <c r="G87" s="97">
        <f t="shared" si="7"/>
        <v>0.15935912465806945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294</v>
      </c>
      <c r="Y87" s="125">
        <v>312</v>
      </c>
      <c r="Z87" s="125">
        <v>337</v>
      </c>
    </row>
    <row r="88" spans="1:32" ht="15" customHeight="1" x14ac:dyDescent="0.25">
      <c r="A88" s="95" t="s">
        <v>6</v>
      </c>
      <c r="B88" s="95"/>
      <c r="C88" s="109" t="str">
        <f t="shared" si="3"/>
        <v>22,191</v>
      </c>
      <c r="D88" s="96">
        <f t="shared" si="4"/>
        <v>5.0710227272727337E-2</v>
      </c>
      <c r="E88" s="97">
        <f t="shared" si="5"/>
        <v>5.0710227272727337E-2</v>
      </c>
      <c r="F88" s="96">
        <f t="shared" si="6"/>
        <v>0.13230941932850282</v>
      </c>
      <c r="G88" s="97">
        <f t="shared" si="7"/>
        <v>0.13230941932850282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425</v>
      </c>
      <c r="Y88" s="125">
        <v>441</v>
      </c>
      <c r="Z88" s="125">
        <v>482</v>
      </c>
    </row>
    <row r="89" spans="1:32" ht="15" customHeight="1" x14ac:dyDescent="0.25">
      <c r="A89" s="95" t="s">
        <v>104</v>
      </c>
      <c r="B89" s="95"/>
      <c r="C89" s="146" t="str">
        <f t="shared" si="3"/>
        <v>$41,381</v>
      </c>
      <c r="D89" s="96">
        <f t="shared" si="4"/>
        <v>3.4524999999999917E-2</v>
      </c>
      <c r="E89" s="97">
        <f t="shared" si="5"/>
        <v>3.4524999999999917E-2</v>
      </c>
      <c r="F89" s="96">
        <f t="shared" si="6"/>
        <v>0.15190401959692679</v>
      </c>
      <c r="G89" s="97">
        <f t="shared" si="7"/>
        <v>0.15190401959692679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1104</v>
      </c>
      <c r="Y89" s="125">
        <v>1149</v>
      </c>
      <c r="Z89" s="125">
        <v>1275</v>
      </c>
    </row>
    <row r="90" spans="1:32" ht="15" customHeight="1" x14ac:dyDescent="0.25">
      <c r="A90" s="95" t="s">
        <v>7</v>
      </c>
      <c r="B90" s="95"/>
      <c r="C90" s="109" t="str">
        <f t="shared" si="3"/>
        <v>$1,072.1 mil</v>
      </c>
      <c r="D90" s="96">
        <f t="shared" si="4"/>
        <v>8.0745189470613488E-2</v>
      </c>
      <c r="E90" s="97">
        <f t="shared" si="5"/>
        <v>8.0745189470613488E-2</v>
      </c>
      <c r="F90" s="96">
        <f t="shared" si="6"/>
        <v>0.34173421847153396</v>
      </c>
      <c r="G90" s="97">
        <f t="shared" si="7"/>
        <v>0.34173421847153396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1494</v>
      </c>
      <c r="Y90" s="125">
        <v>1560</v>
      </c>
      <c r="Z90" s="125">
        <v>1630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10560</v>
      </c>
      <c r="Y91" s="125">
        <v>10968</v>
      </c>
      <c r="Z91" s="125">
        <v>11558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668</v>
      </c>
      <c r="Y93" s="125">
        <v>742</v>
      </c>
      <c r="Z93" s="125">
        <v>817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1489</v>
      </c>
      <c r="Y94" s="125">
        <v>1585</v>
      </c>
      <c r="Z94" s="125">
        <v>1658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358</v>
      </c>
      <c r="Y95" s="125">
        <v>379</v>
      </c>
      <c r="Z95" s="125">
        <v>396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1350</v>
      </c>
      <c r="Y96" s="125">
        <v>1441</v>
      </c>
      <c r="Z96" s="125">
        <v>1603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1585</v>
      </c>
      <c r="Y97" s="125">
        <v>1759</v>
      </c>
      <c r="Z97" s="125">
        <v>1803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850</v>
      </c>
      <c r="Y98" s="125">
        <v>868</v>
      </c>
      <c r="Z98" s="125">
        <v>931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101</v>
      </c>
      <c r="Y99" s="125">
        <v>113</v>
      </c>
      <c r="Z99" s="125">
        <v>123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832</v>
      </c>
      <c r="Y100" s="125">
        <v>892</v>
      </c>
      <c r="Z100" s="125">
        <v>919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9666</v>
      </c>
      <c r="Y101" s="125">
        <v>10152</v>
      </c>
      <c r="Z101" s="125">
        <v>10633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19010</v>
      </c>
      <c r="Y104" s="125">
        <v>20683</v>
      </c>
      <c r="Z104" s="125">
        <v>21676</v>
      </c>
      <c r="AB104" s="122" t="str">
        <f>TEXT(Z104,"###,###")</f>
        <v>21,676</v>
      </c>
      <c r="AD104" s="143">
        <f>Z104/($Z$4)*100</f>
        <v>69.909049861317158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5043</v>
      </c>
      <c r="Y105" s="125">
        <v>5233</v>
      </c>
      <c r="Z105" s="125">
        <v>5279</v>
      </c>
      <c r="AB105" s="122" t="str">
        <f>TEXT(Z105,"###,###")</f>
        <v>5,279</v>
      </c>
      <c r="AD105" s="143">
        <f>Z105/($Z$4)*100</f>
        <v>17.025736954137908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24053</v>
      </c>
      <c r="Y106" s="132">
        <v>25916</v>
      </c>
      <c r="Z106" s="132">
        <v>26955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4966</v>
      </c>
      <c r="Y108" s="125">
        <v>5374</v>
      </c>
      <c r="Z108" s="125">
        <v>6032</v>
      </c>
      <c r="AB108" s="122" t="str">
        <f>TEXT(Z108,"###,###")</f>
        <v>6,032</v>
      </c>
      <c r="AD108" s="143">
        <f>Z108/($Z$4)*100</f>
        <v>19.454299167902985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4639</v>
      </c>
      <c r="Y109" s="125">
        <v>4878</v>
      </c>
      <c r="Z109" s="125">
        <v>4749</v>
      </c>
      <c r="AB109" s="122" t="str">
        <f>TEXT(Z109,"###,###")</f>
        <v>4,749</v>
      </c>
      <c r="AD109" s="143">
        <f>Z109/($Z$4)*100</f>
        <v>15.316390376056246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5355</v>
      </c>
      <c r="Y110" s="125">
        <v>6109</v>
      </c>
      <c r="Z110" s="125">
        <v>6315</v>
      </c>
      <c r="AB110" s="122" t="str">
        <f>TEXT(Z110,"###,###")</f>
        <v>6,315</v>
      </c>
      <c r="AD110" s="143">
        <f>Z110/($Z$4)*100</f>
        <v>20.36702573695414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9097</v>
      </c>
      <c r="Y111" s="125">
        <v>9555</v>
      </c>
      <c r="Z111" s="125">
        <v>9854</v>
      </c>
      <c r="AB111" s="122" t="str">
        <f>TEXT(Z111,"###,###")</f>
        <v>9,854</v>
      </c>
      <c r="AD111" s="143">
        <f>Z111/($Z$4)*100</f>
        <v>31.780945623427726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28244</v>
      </c>
      <c r="Y112" s="125">
        <v>29548</v>
      </c>
      <c r="Z112" s="125">
        <v>31006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45.03</v>
      </c>
      <c r="U118" s="144">
        <v>42.4</v>
      </c>
      <c r="V118" s="144">
        <v>40.46</v>
      </c>
      <c r="W118" s="144">
        <v>40.6</v>
      </c>
      <c r="X118" s="144">
        <v>42.59</v>
      </c>
      <c r="Y118" s="144">
        <v>43.66</v>
      </c>
      <c r="Z118" s="144">
        <v>43.77</v>
      </c>
      <c r="AB118" s="122" t="str">
        <f>TEXT(Z118,"##.0")</f>
        <v>43.8</v>
      </c>
    </row>
    <row r="120" spans="19:32" x14ac:dyDescent="0.25">
      <c r="S120" s="115" t="s">
        <v>106</v>
      </c>
      <c r="T120" s="125">
        <v>14456</v>
      </c>
      <c r="U120" s="125">
        <v>14640</v>
      </c>
      <c r="V120" s="125">
        <v>14977</v>
      </c>
      <c r="W120" s="125">
        <v>15215</v>
      </c>
      <c r="X120" s="125">
        <v>15491</v>
      </c>
      <c r="Y120" s="125">
        <v>16291</v>
      </c>
      <c r="Z120" s="125">
        <v>17109</v>
      </c>
      <c r="AB120" s="122" t="str">
        <f>TEXT(Z120,"###,###")</f>
        <v>17,109</v>
      </c>
    </row>
    <row r="121" spans="19:32" x14ac:dyDescent="0.25">
      <c r="S121" s="115" t="s">
        <v>107</v>
      </c>
      <c r="T121" s="125">
        <v>2848</v>
      </c>
      <c r="U121" s="125">
        <v>2786</v>
      </c>
      <c r="V121" s="125">
        <v>2741</v>
      </c>
      <c r="W121" s="125">
        <v>2632</v>
      </c>
      <c r="X121" s="125">
        <v>2558</v>
      </c>
      <c r="Y121" s="125">
        <v>2630</v>
      </c>
      <c r="Z121" s="125">
        <v>2868</v>
      </c>
      <c r="AB121" s="122" t="str">
        <f>TEXT(Z121,"###,###")</f>
        <v>2,868</v>
      </c>
    </row>
    <row r="122" spans="19:32" x14ac:dyDescent="0.25">
      <c r="S122" s="115" t="s">
        <v>108</v>
      </c>
      <c r="T122" s="125">
        <v>2295</v>
      </c>
      <c r="U122" s="125">
        <v>2168</v>
      </c>
      <c r="V122" s="125">
        <v>2168</v>
      </c>
      <c r="W122" s="125">
        <v>2162</v>
      </c>
      <c r="X122" s="125">
        <v>2176</v>
      </c>
      <c r="Y122" s="125">
        <v>2199</v>
      </c>
      <c r="Z122" s="125">
        <v>2214</v>
      </c>
      <c r="AB122" s="122" t="str">
        <f>TEXT(Z122,"###,###")</f>
        <v>2,214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16751</v>
      </c>
      <c r="U124" s="125">
        <v>16808</v>
      </c>
      <c r="V124" s="125">
        <v>17145</v>
      </c>
      <c r="W124" s="125">
        <v>17377</v>
      </c>
      <c r="X124" s="125">
        <v>17667</v>
      </c>
      <c r="Y124" s="125">
        <v>18490</v>
      </c>
      <c r="Z124" s="125">
        <v>19323</v>
      </c>
      <c r="AB124" s="122" t="str">
        <f>TEXT(Z124,"###,###")</f>
        <v>19,323</v>
      </c>
      <c r="AD124" s="139">
        <f>Z124/$Z$7*100</f>
        <v>87.075841557388131</v>
      </c>
    </row>
    <row r="125" spans="19:32" x14ac:dyDescent="0.25">
      <c r="S125" s="115" t="s">
        <v>110</v>
      </c>
      <c r="T125" s="125">
        <v>5143</v>
      </c>
      <c r="U125" s="125">
        <v>4954</v>
      </c>
      <c r="V125" s="125">
        <v>4909</v>
      </c>
      <c r="W125" s="125">
        <v>4794</v>
      </c>
      <c r="X125" s="125">
        <v>4734</v>
      </c>
      <c r="Y125" s="125">
        <v>4829</v>
      </c>
      <c r="Z125" s="125">
        <v>5082</v>
      </c>
      <c r="AB125" s="122" t="str">
        <f>TEXT(Z125,"###,###")</f>
        <v>5,082</v>
      </c>
      <c r="AD125" s="139">
        <f>Z125/$Z$7*100</f>
        <v>22.901176152494255</v>
      </c>
    </row>
    <row r="127" spans="19:32" x14ac:dyDescent="0.25">
      <c r="S127" s="115" t="s">
        <v>111</v>
      </c>
      <c r="T127" s="125">
        <v>10414</v>
      </c>
      <c r="U127" s="125">
        <v>10364</v>
      </c>
      <c r="V127" s="125">
        <v>10484</v>
      </c>
      <c r="W127" s="125">
        <v>10559</v>
      </c>
      <c r="X127" s="125">
        <v>10560</v>
      </c>
      <c r="Y127" s="125">
        <v>10968</v>
      </c>
      <c r="Z127" s="125">
        <v>11558</v>
      </c>
      <c r="AB127" s="122" t="str">
        <f>TEXT(Z127,"###,###")</f>
        <v>11,558</v>
      </c>
      <c r="AD127" s="139">
        <f>Z127/$Z$7*100</f>
        <v>52.084178270470005</v>
      </c>
    </row>
    <row r="128" spans="19:32" x14ac:dyDescent="0.25">
      <c r="S128" s="115" t="s">
        <v>112</v>
      </c>
      <c r="T128" s="125">
        <v>9186</v>
      </c>
      <c r="U128" s="125">
        <v>9230</v>
      </c>
      <c r="V128" s="125">
        <v>9408</v>
      </c>
      <c r="W128" s="125">
        <v>9446</v>
      </c>
      <c r="X128" s="125">
        <v>9668</v>
      </c>
      <c r="Y128" s="125">
        <v>10152</v>
      </c>
      <c r="Z128" s="125">
        <v>10633</v>
      </c>
      <c r="AB128" s="122" t="str">
        <f>TEXT(Z128,"###,###")</f>
        <v>10,633</v>
      </c>
      <c r="AD128" s="139">
        <f>Z128/$Z$7*100</f>
        <v>47.915821729529988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75" id="{ABEFB822-93E3-44F6-AAC1-9DE2DEB0527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78" id="{F84841AF-AB99-4ABE-99FF-87D6899215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81" id="{197DD84B-793D-42E4-96BC-C5C668A564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84" id="{79F1E660-44A4-41F1-88C7-A38B3670BB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E88FE-E3C3-4755-8226-DEEAB358EA13}">
  <sheetPr codeName="Sheet12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Somerset</v>
      </c>
      <c r="T1" s="113"/>
      <c r="U1" s="113"/>
      <c r="V1" s="113"/>
      <c r="W1" s="113"/>
      <c r="X1" s="113"/>
      <c r="Y1" s="114" t="str">
        <f>Y3</f>
        <v>9.63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183</v>
      </c>
      <c r="Y3" s="118" t="s">
        <v>268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9.63 Somerset,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15188</v>
      </c>
      <c r="U4" s="121">
        <v>15458</v>
      </c>
      <c r="V4" s="121">
        <v>15325</v>
      </c>
      <c r="W4" s="121">
        <v>15521</v>
      </c>
      <c r="X4" s="121">
        <v>15422</v>
      </c>
      <c r="Y4" s="121">
        <v>16101</v>
      </c>
      <c r="Z4" s="121">
        <v>16848</v>
      </c>
      <c r="AB4" s="122" t="str">
        <f>TEXT(Z4,"###,###")</f>
        <v>16,848</v>
      </c>
      <c r="AD4" s="123">
        <f>Z4/Y4-1</f>
        <v>4.6394633873672486E-2</v>
      </c>
      <c r="AF4" s="123">
        <f t="shared" ref="AF4:AF9" si="0">Z4/T4-1</f>
        <v>0.10929681327363716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8338</v>
      </c>
      <c r="U5" s="121">
        <v>8642</v>
      </c>
      <c r="V5" s="121">
        <v>8459</v>
      </c>
      <c r="W5" s="121">
        <v>8593</v>
      </c>
      <c r="X5" s="121">
        <v>8536</v>
      </c>
      <c r="Y5" s="121">
        <v>9031</v>
      </c>
      <c r="Z5" s="121">
        <v>9268</v>
      </c>
      <c r="AB5" s="122" t="str">
        <f>TEXT(Z5,"###,###")</f>
        <v>9,268</v>
      </c>
      <c r="AD5" s="123">
        <f t="shared" ref="AD5:AD9" si="1">Z5/Y5-1</f>
        <v>2.6242940981065166E-2</v>
      </c>
      <c r="AF5" s="123">
        <f t="shared" si="0"/>
        <v>0.11153753897817231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6848</v>
      </c>
      <c r="U6" s="121">
        <v>6815</v>
      </c>
      <c r="V6" s="121">
        <v>6866</v>
      </c>
      <c r="W6" s="121">
        <v>6924</v>
      </c>
      <c r="X6" s="121">
        <v>6887</v>
      </c>
      <c r="Y6" s="121">
        <v>7070</v>
      </c>
      <c r="Z6" s="121">
        <v>7583</v>
      </c>
      <c r="AB6" s="122" t="str">
        <f>TEXT(Z6,"###,###")</f>
        <v>7,583</v>
      </c>
      <c r="AD6" s="123">
        <f t="shared" si="1"/>
        <v>7.2560113154172656E-2</v>
      </c>
      <c r="AF6" s="123">
        <f t="shared" si="0"/>
        <v>0.10733060747663559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10866</v>
      </c>
      <c r="U7" s="121">
        <v>11030</v>
      </c>
      <c r="V7" s="121">
        <v>11124</v>
      </c>
      <c r="W7" s="121">
        <v>11136</v>
      </c>
      <c r="X7" s="121">
        <v>11188</v>
      </c>
      <c r="Y7" s="121">
        <v>11634</v>
      </c>
      <c r="Z7" s="121">
        <v>12241</v>
      </c>
      <c r="AB7" s="122" t="str">
        <f>TEXT(Z7,"###,###")</f>
        <v>12,241</v>
      </c>
      <c r="AD7" s="123">
        <f t="shared" si="1"/>
        <v>5.217466047790964E-2</v>
      </c>
      <c r="AF7" s="123">
        <f t="shared" si="0"/>
        <v>0.12654150561384125</v>
      </c>
    </row>
    <row r="8" spans="1:32" ht="17.25" customHeight="1" x14ac:dyDescent="0.25">
      <c r="A8" s="44" t="s">
        <v>13</v>
      </c>
      <c r="B8" s="45"/>
      <c r="C8" s="46"/>
      <c r="D8" s="47" t="str">
        <f>AB4</f>
        <v>16,848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12,241</v>
      </c>
      <c r="P8" s="48"/>
      <c r="S8" s="120" t="s">
        <v>88</v>
      </c>
      <c r="T8" s="121">
        <v>37937.120000000003</v>
      </c>
      <c r="U8" s="121">
        <v>39947.78</v>
      </c>
      <c r="V8" s="121">
        <v>40361</v>
      </c>
      <c r="W8" s="121">
        <v>40799.17</v>
      </c>
      <c r="X8" s="121">
        <v>42535</v>
      </c>
      <c r="Y8" s="121">
        <v>43620.41</v>
      </c>
      <c r="Z8" s="121">
        <v>45172.5</v>
      </c>
      <c r="AB8" s="122" t="str">
        <f>TEXT(Z8,"$###,###")</f>
        <v>$45,173</v>
      </c>
      <c r="AD8" s="123">
        <f t="shared" si="1"/>
        <v>3.5581737998336083E-2</v>
      </c>
      <c r="AF8" s="123">
        <f t="shared" si="0"/>
        <v>0.19072032879670342</v>
      </c>
    </row>
    <row r="9" spans="1:32" x14ac:dyDescent="0.25">
      <c r="A9" s="52" t="s">
        <v>15</v>
      </c>
      <c r="B9" s="53"/>
      <c r="C9" s="54"/>
      <c r="D9" s="55">
        <f>AD104</f>
        <v>70.750237416904085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54.121395310840612</v>
      </c>
      <c r="P9" s="56" t="s">
        <v>89</v>
      </c>
      <c r="S9" s="120" t="s">
        <v>7</v>
      </c>
      <c r="T9" s="121">
        <v>441253266</v>
      </c>
      <c r="U9" s="121">
        <v>466624157</v>
      </c>
      <c r="V9" s="121">
        <v>489084989</v>
      </c>
      <c r="W9" s="121">
        <v>497688072</v>
      </c>
      <c r="X9" s="121">
        <v>516861245</v>
      </c>
      <c r="Y9" s="121">
        <v>548584889</v>
      </c>
      <c r="Z9" s="121">
        <v>586404750</v>
      </c>
      <c r="AB9" s="122" t="str">
        <f>TEXT(Z9/1000000,"$#,###.0")&amp;" mil"</f>
        <v>$586.4 mil</v>
      </c>
      <c r="AD9" s="123">
        <f t="shared" si="1"/>
        <v>6.8940763331889698E-2</v>
      </c>
      <c r="AF9" s="123">
        <f t="shared" si="0"/>
        <v>0.32895276972295551</v>
      </c>
    </row>
    <row r="10" spans="1:32" x14ac:dyDescent="0.25">
      <c r="A10" s="52" t="s">
        <v>18</v>
      </c>
      <c r="B10" s="53"/>
      <c r="C10" s="54"/>
      <c r="D10" s="55">
        <f>AD105</f>
        <v>17.070275403608736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45.845927620292457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88.677395637611312</v>
      </c>
      <c r="P11" s="56" t="s">
        <v>89</v>
      </c>
      <c r="S11" s="120" t="s">
        <v>30</v>
      </c>
      <c r="T11" s="125">
        <v>12704</v>
      </c>
      <c r="U11" s="125">
        <v>13011</v>
      </c>
      <c r="V11" s="125">
        <v>12967</v>
      </c>
      <c r="W11" s="125">
        <v>13232</v>
      </c>
      <c r="X11" s="125">
        <v>13187</v>
      </c>
      <c r="Y11" s="125">
        <v>13815</v>
      </c>
      <c r="Z11" s="125">
        <v>14368</v>
      </c>
    </row>
    <row r="12" spans="1:32" ht="28.5" customHeight="1" x14ac:dyDescent="0.25">
      <c r="A12" s="52" t="s">
        <v>20</v>
      </c>
      <c r="B12" s="54"/>
      <c r="C12" s="54"/>
      <c r="D12" s="55">
        <f>AD108</f>
        <v>17.052469135802468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20.292459766358959</v>
      </c>
      <c r="P12" s="56" t="s">
        <v>89</v>
      </c>
      <c r="S12" s="120" t="s">
        <v>31</v>
      </c>
      <c r="T12" s="125">
        <v>2483</v>
      </c>
      <c r="U12" s="125">
        <v>2446</v>
      </c>
      <c r="V12" s="125">
        <v>2355</v>
      </c>
      <c r="W12" s="125">
        <v>2292</v>
      </c>
      <c r="X12" s="125">
        <v>2238</v>
      </c>
      <c r="Y12" s="125">
        <v>2286</v>
      </c>
      <c r="Z12" s="125">
        <v>2483</v>
      </c>
    </row>
    <row r="13" spans="1:32" ht="15" customHeight="1" x14ac:dyDescent="0.25">
      <c r="A13" s="52" t="s">
        <v>21</v>
      </c>
      <c r="B13" s="54"/>
      <c r="C13" s="54"/>
      <c r="D13" s="55">
        <f>AD109</f>
        <v>14.553656220322885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19.913342830009498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36.354463437796767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841</v>
      </c>
      <c r="Z15" s="125">
        <v>884</v>
      </c>
      <c r="AB15" s="129">
        <f t="shared" ref="AB15:AB34" si="2">IF(Z15="np",0,Z15/$Z$34)</f>
        <v>5.2469135802469133E-2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196</v>
      </c>
      <c r="Z16" s="125">
        <v>229</v>
      </c>
      <c r="AB16" s="129">
        <f t="shared" si="2"/>
        <v>1.3592117758784425E-2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1963</v>
      </c>
      <c r="Z17" s="125">
        <v>2113</v>
      </c>
      <c r="AB17" s="129">
        <f t="shared" si="2"/>
        <v>0.12541547958214624</v>
      </c>
    </row>
    <row r="18" spans="1:28" x14ac:dyDescent="0.25">
      <c r="A18" s="82" t="str">
        <f>$S$1&amp;" ("&amp;$T$2&amp;" to "&amp;$Z$2&amp;")"</f>
        <v>Somerset (2011-12 to 2017-18)</v>
      </c>
      <c r="B18" s="82"/>
      <c r="C18" s="82"/>
      <c r="D18" s="82"/>
      <c r="E18" s="82"/>
      <c r="F18" s="82"/>
      <c r="G18" s="82" t="str">
        <f>$S$1&amp;" ("&amp;$T$2&amp;" to "&amp;$Z$2&amp;")"</f>
        <v>Somerset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170</v>
      </c>
      <c r="Z18" s="125">
        <v>177</v>
      </c>
      <c r="AB18" s="129">
        <f t="shared" si="2"/>
        <v>1.0505698005698005E-2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1176</v>
      </c>
      <c r="Z19" s="125">
        <v>1314</v>
      </c>
      <c r="AB19" s="129">
        <f t="shared" si="2"/>
        <v>7.7991452991452992E-2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536</v>
      </c>
      <c r="Z20" s="125">
        <v>501</v>
      </c>
      <c r="AB20" s="129">
        <f t="shared" si="2"/>
        <v>2.9736467236467237E-2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1273</v>
      </c>
      <c r="Z21" s="125">
        <v>1372</v>
      </c>
      <c r="AB21" s="129">
        <f t="shared" si="2"/>
        <v>8.1433998100664762E-2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742</v>
      </c>
      <c r="Z22" s="125">
        <v>780</v>
      </c>
      <c r="AB22" s="129">
        <f t="shared" si="2"/>
        <v>4.6296296296296294E-2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805</v>
      </c>
      <c r="Z23" s="125">
        <v>926</v>
      </c>
      <c r="AB23" s="129">
        <f t="shared" si="2"/>
        <v>5.4962013295346626E-2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44</v>
      </c>
      <c r="Z24" s="125">
        <v>45</v>
      </c>
      <c r="AB24" s="129">
        <f t="shared" si="2"/>
        <v>2.670940170940171E-3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438</v>
      </c>
      <c r="Z25" s="125">
        <v>428</v>
      </c>
      <c r="AB25" s="129">
        <f t="shared" si="2"/>
        <v>2.5403608736942071E-2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342</v>
      </c>
      <c r="Z26" s="125">
        <v>387</v>
      </c>
      <c r="AB26" s="129">
        <f t="shared" si="2"/>
        <v>2.2970085470085472E-2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581</v>
      </c>
      <c r="Z27" s="125">
        <v>647</v>
      </c>
      <c r="AB27" s="129">
        <f t="shared" si="2"/>
        <v>3.840218423551757E-2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1087</v>
      </c>
      <c r="Z28" s="125">
        <v>1236</v>
      </c>
      <c r="AB28" s="129">
        <f t="shared" si="2"/>
        <v>7.3361823361823356E-2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999</v>
      </c>
      <c r="Z29" s="125">
        <v>973</v>
      </c>
      <c r="AB29" s="129">
        <f t="shared" si="2"/>
        <v>5.7751661918328583E-2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1047</v>
      </c>
      <c r="Z30" s="125">
        <v>1117</v>
      </c>
      <c r="AB30" s="129">
        <f t="shared" si="2"/>
        <v>6.6298670465337134E-2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1293</v>
      </c>
      <c r="Z31" s="125">
        <v>1504</v>
      </c>
      <c r="AB31" s="129">
        <f t="shared" si="2"/>
        <v>8.9268755935422606E-2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192</v>
      </c>
      <c r="Z32" s="125">
        <v>197</v>
      </c>
      <c r="AB32" s="129">
        <f t="shared" si="2"/>
        <v>1.169278252611586E-2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512</v>
      </c>
      <c r="Z33" s="125">
        <v>557</v>
      </c>
      <c r="AB33" s="129">
        <f t="shared" si="2"/>
        <v>3.3060303893637226E-2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16101</v>
      </c>
      <c r="Z34" s="132">
        <v>16848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11</v>
      </c>
      <c r="Y44" s="125">
        <v>15</v>
      </c>
      <c r="Z44" s="125">
        <v>12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203</v>
      </c>
      <c r="Y45" s="125">
        <v>248</v>
      </c>
      <c r="Z45" s="125">
        <v>237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559</v>
      </c>
      <c r="Y46" s="125">
        <v>521</v>
      </c>
      <c r="Z46" s="125">
        <v>561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656</v>
      </c>
      <c r="Y47" s="125">
        <v>736</v>
      </c>
      <c r="Z47" s="125">
        <v>740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873</v>
      </c>
      <c r="Y48" s="125">
        <v>863</v>
      </c>
      <c r="Z48" s="125">
        <v>885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Somerset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902</v>
      </c>
      <c r="Y49" s="125">
        <v>972</v>
      </c>
      <c r="Z49" s="125">
        <v>945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781</v>
      </c>
      <c r="Y50" s="125">
        <v>879</v>
      </c>
      <c r="Z50" s="125">
        <v>907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837</v>
      </c>
      <c r="Y51" s="125">
        <v>854</v>
      </c>
      <c r="Z51" s="125">
        <v>857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897</v>
      </c>
      <c r="Y52" s="125">
        <v>924</v>
      </c>
      <c r="Z52" s="125">
        <v>934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889</v>
      </c>
      <c r="Y53" s="125">
        <v>902</v>
      </c>
      <c r="Z53" s="125">
        <v>909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771</v>
      </c>
      <c r="Y54" s="125">
        <v>856</v>
      </c>
      <c r="Z54" s="125">
        <v>896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629</v>
      </c>
      <c r="Y55" s="125">
        <v>656</v>
      </c>
      <c r="Z55" s="125">
        <v>712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309</v>
      </c>
      <c r="Y56" s="125">
        <v>342</v>
      </c>
      <c r="Z56" s="125">
        <v>364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117</v>
      </c>
      <c r="Y57" s="125">
        <v>164</v>
      </c>
      <c r="Z57" s="125">
        <v>170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66</v>
      </c>
      <c r="Y58" s="125">
        <v>59</v>
      </c>
      <c r="Z58" s="125">
        <v>79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18</v>
      </c>
      <c r="Y59" s="125">
        <v>25</v>
      </c>
      <c r="Z59" s="125">
        <v>28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12</v>
      </c>
      <c r="Y60" s="125">
        <v>15</v>
      </c>
      <c r="Z60" s="125">
        <v>23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8537</v>
      </c>
      <c r="Y61" s="125">
        <v>9031</v>
      </c>
      <c r="Z61" s="125">
        <v>9269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5</v>
      </c>
      <c r="Y63" s="125">
        <v>18</v>
      </c>
      <c r="Z63" s="125">
        <v>12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Somerset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213</v>
      </c>
      <c r="Y64" s="125">
        <v>204</v>
      </c>
      <c r="Z64" s="125">
        <v>247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458</v>
      </c>
      <c r="Y65" s="125">
        <v>468</v>
      </c>
      <c r="Z65" s="125">
        <v>500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560</v>
      </c>
      <c r="Y66" s="125">
        <v>539</v>
      </c>
      <c r="Z66" s="125">
        <v>574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610</v>
      </c>
      <c r="Y67" s="125">
        <v>576</v>
      </c>
      <c r="Z67" s="125">
        <v>648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600</v>
      </c>
      <c r="Y68" s="125">
        <v>665</v>
      </c>
      <c r="Z68" s="125">
        <v>713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584</v>
      </c>
      <c r="Y69" s="125">
        <v>663</v>
      </c>
      <c r="Z69" s="125">
        <v>702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790</v>
      </c>
      <c r="Y70" s="125">
        <v>712</v>
      </c>
      <c r="Z70" s="125">
        <v>716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748</v>
      </c>
      <c r="Y71" s="125">
        <v>803</v>
      </c>
      <c r="Z71" s="125">
        <v>878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804</v>
      </c>
      <c r="Y72" s="125">
        <v>827</v>
      </c>
      <c r="Z72" s="125">
        <v>862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722</v>
      </c>
      <c r="Y73" s="125">
        <v>748</v>
      </c>
      <c r="Z73" s="125">
        <v>762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437</v>
      </c>
      <c r="Y74" s="125">
        <v>464</v>
      </c>
      <c r="Z74" s="125">
        <v>543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214</v>
      </c>
      <c r="Y75" s="125">
        <v>221</v>
      </c>
      <c r="Z75" s="125">
        <v>207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82</v>
      </c>
      <c r="Y76" s="125">
        <v>98</v>
      </c>
      <c r="Z76" s="125">
        <v>126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28</v>
      </c>
      <c r="Y77" s="125">
        <v>35</v>
      </c>
      <c r="Z77" s="125">
        <v>50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15</v>
      </c>
      <c r="Y78" s="125">
        <v>12</v>
      </c>
      <c r="Z78" s="125">
        <v>13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19</v>
      </c>
      <c r="Y79" s="125">
        <v>17</v>
      </c>
      <c r="Z79" s="125">
        <v>18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6886</v>
      </c>
      <c r="Y80" s="125">
        <v>7070</v>
      </c>
      <c r="Z80" s="125">
        <v>7583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Somerset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471</v>
      </c>
      <c r="Y83" s="125">
        <v>522</v>
      </c>
      <c r="Z83" s="125">
        <v>519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339</v>
      </c>
      <c r="Y84" s="125">
        <v>356</v>
      </c>
      <c r="Z84" s="125">
        <v>367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16,848</v>
      </c>
      <c r="D85" s="96">
        <f t="shared" ref="D85:D90" si="4">AD4</f>
        <v>4.6394633873672486E-2</v>
      </c>
      <c r="E85" s="97">
        <f t="shared" ref="E85:E90" si="5">AD4</f>
        <v>4.6394633873672486E-2</v>
      </c>
      <c r="F85" s="96">
        <f t="shared" ref="F85:F90" si="6">AF4</f>
        <v>0.10929681327363716</v>
      </c>
      <c r="G85" s="97">
        <f t="shared" ref="G85:G90" si="7">AF4</f>
        <v>0.10929681327363716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990</v>
      </c>
      <c r="Y85" s="125">
        <v>1067</v>
      </c>
      <c r="Z85" s="125">
        <v>1142</v>
      </c>
    </row>
    <row r="86" spans="1:32" ht="15" customHeight="1" x14ac:dyDescent="0.25">
      <c r="A86" s="98" t="s">
        <v>4</v>
      </c>
      <c r="B86" s="95"/>
      <c r="C86" s="109" t="str">
        <f t="shared" si="3"/>
        <v>9,268</v>
      </c>
      <c r="D86" s="96">
        <f t="shared" si="4"/>
        <v>2.6242940981065166E-2</v>
      </c>
      <c r="E86" s="97">
        <f t="shared" si="5"/>
        <v>2.6242940981065166E-2</v>
      </c>
      <c r="F86" s="96">
        <f t="shared" si="6"/>
        <v>0.11153753897817231</v>
      </c>
      <c r="G86" s="97">
        <f t="shared" si="7"/>
        <v>0.11153753897817231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271</v>
      </c>
      <c r="Y86" s="125">
        <v>310</v>
      </c>
      <c r="Z86" s="125">
        <v>340</v>
      </c>
    </row>
    <row r="87" spans="1:32" ht="15" customHeight="1" x14ac:dyDescent="0.25">
      <c r="A87" s="98" t="s">
        <v>5</v>
      </c>
      <c r="B87" s="95"/>
      <c r="C87" s="109" t="str">
        <f t="shared" si="3"/>
        <v>7,583</v>
      </c>
      <c r="D87" s="96">
        <f t="shared" si="4"/>
        <v>7.2560113154172656E-2</v>
      </c>
      <c r="E87" s="97">
        <f t="shared" si="5"/>
        <v>7.2560113154172656E-2</v>
      </c>
      <c r="F87" s="96">
        <f t="shared" si="6"/>
        <v>0.10733060747663559</v>
      </c>
      <c r="G87" s="97">
        <f t="shared" si="7"/>
        <v>0.10733060747663559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187</v>
      </c>
      <c r="Y87" s="125">
        <v>199</v>
      </c>
      <c r="Z87" s="125">
        <v>214</v>
      </c>
    </row>
    <row r="88" spans="1:32" ht="15" customHeight="1" x14ac:dyDescent="0.25">
      <c r="A88" s="95" t="s">
        <v>6</v>
      </c>
      <c r="B88" s="95"/>
      <c r="C88" s="109" t="str">
        <f t="shared" si="3"/>
        <v>12,241</v>
      </c>
      <c r="D88" s="96">
        <f t="shared" si="4"/>
        <v>5.217466047790964E-2</v>
      </c>
      <c r="E88" s="97">
        <f t="shared" si="5"/>
        <v>5.217466047790964E-2</v>
      </c>
      <c r="F88" s="96">
        <f t="shared" si="6"/>
        <v>0.12654150561384125</v>
      </c>
      <c r="G88" s="97">
        <f t="shared" si="7"/>
        <v>0.12654150561384125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223</v>
      </c>
      <c r="Y88" s="125">
        <v>241</v>
      </c>
      <c r="Z88" s="125">
        <v>248</v>
      </c>
    </row>
    <row r="89" spans="1:32" ht="15" customHeight="1" x14ac:dyDescent="0.25">
      <c r="A89" s="95" t="s">
        <v>104</v>
      </c>
      <c r="B89" s="95"/>
      <c r="C89" s="146" t="str">
        <f t="shared" si="3"/>
        <v>$45,173</v>
      </c>
      <c r="D89" s="96">
        <f t="shared" si="4"/>
        <v>3.5581737998336083E-2</v>
      </c>
      <c r="E89" s="97">
        <f t="shared" si="5"/>
        <v>3.5581737998336083E-2</v>
      </c>
      <c r="F89" s="96">
        <f t="shared" si="6"/>
        <v>0.19072032879670342</v>
      </c>
      <c r="G89" s="97">
        <f t="shared" si="7"/>
        <v>0.19072032879670342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876</v>
      </c>
      <c r="Y89" s="125">
        <v>928</v>
      </c>
      <c r="Z89" s="125">
        <v>946</v>
      </c>
    </row>
    <row r="90" spans="1:32" ht="15" customHeight="1" x14ac:dyDescent="0.25">
      <c r="A90" s="95" t="s">
        <v>7</v>
      </c>
      <c r="B90" s="95"/>
      <c r="C90" s="109" t="str">
        <f t="shared" si="3"/>
        <v>$586.4 mil</v>
      </c>
      <c r="D90" s="96">
        <f t="shared" si="4"/>
        <v>6.8940763331889698E-2</v>
      </c>
      <c r="E90" s="97">
        <f t="shared" si="5"/>
        <v>6.8940763331889698E-2</v>
      </c>
      <c r="F90" s="96">
        <f t="shared" si="6"/>
        <v>0.32895276972295551</v>
      </c>
      <c r="G90" s="97">
        <f t="shared" si="7"/>
        <v>0.32895276972295551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1234</v>
      </c>
      <c r="Y90" s="125">
        <v>1254</v>
      </c>
      <c r="Z90" s="125">
        <v>1273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6106</v>
      </c>
      <c r="Y91" s="125">
        <v>6397</v>
      </c>
      <c r="Z91" s="125">
        <v>6628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317</v>
      </c>
      <c r="Y93" s="125">
        <v>353</v>
      </c>
      <c r="Z93" s="125">
        <v>355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640</v>
      </c>
      <c r="Y94" s="125">
        <v>668</v>
      </c>
      <c r="Z94" s="125">
        <v>739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190</v>
      </c>
      <c r="Y95" s="125">
        <v>208</v>
      </c>
      <c r="Z95" s="125">
        <v>203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796</v>
      </c>
      <c r="Y96" s="125">
        <v>888</v>
      </c>
      <c r="Z96" s="125">
        <v>939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824</v>
      </c>
      <c r="Y97" s="125">
        <v>871</v>
      </c>
      <c r="Z97" s="125">
        <v>924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471</v>
      </c>
      <c r="Y98" s="125">
        <v>506</v>
      </c>
      <c r="Z98" s="125">
        <v>554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66</v>
      </c>
      <c r="Y99" s="125">
        <v>78</v>
      </c>
      <c r="Z99" s="125">
        <v>84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640</v>
      </c>
      <c r="Y100" s="125">
        <v>645</v>
      </c>
      <c r="Z100" s="125">
        <v>694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5086</v>
      </c>
      <c r="Y101" s="125">
        <v>5237</v>
      </c>
      <c r="Z101" s="125">
        <v>5618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10612</v>
      </c>
      <c r="Y104" s="125">
        <v>11448</v>
      </c>
      <c r="Z104" s="125">
        <v>11920</v>
      </c>
      <c r="AB104" s="122" t="str">
        <f>TEXT(Z104,"###,###")</f>
        <v>11,920</v>
      </c>
      <c r="AD104" s="143">
        <f>Z104/($Z$4)*100</f>
        <v>70.750237416904085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2771</v>
      </c>
      <c r="Y105" s="125">
        <v>2846</v>
      </c>
      <c r="Z105" s="125">
        <v>2876</v>
      </c>
      <c r="AB105" s="122" t="str">
        <f>TEXT(Z105,"###,###")</f>
        <v>2,876</v>
      </c>
      <c r="AD105" s="143">
        <f>Z105/($Z$4)*100</f>
        <v>17.070275403608736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13383</v>
      </c>
      <c r="Y106" s="132">
        <v>14294</v>
      </c>
      <c r="Z106" s="132">
        <v>14796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2350</v>
      </c>
      <c r="Y108" s="125">
        <v>2509</v>
      </c>
      <c r="Z108" s="125">
        <v>2873</v>
      </c>
      <c r="AB108" s="122" t="str">
        <f>TEXT(Z108,"###,###")</f>
        <v>2,873</v>
      </c>
      <c r="AD108" s="143">
        <f>Z108/($Z$4)*100</f>
        <v>17.052469135802468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2249</v>
      </c>
      <c r="Y109" s="125">
        <v>2419</v>
      </c>
      <c r="Z109" s="125">
        <v>2452</v>
      </c>
      <c r="AB109" s="122" t="str">
        <f>TEXT(Z109,"###,###")</f>
        <v>2,452</v>
      </c>
      <c r="AD109" s="143">
        <f>Z109/($Z$4)*100</f>
        <v>14.553656220322885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3336</v>
      </c>
      <c r="Y110" s="125">
        <v>3426</v>
      </c>
      <c r="Z110" s="125">
        <v>3355</v>
      </c>
      <c r="AB110" s="122" t="str">
        <f>TEXT(Z110,"###,###")</f>
        <v>3,355</v>
      </c>
      <c r="AD110" s="143">
        <f>Z110/($Z$4)*100</f>
        <v>19.913342830009498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5452</v>
      </c>
      <c r="Y111" s="125">
        <v>5940</v>
      </c>
      <c r="Z111" s="125">
        <v>6125</v>
      </c>
      <c r="AB111" s="122" t="str">
        <f>TEXT(Z111,"###,###")</f>
        <v>6,125</v>
      </c>
      <c r="AD111" s="143">
        <f>Z111/($Z$4)*100</f>
        <v>36.354463437796767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15422</v>
      </c>
      <c r="Y112" s="125">
        <v>16101</v>
      </c>
      <c r="Z112" s="125">
        <v>16848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39.130000000000003</v>
      </c>
      <c r="U118" s="144">
        <v>40.340000000000003</v>
      </c>
      <c r="V118" s="144">
        <v>40.49</v>
      </c>
      <c r="W118" s="144">
        <v>43.45</v>
      </c>
      <c r="X118" s="144">
        <v>44.45</v>
      </c>
      <c r="Y118" s="144">
        <v>42.62</v>
      </c>
      <c r="Z118" s="144">
        <v>42.87</v>
      </c>
      <c r="AB118" s="122" t="str">
        <f>TEXT(Z118,"##.0")</f>
        <v>42.9</v>
      </c>
    </row>
    <row r="120" spans="19:32" x14ac:dyDescent="0.25">
      <c r="S120" s="115" t="s">
        <v>106</v>
      </c>
      <c r="T120" s="125">
        <v>8381</v>
      </c>
      <c r="U120" s="125">
        <v>8580</v>
      </c>
      <c r="V120" s="125">
        <v>8764</v>
      </c>
      <c r="W120" s="125">
        <v>8845</v>
      </c>
      <c r="X120" s="125">
        <v>8953</v>
      </c>
      <c r="Y120" s="125">
        <v>9348</v>
      </c>
      <c r="Z120" s="125">
        <v>9759</v>
      </c>
      <c r="AB120" s="122" t="str">
        <f>TEXT(Z120,"###,###")</f>
        <v>9,759</v>
      </c>
    </row>
    <row r="121" spans="19:32" x14ac:dyDescent="0.25">
      <c r="S121" s="115" t="s">
        <v>107</v>
      </c>
      <c r="T121" s="125">
        <v>1357</v>
      </c>
      <c r="U121" s="125">
        <v>1341</v>
      </c>
      <c r="V121" s="125">
        <v>1343</v>
      </c>
      <c r="W121" s="125">
        <v>1247</v>
      </c>
      <c r="X121" s="125">
        <v>1198</v>
      </c>
      <c r="Y121" s="125">
        <v>1225</v>
      </c>
      <c r="Z121" s="125">
        <v>1388</v>
      </c>
      <c r="AB121" s="122" t="str">
        <f>TEXT(Z121,"###,###")</f>
        <v>1,388</v>
      </c>
    </row>
    <row r="122" spans="19:32" x14ac:dyDescent="0.25">
      <c r="S122" s="115" t="s">
        <v>108</v>
      </c>
      <c r="T122" s="125">
        <v>1122</v>
      </c>
      <c r="U122" s="125">
        <v>1107</v>
      </c>
      <c r="V122" s="125">
        <v>1016</v>
      </c>
      <c r="W122" s="125">
        <v>1045</v>
      </c>
      <c r="X122" s="125">
        <v>1041</v>
      </c>
      <c r="Y122" s="125">
        <v>1061</v>
      </c>
      <c r="Z122" s="125">
        <v>1096</v>
      </c>
      <c r="AB122" s="122" t="str">
        <f>TEXT(Z122,"###,###")</f>
        <v>1,096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9503</v>
      </c>
      <c r="U124" s="125">
        <v>9687</v>
      </c>
      <c r="V124" s="125">
        <v>9780</v>
      </c>
      <c r="W124" s="125">
        <v>9890</v>
      </c>
      <c r="X124" s="125">
        <v>9994</v>
      </c>
      <c r="Y124" s="125">
        <v>10409</v>
      </c>
      <c r="Z124" s="125">
        <v>10855</v>
      </c>
      <c r="AB124" s="122" t="str">
        <f>TEXT(Z124,"###,###")</f>
        <v>10,855</v>
      </c>
      <c r="AD124" s="139">
        <f>Z124/$Z$7*100</f>
        <v>88.677395637611312</v>
      </c>
    </row>
    <row r="125" spans="19:32" x14ac:dyDescent="0.25">
      <c r="S125" s="115" t="s">
        <v>110</v>
      </c>
      <c r="T125" s="125">
        <v>2479</v>
      </c>
      <c r="U125" s="125">
        <v>2448</v>
      </c>
      <c r="V125" s="125">
        <v>2359</v>
      </c>
      <c r="W125" s="125">
        <v>2292</v>
      </c>
      <c r="X125" s="125">
        <v>2239</v>
      </c>
      <c r="Y125" s="125">
        <v>2286</v>
      </c>
      <c r="Z125" s="125">
        <v>2484</v>
      </c>
      <c r="AB125" s="122" t="str">
        <f>TEXT(Z125,"###,###")</f>
        <v>2,484</v>
      </c>
      <c r="AD125" s="139">
        <f>Z125/$Z$7*100</f>
        <v>20.292459766358959</v>
      </c>
    </row>
    <row r="127" spans="19:32" x14ac:dyDescent="0.25">
      <c r="S127" s="115" t="s">
        <v>111</v>
      </c>
      <c r="T127" s="125">
        <v>5923</v>
      </c>
      <c r="U127" s="125">
        <v>6046</v>
      </c>
      <c r="V127" s="125">
        <v>6070</v>
      </c>
      <c r="W127" s="125">
        <v>6085</v>
      </c>
      <c r="X127" s="125">
        <v>6106</v>
      </c>
      <c r="Y127" s="125">
        <v>6397</v>
      </c>
      <c r="Z127" s="125">
        <v>6625</v>
      </c>
      <c r="AB127" s="122" t="str">
        <f>TEXT(Z127,"###,###")</f>
        <v>6,625</v>
      </c>
      <c r="AD127" s="139">
        <f>Z127/$Z$7*100</f>
        <v>54.121395310840612</v>
      </c>
    </row>
    <row r="128" spans="19:32" x14ac:dyDescent="0.25">
      <c r="S128" s="115" t="s">
        <v>112</v>
      </c>
      <c r="T128" s="125">
        <v>4943</v>
      </c>
      <c r="U128" s="125">
        <v>4986</v>
      </c>
      <c r="V128" s="125">
        <v>5052</v>
      </c>
      <c r="W128" s="125">
        <v>5047</v>
      </c>
      <c r="X128" s="125">
        <v>5087</v>
      </c>
      <c r="Y128" s="125">
        <v>5237</v>
      </c>
      <c r="Z128" s="125">
        <v>5612</v>
      </c>
      <c r="AB128" s="122" t="str">
        <f>TEXT(Z128,"###,###")</f>
        <v>5,612</v>
      </c>
      <c r="AD128" s="139">
        <f>Z128/$Z$7*100</f>
        <v>45.845927620292457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65" id="{AFB8C167-9965-48BC-A950-D5B729E256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68" id="{E278B71C-2BB4-43D5-B890-E0FD8F1B83B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71" id="{78A67D0B-EF51-43AE-A914-376FEEC3B51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74" id="{56B1CE9E-78BB-4A69-83D6-5F5FB3A6960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86A6B-D7BC-48ED-9275-B8BF628746C9}">
  <sheetPr codeName="Sheet12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South Burnett</v>
      </c>
      <c r="T1" s="113"/>
      <c r="U1" s="113"/>
      <c r="V1" s="113"/>
      <c r="W1" s="113"/>
      <c r="X1" s="113"/>
      <c r="Y1" s="114" t="str">
        <f>Y3</f>
        <v>9.64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184</v>
      </c>
      <c r="Y3" s="118" t="s">
        <v>269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9.64 South Burnett,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20580</v>
      </c>
      <c r="U4" s="121">
        <v>20695</v>
      </c>
      <c r="V4" s="121">
        <v>20712</v>
      </c>
      <c r="W4" s="121">
        <v>20071</v>
      </c>
      <c r="X4" s="121">
        <v>19099</v>
      </c>
      <c r="Y4" s="121">
        <v>20193</v>
      </c>
      <c r="Z4" s="121">
        <v>21445</v>
      </c>
      <c r="AB4" s="122" t="str">
        <f>TEXT(Z4,"###,###")</f>
        <v>21,445</v>
      </c>
      <c r="AD4" s="123">
        <f>Z4/Y4-1</f>
        <v>6.2001683751795156E-2</v>
      </c>
      <c r="AF4" s="123">
        <f t="shared" ref="AF4:AF9" si="0">Z4/T4-1</f>
        <v>4.2031098153547219E-2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11072</v>
      </c>
      <c r="U5" s="121">
        <v>11236</v>
      </c>
      <c r="V5" s="121">
        <v>11225</v>
      </c>
      <c r="W5" s="121">
        <v>10770</v>
      </c>
      <c r="X5" s="121">
        <v>10196</v>
      </c>
      <c r="Y5" s="121">
        <v>10754</v>
      </c>
      <c r="Z5" s="121">
        <v>11453</v>
      </c>
      <c r="AB5" s="122" t="str">
        <f>TEXT(Z5,"###,###")</f>
        <v>11,453</v>
      </c>
      <c r="AD5" s="123">
        <f t="shared" ref="AD5:AD9" si="1">Z5/Y5-1</f>
        <v>6.4999070113446189E-2</v>
      </c>
      <c r="AF5" s="123">
        <f t="shared" si="0"/>
        <v>3.4411127167629951E-2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9509</v>
      </c>
      <c r="U6" s="121">
        <v>9462</v>
      </c>
      <c r="V6" s="121">
        <v>9485</v>
      </c>
      <c r="W6" s="121">
        <v>9304</v>
      </c>
      <c r="X6" s="121">
        <v>8901</v>
      </c>
      <c r="Y6" s="121">
        <v>9439</v>
      </c>
      <c r="Z6" s="121">
        <v>9993</v>
      </c>
      <c r="AB6" s="122" t="str">
        <f>TEXT(Z6,"###,###")</f>
        <v>9,993</v>
      </c>
      <c r="AD6" s="123">
        <f t="shared" si="1"/>
        <v>5.8692658120563568E-2</v>
      </c>
      <c r="AF6" s="123">
        <f t="shared" si="0"/>
        <v>5.0899148175412856E-2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14454</v>
      </c>
      <c r="U7" s="121">
        <v>14387</v>
      </c>
      <c r="V7" s="121">
        <v>14288</v>
      </c>
      <c r="W7" s="121">
        <v>14111</v>
      </c>
      <c r="X7" s="121">
        <v>13648</v>
      </c>
      <c r="Y7" s="121">
        <v>14326</v>
      </c>
      <c r="Z7" s="121">
        <v>15202</v>
      </c>
      <c r="AB7" s="122" t="str">
        <f>TEXT(Z7,"###,###")</f>
        <v>15,202</v>
      </c>
      <c r="AD7" s="123">
        <f t="shared" si="1"/>
        <v>6.1147563869886845E-2</v>
      </c>
      <c r="AF7" s="123">
        <f t="shared" si="0"/>
        <v>5.1750380517503913E-2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21,445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15,202</v>
      </c>
      <c r="P8" s="48"/>
      <c r="S8" s="120" t="s">
        <v>88</v>
      </c>
      <c r="T8" s="121">
        <v>32328</v>
      </c>
      <c r="U8" s="121">
        <v>34922.5</v>
      </c>
      <c r="V8" s="121">
        <v>34260</v>
      </c>
      <c r="W8" s="121">
        <v>37060</v>
      </c>
      <c r="X8" s="121">
        <v>38384.5</v>
      </c>
      <c r="Y8" s="121">
        <v>38623.82</v>
      </c>
      <c r="Z8" s="121">
        <v>39926.94</v>
      </c>
      <c r="AB8" s="122" t="str">
        <f>TEXT(Z8,"$###,###")</f>
        <v>$39,927</v>
      </c>
      <c r="AD8" s="123">
        <f t="shared" si="1"/>
        <v>3.3738765352572697E-2</v>
      </c>
      <c r="AF8" s="123">
        <f t="shared" si="0"/>
        <v>0.23505753526354867</v>
      </c>
    </row>
    <row r="9" spans="1:32" x14ac:dyDescent="0.25">
      <c r="A9" s="52" t="s">
        <v>15</v>
      </c>
      <c r="B9" s="53"/>
      <c r="C9" s="54"/>
      <c r="D9" s="55">
        <f>AD104</f>
        <v>66.183259501049193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53.124588869885535</v>
      </c>
      <c r="P9" s="56" t="s">
        <v>89</v>
      </c>
      <c r="S9" s="120" t="s">
        <v>7</v>
      </c>
      <c r="T9" s="121">
        <v>562460874</v>
      </c>
      <c r="U9" s="121">
        <v>581232873</v>
      </c>
      <c r="V9" s="121">
        <v>580870043</v>
      </c>
      <c r="W9" s="121">
        <v>590284088</v>
      </c>
      <c r="X9" s="121">
        <v>602002080</v>
      </c>
      <c r="Y9" s="121">
        <v>730426845</v>
      </c>
      <c r="Z9" s="121">
        <v>684213472</v>
      </c>
      <c r="AB9" s="122" t="str">
        <f>TEXT(Z9/1000000,"$#,###.0")&amp;" mil"</f>
        <v>$684.2 mil</v>
      </c>
      <c r="AD9" s="123">
        <f t="shared" si="1"/>
        <v>-6.3268995815727425E-2</v>
      </c>
      <c r="AF9" s="123">
        <f t="shared" si="0"/>
        <v>0.21646411977804525</v>
      </c>
    </row>
    <row r="10" spans="1:32" x14ac:dyDescent="0.25">
      <c r="A10" s="52" t="s">
        <v>18</v>
      </c>
      <c r="B10" s="53"/>
      <c r="C10" s="54"/>
      <c r="D10" s="55">
        <f>AD105</f>
        <v>19.356493355094429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46.895145375608472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86.666228127877915</v>
      </c>
      <c r="P11" s="56" t="s">
        <v>89</v>
      </c>
      <c r="S11" s="120" t="s">
        <v>30</v>
      </c>
      <c r="T11" s="125">
        <v>16790</v>
      </c>
      <c r="U11" s="125">
        <v>16938</v>
      </c>
      <c r="V11" s="125">
        <v>17052</v>
      </c>
      <c r="W11" s="125">
        <v>16560</v>
      </c>
      <c r="X11" s="125">
        <v>15746</v>
      </c>
      <c r="Y11" s="125">
        <v>16641</v>
      </c>
      <c r="Z11" s="125">
        <v>17595</v>
      </c>
    </row>
    <row r="12" spans="1:32" ht="28.5" customHeight="1" x14ac:dyDescent="0.25">
      <c r="A12" s="52" t="s">
        <v>20</v>
      </c>
      <c r="B12" s="54"/>
      <c r="C12" s="54"/>
      <c r="D12" s="55">
        <f>AD108</f>
        <v>18.297971555141061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25.332193132482566</v>
      </c>
      <c r="P12" s="56" t="s">
        <v>89</v>
      </c>
      <c r="S12" s="120" t="s">
        <v>31</v>
      </c>
      <c r="T12" s="125">
        <v>3793</v>
      </c>
      <c r="U12" s="125">
        <v>3755</v>
      </c>
      <c r="V12" s="125">
        <v>3660</v>
      </c>
      <c r="W12" s="125">
        <v>3511</v>
      </c>
      <c r="X12" s="125">
        <v>3355</v>
      </c>
      <c r="Y12" s="125">
        <v>3552</v>
      </c>
      <c r="Z12" s="125">
        <v>3848</v>
      </c>
    </row>
    <row r="13" spans="1:32" ht="15" customHeight="1" x14ac:dyDescent="0.25">
      <c r="A13" s="52" t="s">
        <v>21</v>
      </c>
      <c r="B13" s="54"/>
      <c r="C13" s="54"/>
      <c r="D13" s="55">
        <f>AD109</f>
        <v>15.388202378176732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15.607367684775006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36.250874329680578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1676</v>
      </c>
      <c r="Z15" s="125">
        <v>1686</v>
      </c>
      <c r="AB15" s="129">
        <f t="shared" ref="AB15:AB34" si="2">IF(Z15="np",0,Z15/$Z$34)</f>
        <v>7.8619724877593847E-2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314</v>
      </c>
      <c r="Z16" s="125">
        <v>328</v>
      </c>
      <c r="AB16" s="129">
        <f t="shared" si="2"/>
        <v>1.529494054558172E-2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1854</v>
      </c>
      <c r="Z17" s="125">
        <v>2401</v>
      </c>
      <c r="AB17" s="129">
        <f t="shared" si="2"/>
        <v>0.1119608300303101</v>
      </c>
    </row>
    <row r="18" spans="1:28" x14ac:dyDescent="0.25">
      <c r="A18" s="82" t="str">
        <f>$S$1&amp;" ("&amp;$T$2&amp;" to "&amp;$Z$2&amp;")"</f>
        <v>South Burnett (2011-12 to 2017-18)</v>
      </c>
      <c r="B18" s="82"/>
      <c r="C18" s="82"/>
      <c r="D18" s="82"/>
      <c r="E18" s="82"/>
      <c r="F18" s="82"/>
      <c r="G18" s="82" t="str">
        <f>$S$1&amp;" ("&amp;$T$2&amp;" to "&amp;$Z$2&amp;")"</f>
        <v>South Burnett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300</v>
      </c>
      <c r="Z18" s="125">
        <v>291</v>
      </c>
      <c r="AB18" s="129">
        <f t="shared" si="2"/>
        <v>1.3569596642574027E-2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1496</v>
      </c>
      <c r="Z19" s="125">
        <v>1735</v>
      </c>
      <c r="AB19" s="129">
        <f t="shared" si="2"/>
        <v>8.09046397761716E-2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536</v>
      </c>
      <c r="Z20" s="125">
        <v>538</v>
      </c>
      <c r="AB20" s="129">
        <f t="shared" si="2"/>
        <v>2.5087432968057821E-2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1677</v>
      </c>
      <c r="Z21" s="125">
        <v>1779</v>
      </c>
      <c r="AB21" s="129">
        <f t="shared" si="2"/>
        <v>8.2956400093261828E-2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1230</v>
      </c>
      <c r="Z22" s="125">
        <v>1226</v>
      </c>
      <c r="AB22" s="129">
        <f t="shared" si="2"/>
        <v>5.7169503380741435E-2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546</v>
      </c>
      <c r="Z23" s="125">
        <v>683</v>
      </c>
      <c r="AB23" s="129">
        <f t="shared" si="2"/>
        <v>3.1848915831196083E-2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80</v>
      </c>
      <c r="Z24" s="125">
        <v>92</v>
      </c>
      <c r="AB24" s="129">
        <f t="shared" si="2"/>
        <v>4.2900442993704822E-3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450</v>
      </c>
      <c r="Z25" s="125">
        <v>582</v>
      </c>
      <c r="AB25" s="129">
        <f t="shared" si="2"/>
        <v>2.7139193285148053E-2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293</v>
      </c>
      <c r="Z26" s="125">
        <v>343</v>
      </c>
      <c r="AB26" s="129">
        <f t="shared" si="2"/>
        <v>1.5994404290044298E-2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654</v>
      </c>
      <c r="Z27" s="125">
        <v>687</v>
      </c>
      <c r="AB27" s="129">
        <f t="shared" si="2"/>
        <v>3.2035439496386105E-2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1009</v>
      </c>
      <c r="Z28" s="125">
        <v>1169</v>
      </c>
      <c r="AB28" s="129">
        <f t="shared" si="2"/>
        <v>5.4511541151783631E-2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1052</v>
      </c>
      <c r="Z29" s="125">
        <v>1081</v>
      </c>
      <c r="AB29" s="129">
        <f t="shared" si="2"/>
        <v>5.0408020517603173E-2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1583</v>
      </c>
      <c r="Z30" s="125">
        <v>1622</v>
      </c>
      <c r="AB30" s="129">
        <f t="shared" si="2"/>
        <v>7.5635346234553508E-2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2030</v>
      </c>
      <c r="Z31" s="125">
        <v>2208</v>
      </c>
      <c r="AB31" s="129">
        <f t="shared" si="2"/>
        <v>0.10296106318489158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150</v>
      </c>
      <c r="Z32" s="125">
        <v>161</v>
      </c>
      <c r="AB32" s="129">
        <f t="shared" si="2"/>
        <v>7.5075775238983445E-3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512</v>
      </c>
      <c r="Z33" s="125">
        <v>590</v>
      </c>
      <c r="AB33" s="129">
        <f t="shared" si="2"/>
        <v>2.7512240615528094E-2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20193</v>
      </c>
      <c r="Z34" s="132">
        <v>21445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26</v>
      </c>
      <c r="Y44" s="125">
        <v>19</v>
      </c>
      <c r="Z44" s="125">
        <v>35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281</v>
      </c>
      <c r="Y45" s="125">
        <v>334</v>
      </c>
      <c r="Z45" s="125">
        <v>389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633</v>
      </c>
      <c r="Y46" s="125">
        <v>641</v>
      </c>
      <c r="Z46" s="125">
        <v>718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851</v>
      </c>
      <c r="Y47" s="125">
        <v>930</v>
      </c>
      <c r="Z47" s="125">
        <v>1003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1000</v>
      </c>
      <c r="Y48" s="125">
        <v>1078</v>
      </c>
      <c r="Z48" s="125">
        <v>1140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South Burnett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919</v>
      </c>
      <c r="Y49" s="125">
        <v>965</v>
      </c>
      <c r="Z49" s="125">
        <v>997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849</v>
      </c>
      <c r="Y50" s="125">
        <v>909</v>
      </c>
      <c r="Z50" s="125">
        <v>963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1008</v>
      </c>
      <c r="Y51" s="125">
        <v>960</v>
      </c>
      <c r="Z51" s="125">
        <v>981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1083</v>
      </c>
      <c r="Y52" s="125">
        <v>1068</v>
      </c>
      <c r="Z52" s="125">
        <v>1135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1032</v>
      </c>
      <c r="Y53" s="125">
        <v>1103</v>
      </c>
      <c r="Z53" s="125">
        <v>1115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898</v>
      </c>
      <c r="Y54" s="125">
        <v>1006</v>
      </c>
      <c r="Z54" s="125">
        <v>1074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751</v>
      </c>
      <c r="Y55" s="125">
        <v>807</v>
      </c>
      <c r="Z55" s="125">
        <v>861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480</v>
      </c>
      <c r="Y56" s="125">
        <v>479</v>
      </c>
      <c r="Z56" s="125">
        <v>521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192</v>
      </c>
      <c r="Y57" s="125">
        <v>238</v>
      </c>
      <c r="Z57" s="125">
        <v>260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110</v>
      </c>
      <c r="Y58" s="125">
        <v>128</v>
      </c>
      <c r="Z58" s="125">
        <v>143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50</v>
      </c>
      <c r="Y59" s="125">
        <v>55</v>
      </c>
      <c r="Z59" s="125">
        <v>77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35</v>
      </c>
      <c r="Y60" s="125">
        <v>34</v>
      </c>
      <c r="Z60" s="125">
        <v>42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10196</v>
      </c>
      <c r="Y61" s="125">
        <v>10754</v>
      </c>
      <c r="Z61" s="125">
        <v>11453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21</v>
      </c>
      <c r="Y63" s="125">
        <v>34</v>
      </c>
      <c r="Z63" s="125">
        <v>24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South Burnett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299</v>
      </c>
      <c r="Y64" s="125">
        <v>325</v>
      </c>
      <c r="Z64" s="125">
        <v>347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625</v>
      </c>
      <c r="Y65" s="125">
        <v>656</v>
      </c>
      <c r="Z65" s="125">
        <v>698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663</v>
      </c>
      <c r="Y66" s="125">
        <v>698</v>
      </c>
      <c r="Z66" s="125">
        <v>819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721</v>
      </c>
      <c r="Y67" s="125">
        <v>767</v>
      </c>
      <c r="Z67" s="125">
        <v>773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711</v>
      </c>
      <c r="Y68" s="125">
        <v>719</v>
      </c>
      <c r="Z68" s="125">
        <v>781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793</v>
      </c>
      <c r="Y69" s="125">
        <v>827</v>
      </c>
      <c r="Z69" s="125">
        <v>900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943</v>
      </c>
      <c r="Y70" s="125">
        <v>969</v>
      </c>
      <c r="Z70" s="125">
        <v>983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993</v>
      </c>
      <c r="Y71" s="125">
        <v>1023</v>
      </c>
      <c r="Z71" s="125">
        <v>1071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972</v>
      </c>
      <c r="Y72" s="125">
        <v>1048</v>
      </c>
      <c r="Z72" s="125">
        <v>1020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904</v>
      </c>
      <c r="Y73" s="125">
        <v>1012</v>
      </c>
      <c r="Z73" s="125">
        <v>1082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652</v>
      </c>
      <c r="Y74" s="125">
        <v>701</v>
      </c>
      <c r="Z74" s="125">
        <v>762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367</v>
      </c>
      <c r="Y75" s="125">
        <v>354</v>
      </c>
      <c r="Z75" s="125">
        <v>365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124</v>
      </c>
      <c r="Y76" s="125">
        <v>171</v>
      </c>
      <c r="Z76" s="125">
        <v>189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67</v>
      </c>
      <c r="Y77" s="125">
        <v>81</v>
      </c>
      <c r="Z77" s="125">
        <v>109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28</v>
      </c>
      <c r="Y78" s="125">
        <v>32</v>
      </c>
      <c r="Z78" s="125">
        <v>47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22</v>
      </c>
      <c r="Y79" s="125">
        <v>22</v>
      </c>
      <c r="Z79" s="125">
        <v>29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8901</v>
      </c>
      <c r="Y80" s="125">
        <v>9439</v>
      </c>
      <c r="Z80" s="125">
        <v>9991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South Burnett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481</v>
      </c>
      <c r="Y83" s="125">
        <v>548</v>
      </c>
      <c r="Z83" s="125">
        <v>600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442</v>
      </c>
      <c r="Y84" s="125">
        <v>480</v>
      </c>
      <c r="Z84" s="125">
        <v>486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21,445</v>
      </c>
      <c r="D85" s="96">
        <f t="shared" ref="D85:D90" si="4">AD4</f>
        <v>6.2001683751795156E-2</v>
      </c>
      <c r="E85" s="97">
        <f t="shared" ref="E85:E90" si="5">AD4</f>
        <v>6.2001683751795156E-2</v>
      </c>
      <c r="F85" s="96">
        <f t="shared" ref="F85:F90" si="6">AF4</f>
        <v>4.2031098153547219E-2</v>
      </c>
      <c r="G85" s="97">
        <f t="shared" ref="G85:G90" si="7">AF4</f>
        <v>4.2031098153547219E-2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1202</v>
      </c>
      <c r="Y85" s="125">
        <v>1254</v>
      </c>
      <c r="Z85" s="125">
        <v>1335</v>
      </c>
    </row>
    <row r="86" spans="1:32" ht="15" customHeight="1" x14ac:dyDescent="0.25">
      <c r="A86" s="98" t="s">
        <v>4</v>
      </c>
      <c r="B86" s="95"/>
      <c r="C86" s="109" t="str">
        <f t="shared" si="3"/>
        <v>11,453</v>
      </c>
      <c r="D86" s="96">
        <f t="shared" si="4"/>
        <v>6.4999070113446189E-2</v>
      </c>
      <c r="E86" s="97">
        <f t="shared" si="5"/>
        <v>6.4999070113446189E-2</v>
      </c>
      <c r="F86" s="96">
        <f t="shared" si="6"/>
        <v>3.4411127167629951E-2</v>
      </c>
      <c r="G86" s="97">
        <f t="shared" si="7"/>
        <v>3.4411127167629951E-2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296</v>
      </c>
      <c r="Y86" s="125">
        <v>308</v>
      </c>
      <c r="Z86" s="125">
        <v>342</v>
      </c>
    </row>
    <row r="87" spans="1:32" ht="15" customHeight="1" x14ac:dyDescent="0.25">
      <c r="A87" s="98" t="s">
        <v>5</v>
      </c>
      <c r="B87" s="95"/>
      <c r="C87" s="109" t="str">
        <f t="shared" si="3"/>
        <v>9,993</v>
      </c>
      <c r="D87" s="96">
        <f t="shared" si="4"/>
        <v>5.8692658120563568E-2</v>
      </c>
      <c r="E87" s="97">
        <f t="shared" si="5"/>
        <v>5.8692658120563568E-2</v>
      </c>
      <c r="F87" s="96">
        <f t="shared" si="6"/>
        <v>5.0899148175412856E-2</v>
      </c>
      <c r="G87" s="97">
        <f t="shared" si="7"/>
        <v>5.0899148175412856E-2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163</v>
      </c>
      <c r="Y87" s="125">
        <v>169</v>
      </c>
      <c r="Z87" s="125">
        <v>170</v>
      </c>
    </row>
    <row r="88" spans="1:32" ht="15" customHeight="1" x14ac:dyDescent="0.25">
      <c r="A88" s="95" t="s">
        <v>6</v>
      </c>
      <c r="B88" s="95"/>
      <c r="C88" s="109" t="str">
        <f t="shared" si="3"/>
        <v>15,202</v>
      </c>
      <c r="D88" s="96">
        <f t="shared" si="4"/>
        <v>6.1147563869886845E-2</v>
      </c>
      <c r="E88" s="97">
        <f t="shared" si="5"/>
        <v>6.1147563869886845E-2</v>
      </c>
      <c r="F88" s="96">
        <f t="shared" si="6"/>
        <v>5.1750380517503913E-2</v>
      </c>
      <c r="G88" s="97">
        <f t="shared" si="7"/>
        <v>5.1750380517503913E-2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301</v>
      </c>
      <c r="Y88" s="125">
        <v>317</v>
      </c>
      <c r="Z88" s="125">
        <v>329</v>
      </c>
    </row>
    <row r="89" spans="1:32" ht="15" customHeight="1" x14ac:dyDescent="0.25">
      <c r="A89" s="95" t="s">
        <v>104</v>
      </c>
      <c r="B89" s="95"/>
      <c r="C89" s="146" t="str">
        <f t="shared" si="3"/>
        <v>$39,927</v>
      </c>
      <c r="D89" s="96">
        <f t="shared" si="4"/>
        <v>3.3738765352572697E-2</v>
      </c>
      <c r="E89" s="97">
        <f t="shared" si="5"/>
        <v>3.3738765352572697E-2</v>
      </c>
      <c r="F89" s="96">
        <f t="shared" si="6"/>
        <v>0.23505753526354867</v>
      </c>
      <c r="G89" s="97">
        <f t="shared" si="7"/>
        <v>0.23505753526354867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892</v>
      </c>
      <c r="Y89" s="125">
        <v>919</v>
      </c>
      <c r="Z89" s="125">
        <v>992</v>
      </c>
    </row>
    <row r="90" spans="1:32" ht="15" customHeight="1" x14ac:dyDescent="0.25">
      <c r="A90" s="95" t="s">
        <v>7</v>
      </c>
      <c r="B90" s="95"/>
      <c r="C90" s="109" t="str">
        <f t="shared" si="3"/>
        <v>$684.2 mil</v>
      </c>
      <c r="D90" s="96">
        <f t="shared" si="4"/>
        <v>-6.3268995815727425E-2</v>
      </c>
      <c r="E90" s="97">
        <f t="shared" si="5"/>
        <v>-6.3268995815727425E-2</v>
      </c>
      <c r="F90" s="96">
        <f t="shared" si="6"/>
        <v>0.21646411977804525</v>
      </c>
      <c r="G90" s="97">
        <f t="shared" si="7"/>
        <v>0.21646411977804525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1387</v>
      </c>
      <c r="Y90" s="125">
        <v>1511</v>
      </c>
      <c r="Z90" s="125">
        <v>1699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7225</v>
      </c>
      <c r="Y91" s="125">
        <v>7601</v>
      </c>
      <c r="Z91" s="125">
        <v>8078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328</v>
      </c>
      <c r="Y93" s="125">
        <v>364</v>
      </c>
      <c r="Z93" s="125">
        <v>399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1024</v>
      </c>
      <c r="Y94" s="125">
        <v>1043</v>
      </c>
      <c r="Z94" s="125">
        <v>1105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192</v>
      </c>
      <c r="Y95" s="125">
        <v>214</v>
      </c>
      <c r="Z95" s="125">
        <v>218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1093</v>
      </c>
      <c r="Y96" s="125">
        <v>1163</v>
      </c>
      <c r="Z96" s="125">
        <v>1239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881</v>
      </c>
      <c r="Y97" s="125">
        <v>983</v>
      </c>
      <c r="Z97" s="125">
        <v>1009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670</v>
      </c>
      <c r="Y98" s="125">
        <v>698</v>
      </c>
      <c r="Z98" s="125">
        <v>715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41</v>
      </c>
      <c r="Y99" s="125">
        <v>68</v>
      </c>
      <c r="Z99" s="125">
        <v>79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610</v>
      </c>
      <c r="Y100" s="125">
        <v>636</v>
      </c>
      <c r="Z100" s="125">
        <v>742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6419</v>
      </c>
      <c r="Y101" s="125">
        <v>6725</v>
      </c>
      <c r="Z101" s="125">
        <v>7128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12238</v>
      </c>
      <c r="Y104" s="125">
        <v>13403</v>
      </c>
      <c r="Z104" s="125">
        <v>14193</v>
      </c>
      <c r="AB104" s="122" t="str">
        <f>TEXT(Z104,"###,###")</f>
        <v>14,193</v>
      </c>
      <c r="AD104" s="143">
        <f>Z104/($Z$4)*100</f>
        <v>66.183259501049193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3954</v>
      </c>
      <c r="Y105" s="125">
        <v>4080</v>
      </c>
      <c r="Z105" s="125">
        <v>4151</v>
      </c>
      <c r="AB105" s="122" t="str">
        <f>TEXT(Z105,"###,###")</f>
        <v>4,151</v>
      </c>
      <c r="AD105" s="143">
        <f>Z105/($Z$4)*100</f>
        <v>19.356493355094429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16192</v>
      </c>
      <c r="Y106" s="132">
        <v>17483</v>
      </c>
      <c r="Z106" s="132">
        <v>18344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2966</v>
      </c>
      <c r="Y108" s="125">
        <v>3406</v>
      </c>
      <c r="Z108" s="125">
        <v>3924</v>
      </c>
      <c r="AB108" s="122" t="str">
        <f>TEXT(Z108,"###,###")</f>
        <v>3,924</v>
      </c>
      <c r="AD108" s="143">
        <f>Z108/($Z$4)*100</f>
        <v>18.297971555141061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3232</v>
      </c>
      <c r="Y109" s="125">
        <v>3295</v>
      </c>
      <c r="Z109" s="125">
        <v>3300</v>
      </c>
      <c r="AB109" s="122" t="str">
        <f>TEXT(Z109,"###,###")</f>
        <v>3,300</v>
      </c>
      <c r="AD109" s="143">
        <f>Z109/($Z$4)*100</f>
        <v>15.388202378176732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3035</v>
      </c>
      <c r="Y110" s="125">
        <v>3405</v>
      </c>
      <c r="Z110" s="125">
        <v>3347</v>
      </c>
      <c r="AB110" s="122" t="str">
        <f>TEXT(Z110,"###,###")</f>
        <v>3,347</v>
      </c>
      <c r="AD110" s="143">
        <f>Z110/($Z$4)*100</f>
        <v>15.607367684775006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6955</v>
      </c>
      <c r="Y111" s="125">
        <v>7377</v>
      </c>
      <c r="Z111" s="125">
        <v>7774</v>
      </c>
      <c r="AB111" s="122" t="str">
        <f>TEXT(Z111,"###,###")</f>
        <v>7,774</v>
      </c>
      <c r="AD111" s="143">
        <f>Z111/($Z$4)*100</f>
        <v>36.250874329680578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19099</v>
      </c>
      <c r="Y112" s="125">
        <v>20193</v>
      </c>
      <c r="Z112" s="125">
        <v>21445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45.26</v>
      </c>
      <c r="U118" s="144">
        <v>42.54</v>
      </c>
      <c r="V118" s="144">
        <v>42.89</v>
      </c>
      <c r="W118" s="144">
        <v>40.01</v>
      </c>
      <c r="X118" s="144">
        <v>40.020000000000003</v>
      </c>
      <c r="Y118" s="144">
        <v>43.31</v>
      </c>
      <c r="Z118" s="144">
        <v>43.47</v>
      </c>
      <c r="AB118" s="122" t="str">
        <f>TEXT(Z118,"##.0")</f>
        <v>43.5</v>
      </c>
    </row>
    <row r="120" spans="19:32" x14ac:dyDescent="0.25">
      <c r="S120" s="115" t="s">
        <v>106</v>
      </c>
      <c r="T120" s="125">
        <v>10664</v>
      </c>
      <c r="U120" s="125">
        <v>10631</v>
      </c>
      <c r="V120" s="125">
        <v>10628</v>
      </c>
      <c r="W120" s="125">
        <v>10600</v>
      </c>
      <c r="X120" s="125">
        <v>10295</v>
      </c>
      <c r="Y120" s="125">
        <v>10774</v>
      </c>
      <c r="Z120" s="125">
        <v>11352</v>
      </c>
      <c r="AB120" s="122" t="str">
        <f>TEXT(Z120,"###,###")</f>
        <v>11,352</v>
      </c>
    </row>
    <row r="121" spans="19:32" x14ac:dyDescent="0.25">
      <c r="S121" s="115" t="s">
        <v>107</v>
      </c>
      <c r="T121" s="125">
        <v>1994</v>
      </c>
      <c r="U121" s="125">
        <v>1954</v>
      </c>
      <c r="V121" s="125">
        <v>1874</v>
      </c>
      <c r="W121" s="125">
        <v>1819</v>
      </c>
      <c r="X121" s="125">
        <v>1709</v>
      </c>
      <c r="Y121" s="125">
        <v>1829</v>
      </c>
      <c r="Z121" s="125">
        <v>2028</v>
      </c>
      <c r="AB121" s="122" t="str">
        <f>TEXT(Z121,"###,###")</f>
        <v>2,028</v>
      </c>
    </row>
    <row r="122" spans="19:32" x14ac:dyDescent="0.25">
      <c r="S122" s="115" t="s">
        <v>108</v>
      </c>
      <c r="T122" s="125">
        <v>1791</v>
      </c>
      <c r="U122" s="125">
        <v>1802</v>
      </c>
      <c r="V122" s="125">
        <v>1780</v>
      </c>
      <c r="W122" s="125">
        <v>1690</v>
      </c>
      <c r="X122" s="125">
        <v>1645</v>
      </c>
      <c r="Y122" s="125">
        <v>1723</v>
      </c>
      <c r="Z122" s="125">
        <v>1823</v>
      </c>
      <c r="AB122" s="122" t="str">
        <f>TEXT(Z122,"###,###")</f>
        <v>1,823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12455</v>
      </c>
      <c r="U124" s="125">
        <v>12433</v>
      </c>
      <c r="V124" s="125">
        <v>12408</v>
      </c>
      <c r="W124" s="125">
        <v>12290</v>
      </c>
      <c r="X124" s="125">
        <v>11940</v>
      </c>
      <c r="Y124" s="125">
        <v>12497</v>
      </c>
      <c r="Z124" s="125">
        <v>13175</v>
      </c>
      <c r="AB124" s="122" t="str">
        <f>TEXT(Z124,"###,###")</f>
        <v>13,175</v>
      </c>
      <c r="AD124" s="139">
        <f>Z124/$Z$7*100</f>
        <v>86.666228127877915</v>
      </c>
    </row>
    <row r="125" spans="19:32" x14ac:dyDescent="0.25">
      <c r="S125" s="115" t="s">
        <v>110</v>
      </c>
      <c r="T125" s="125">
        <v>3785</v>
      </c>
      <c r="U125" s="125">
        <v>3756</v>
      </c>
      <c r="V125" s="125">
        <v>3654</v>
      </c>
      <c r="W125" s="125">
        <v>3509</v>
      </c>
      <c r="X125" s="125">
        <v>3354</v>
      </c>
      <c r="Y125" s="125">
        <v>3552</v>
      </c>
      <c r="Z125" s="125">
        <v>3851</v>
      </c>
      <c r="AB125" s="122" t="str">
        <f>TEXT(Z125,"###,###")</f>
        <v>3,851</v>
      </c>
      <c r="AD125" s="139">
        <f>Z125/$Z$7*100</f>
        <v>25.332193132482566</v>
      </c>
    </row>
    <row r="127" spans="19:32" x14ac:dyDescent="0.25">
      <c r="S127" s="115" t="s">
        <v>111</v>
      </c>
      <c r="T127" s="125">
        <v>7754</v>
      </c>
      <c r="U127" s="125">
        <v>7726</v>
      </c>
      <c r="V127" s="125">
        <v>7672</v>
      </c>
      <c r="W127" s="125">
        <v>7504</v>
      </c>
      <c r="X127" s="125">
        <v>7226</v>
      </c>
      <c r="Y127" s="125">
        <v>7601</v>
      </c>
      <c r="Z127" s="125">
        <v>8076</v>
      </c>
      <c r="AB127" s="122" t="str">
        <f>TEXT(Z127,"###,###")</f>
        <v>8,076</v>
      </c>
      <c r="AD127" s="139">
        <f>Z127/$Z$7*100</f>
        <v>53.124588869885535</v>
      </c>
    </row>
    <row r="128" spans="19:32" x14ac:dyDescent="0.25">
      <c r="S128" s="115" t="s">
        <v>112</v>
      </c>
      <c r="T128" s="125">
        <v>6698</v>
      </c>
      <c r="U128" s="125">
        <v>6659</v>
      </c>
      <c r="V128" s="125">
        <v>6618</v>
      </c>
      <c r="W128" s="125">
        <v>6610</v>
      </c>
      <c r="X128" s="125">
        <v>6420</v>
      </c>
      <c r="Y128" s="125">
        <v>6725</v>
      </c>
      <c r="Z128" s="125">
        <v>7129</v>
      </c>
      <c r="AB128" s="122" t="str">
        <f>TEXT(Z128,"###,###")</f>
        <v>7,129</v>
      </c>
      <c r="AD128" s="139">
        <f>Z128/$Z$7*100</f>
        <v>46.895145375608472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55" id="{B4BC4C02-57F5-4984-A1FB-F57B445495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58" id="{D87E2573-553A-4A51-B2E7-B4DF4EEFF77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61" id="{0EE9BE08-D8BC-4C66-A066-41AB10FFCEB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64" id="{4D5FB86A-4362-428B-8A10-E79FBE4EA77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6CE5F-CA3F-4DE3-B14C-8ECF2B21A405}">
  <sheetPr codeName="Sheet12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Southern Downs</v>
      </c>
      <c r="T1" s="113"/>
      <c r="U1" s="113"/>
      <c r="V1" s="113"/>
      <c r="W1" s="113"/>
      <c r="X1" s="113"/>
      <c r="Y1" s="114" t="str">
        <f>Y3</f>
        <v>9.65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185</v>
      </c>
      <c r="Y3" s="118" t="s">
        <v>270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9.65 Southern Downs,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26589</v>
      </c>
      <c r="U4" s="121">
        <v>27483</v>
      </c>
      <c r="V4" s="121">
        <v>27898</v>
      </c>
      <c r="W4" s="121">
        <v>27951</v>
      </c>
      <c r="X4" s="121">
        <v>27373</v>
      </c>
      <c r="Y4" s="121">
        <v>29127</v>
      </c>
      <c r="Z4" s="121">
        <v>30344</v>
      </c>
      <c r="AB4" s="122" t="str">
        <f>TEXT(Z4,"###,###")</f>
        <v>30,344</v>
      </c>
      <c r="AD4" s="123">
        <f>Z4/Y4-1</f>
        <v>4.1782538538126079E-2</v>
      </c>
      <c r="AF4" s="123">
        <f t="shared" ref="AF4:AF9" si="0">Z4/T4-1</f>
        <v>0.14122381435932163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14357</v>
      </c>
      <c r="U5" s="121">
        <v>14916</v>
      </c>
      <c r="V5" s="121">
        <v>14859</v>
      </c>
      <c r="W5" s="121">
        <v>14882</v>
      </c>
      <c r="X5" s="121">
        <v>14672</v>
      </c>
      <c r="Y5" s="121">
        <v>15508</v>
      </c>
      <c r="Z5" s="121">
        <v>15972</v>
      </c>
      <c r="AB5" s="122" t="str">
        <f>TEXT(Z5,"###,###")</f>
        <v>15,972</v>
      </c>
      <c r="AD5" s="123">
        <f t="shared" ref="AD5:AD9" si="1">Z5/Y5-1</f>
        <v>2.9920041269022368E-2</v>
      </c>
      <c r="AF5" s="123">
        <f t="shared" si="0"/>
        <v>0.11248868147941771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12232</v>
      </c>
      <c r="U6" s="121">
        <v>12567</v>
      </c>
      <c r="V6" s="121">
        <v>13039</v>
      </c>
      <c r="W6" s="121">
        <v>13069</v>
      </c>
      <c r="X6" s="121">
        <v>12701</v>
      </c>
      <c r="Y6" s="121">
        <v>13619</v>
      </c>
      <c r="Z6" s="121">
        <v>14371</v>
      </c>
      <c r="AB6" s="122" t="str">
        <f>TEXT(Z6,"###,###")</f>
        <v>14,371</v>
      </c>
      <c r="AD6" s="123">
        <f t="shared" si="1"/>
        <v>5.5216976283133823E-2</v>
      </c>
      <c r="AF6" s="123">
        <f t="shared" si="0"/>
        <v>0.17486919555264868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17812</v>
      </c>
      <c r="U7" s="121">
        <v>18328</v>
      </c>
      <c r="V7" s="121">
        <v>18545</v>
      </c>
      <c r="W7" s="121">
        <v>18484</v>
      </c>
      <c r="X7" s="121">
        <v>18240</v>
      </c>
      <c r="Y7" s="121">
        <v>19215</v>
      </c>
      <c r="Z7" s="121">
        <v>20194</v>
      </c>
      <c r="AB7" s="122" t="str">
        <f>TEXT(Z7,"###,###")</f>
        <v>20,194</v>
      </c>
      <c r="AD7" s="123">
        <f t="shared" si="1"/>
        <v>5.0949778818631275E-2</v>
      </c>
      <c r="AF7" s="123">
        <f t="shared" si="0"/>
        <v>0.13373006961598932</v>
      </c>
    </row>
    <row r="8" spans="1:32" ht="17.25" customHeight="1" x14ac:dyDescent="0.25">
      <c r="A8" s="44" t="s">
        <v>13</v>
      </c>
      <c r="B8" s="45"/>
      <c r="C8" s="46"/>
      <c r="D8" s="47" t="str">
        <f>AB4</f>
        <v>30,344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20,194</v>
      </c>
      <c r="P8" s="48"/>
      <c r="S8" s="120" t="s">
        <v>88</v>
      </c>
      <c r="T8" s="121">
        <v>30185.759999999998</v>
      </c>
      <c r="U8" s="121">
        <v>30830.33</v>
      </c>
      <c r="V8" s="121">
        <v>30136.18</v>
      </c>
      <c r="W8" s="121">
        <v>30179.42</v>
      </c>
      <c r="X8" s="121">
        <v>32949.97</v>
      </c>
      <c r="Y8" s="121">
        <v>32527.79</v>
      </c>
      <c r="Z8" s="121">
        <v>34860</v>
      </c>
      <c r="AB8" s="122" t="str">
        <f>TEXT(Z8,"$###,###")</f>
        <v>$34,860</v>
      </c>
      <c r="AD8" s="123">
        <f t="shared" si="1"/>
        <v>7.1698999532399776E-2</v>
      </c>
      <c r="AF8" s="123">
        <f t="shared" si="0"/>
        <v>0.15484917391511765</v>
      </c>
    </row>
    <row r="9" spans="1:32" x14ac:dyDescent="0.25">
      <c r="A9" s="52" t="s">
        <v>15</v>
      </c>
      <c r="B9" s="53"/>
      <c r="C9" s="54"/>
      <c r="D9" s="55">
        <f>AD104</f>
        <v>69.819404165568159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52.520550658611462</v>
      </c>
      <c r="P9" s="56" t="s">
        <v>89</v>
      </c>
      <c r="S9" s="120" t="s">
        <v>7</v>
      </c>
      <c r="T9" s="121">
        <v>594795488</v>
      </c>
      <c r="U9" s="121">
        <v>648540347</v>
      </c>
      <c r="V9" s="121">
        <v>662685432</v>
      </c>
      <c r="W9" s="121">
        <v>667589311</v>
      </c>
      <c r="X9" s="121">
        <v>689414713</v>
      </c>
      <c r="Y9" s="121">
        <v>730456134</v>
      </c>
      <c r="Z9" s="121">
        <v>788870868</v>
      </c>
      <c r="AB9" s="122" t="str">
        <f>TEXT(Z9/1000000,"$#,###.0")&amp;" mil"</f>
        <v>$788.9 mil</v>
      </c>
      <c r="AD9" s="123">
        <f t="shared" si="1"/>
        <v>7.9970214884936608E-2</v>
      </c>
      <c r="AF9" s="123">
        <f t="shared" si="0"/>
        <v>0.32628926062061847</v>
      </c>
    </row>
    <row r="10" spans="1:32" x14ac:dyDescent="0.25">
      <c r="A10" s="52" t="s">
        <v>18</v>
      </c>
      <c r="B10" s="53"/>
      <c r="C10" s="54"/>
      <c r="D10" s="55">
        <f>AD105</f>
        <v>14.184023200632744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47.489353273249478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87.47152619589977</v>
      </c>
      <c r="P11" s="56" t="s">
        <v>89</v>
      </c>
      <c r="S11" s="120" t="s">
        <v>30</v>
      </c>
      <c r="T11" s="125">
        <v>22177</v>
      </c>
      <c r="U11" s="125">
        <v>23106</v>
      </c>
      <c r="V11" s="125">
        <v>23526</v>
      </c>
      <c r="W11" s="125">
        <v>23663</v>
      </c>
      <c r="X11" s="125">
        <v>23295</v>
      </c>
      <c r="Y11" s="125">
        <v>24694</v>
      </c>
      <c r="Z11" s="125">
        <v>25539</v>
      </c>
    </row>
    <row r="12" spans="1:32" ht="28.5" customHeight="1" x14ac:dyDescent="0.25">
      <c r="A12" s="52" t="s">
        <v>20</v>
      </c>
      <c r="B12" s="54"/>
      <c r="C12" s="54"/>
      <c r="D12" s="55">
        <f>AD108</f>
        <v>17.934352755075139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23.779340398138061</v>
      </c>
      <c r="P12" s="56" t="s">
        <v>89</v>
      </c>
      <c r="S12" s="120" t="s">
        <v>31</v>
      </c>
      <c r="T12" s="125">
        <v>4410</v>
      </c>
      <c r="U12" s="125">
        <v>4378</v>
      </c>
      <c r="V12" s="125">
        <v>4371</v>
      </c>
      <c r="W12" s="125">
        <v>4287</v>
      </c>
      <c r="X12" s="125">
        <v>4079</v>
      </c>
      <c r="Y12" s="125">
        <v>4433</v>
      </c>
      <c r="Z12" s="125">
        <v>4804</v>
      </c>
    </row>
    <row r="13" spans="1:32" ht="15" customHeight="1" x14ac:dyDescent="0.25">
      <c r="A13" s="52" t="s">
        <v>21</v>
      </c>
      <c r="B13" s="54"/>
      <c r="C13" s="54"/>
      <c r="D13" s="55">
        <f>AD109</f>
        <v>15.093593461639863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42.2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24.106907461112577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26.868573688373321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4869</v>
      </c>
      <c r="Z15" s="125">
        <v>3916</v>
      </c>
      <c r="AB15" s="129">
        <f t="shared" ref="AB15:AB34" si="2">IF(Z15="np",0,Z15/$Z$34)</f>
        <v>0.12905351964144476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217</v>
      </c>
      <c r="Z16" s="125">
        <v>259</v>
      </c>
      <c r="AB16" s="129">
        <f t="shared" si="2"/>
        <v>8.5354600580015826E-3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1155</v>
      </c>
      <c r="Z17" s="125">
        <v>1470</v>
      </c>
      <c r="AB17" s="129">
        <f t="shared" si="2"/>
        <v>4.8444503031900871E-2</v>
      </c>
    </row>
    <row r="18" spans="1:28" x14ac:dyDescent="0.25">
      <c r="A18" s="82" t="str">
        <f>$S$1&amp;" ("&amp;$T$2&amp;" to "&amp;$Z$2&amp;")"</f>
        <v>Southern Downs (2011-12 to 2017-18)</v>
      </c>
      <c r="B18" s="82"/>
      <c r="C18" s="82"/>
      <c r="D18" s="82"/>
      <c r="E18" s="82"/>
      <c r="F18" s="82"/>
      <c r="G18" s="82" t="str">
        <f>$S$1&amp;" ("&amp;$T$2&amp;" to "&amp;$Z$2&amp;")"</f>
        <v>Southern Downs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146</v>
      </c>
      <c r="Z18" s="125">
        <v>133</v>
      </c>
      <c r="AB18" s="129">
        <f t="shared" si="2"/>
        <v>4.3830740838386503E-3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1587</v>
      </c>
      <c r="Z19" s="125">
        <v>1714</v>
      </c>
      <c r="AB19" s="129">
        <f t="shared" si="2"/>
        <v>5.6485631426311626E-2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719</v>
      </c>
      <c r="Z20" s="125">
        <v>754</v>
      </c>
      <c r="AB20" s="129">
        <f t="shared" si="2"/>
        <v>2.4848404956498815E-2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2400</v>
      </c>
      <c r="Z21" s="125">
        <v>2690</v>
      </c>
      <c r="AB21" s="129">
        <f t="shared" si="2"/>
        <v>8.8650145003954656E-2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1874</v>
      </c>
      <c r="Z22" s="125">
        <v>1977</v>
      </c>
      <c r="AB22" s="129">
        <f t="shared" si="2"/>
        <v>6.5152913261270762E-2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1183</v>
      </c>
      <c r="Z23" s="125">
        <v>1346</v>
      </c>
      <c r="AB23" s="129">
        <f t="shared" si="2"/>
        <v>4.4358027946216717E-2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183</v>
      </c>
      <c r="Z24" s="125">
        <v>158</v>
      </c>
      <c r="AB24" s="129">
        <f t="shared" si="2"/>
        <v>5.2069601898233585E-3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663</v>
      </c>
      <c r="Z25" s="125">
        <v>769</v>
      </c>
      <c r="AB25" s="129">
        <f t="shared" si="2"/>
        <v>2.534273662008964E-2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413</v>
      </c>
      <c r="Z26" s="125">
        <v>492</v>
      </c>
      <c r="AB26" s="129">
        <f t="shared" si="2"/>
        <v>1.6214078565779066E-2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953</v>
      </c>
      <c r="Z27" s="125">
        <v>1075</v>
      </c>
      <c r="AB27" s="129">
        <f t="shared" si="2"/>
        <v>3.5427102557342473E-2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2871</v>
      </c>
      <c r="Z28" s="125">
        <v>2946</v>
      </c>
      <c r="AB28" s="129">
        <f t="shared" si="2"/>
        <v>9.7086738729238065E-2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1107</v>
      </c>
      <c r="Z29" s="125">
        <v>1148</v>
      </c>
      <c r="AB29" s="129">
        <f t="shared" si="2"/>
        <v>3.7832849986817824E-2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1714</v>
      </c>
      <c r="Z30" s="125">
        <v>1772</v>
      </c>
      <c r="AB30" s="129">
        <f t="shared" si="2"/>
        <v>5.8397047192196148E-2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2439</v>
      </c>
      <c r="Z31" s="125">
        <v>2843</v>
      </c>
      <c r="AB31" s="129">
        <f t="shared" si="2"/>
        <v>9.3692327972581077E-2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280</v>
      </c>
      <c r="Z32" s="125">
        <v>349</v>
      </c>
      <c r="AB32" s="129">
        <f t="shared" si="2"/>
        <v>1.1501450039546533E-2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710</v>
      </c>
      <c r="Z33" s="125">
        <v>787</v>
      </c>
      <c r="AB33" s="129">
        <f t="shared" si="2"/>
        <v>2.5935934616398627E-2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29127</v>
      </c>
      <c r="Z34" s="132">
        <v>30344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40</v>
      </c>
      <c r="Y44" s="125">
        <v>47</v>
      </c>
      <c r="Z44" s="125">
        <v>40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466</v>
      </c>
      <c r="Y45" s="125">
        <v>518</v>
      </c>
      <c r="Z45" s="125">
        <v>571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1086</v>
      </c>
      <c r="Y46" s="125">
        <v>1167</v>
      </c>
      <c r="Z46" s="125">
        <v>1156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1783</v>
      </c>
      <c r="Y47" s="125">
        <v>1825</v>
      </c>
      <c r="Z47" s="125">
        <v>1871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2154</v>
      </c>
      <c r="Y48" s="125">
        <v>2324</v>
      </c>
      <c r="Z48" s="125">
        <v>2154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Southern Downs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1389</v>
      </c>
      <c r="Y49" s="125">
        <v>1375</v>
      </c>
      <c r="Z49" s="125">
        <v>1332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1061</v>
      </c>
      <c r="Y50" s="125">
        <v>1086</v>
      </c>
      <c r="Z50" s="125">
        <v>1159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1155</v>
      </c>
      <c r="Y51" s="125">
        <v>1161</v>
      </c>
      <c r="Z51" s="125">
        <v>1175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1247</v>
      </c>
      <c r="Y52" s="125">
        <v>1300</v>
      </c>
      <c r="Z52" s="125">
        <v>1351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1139</v>
      </c>
      <c r="Y53" s="125">
        <v>1261</v>
      </c>
      <c r="Z53" s="125">
        <v>1353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1147</v>
      </c>
      <c r="Y54" s="125">
        <v>1208</v>
      </c>
      <c r="Z54" s="125">
        <v>1340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932</v>
      </c>
      <c r="Y55" s="125">
        <v>1033</v>
      </c>
      <c r="Z55" s="125">
        <v>1101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633</v>
      </c>
      <c r="Y56" s="125">
        <v>669</v>
      </c>
      <c r="Z56" s="125">
        <v>701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265</v>
      </c>
      <c r="Y57" s="125">
        <v>313</v>
      </c>
      <c r="Z57" s="125">
        <v>365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94</v>
      </c>
      <c r="Y58" s="125">
        <v>113</v>
      </c>
      <c r="Z58" s="125">
        <v>145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62</v>
      </c>
      <c r="Y59" s="125">
        <v>73</v>
      </c>
      <c r="Z59" s="125">
        <v>81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40</v>
      </c>
      <c r="Y60" s="125">
        <v>35</v>
      </c>
      <c r="Z60" s="125">
        <v>52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14672</v>
      </c>
      <c r="Y61" s="125">
        <v>15508</v>
      </c>
      <c r="Z61" s="125">
        <v>15972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52</v>
      </c>
      <c r="Y63" s="125">
        <v>47</v>
      </c>
      <c r="Z63" s="125">
        <v>55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Southern Downs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431</v>
      </c>
      <c r="Y64" s="125">
        <v>501</v>
      </c>
      <c r="Z64" s="125">
        <v>477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926</v>
      </c>
      <c r="Y65" s="125">
        <v>1007</v>
      </c>
      <c r="Z65" s="125">
        <v>1106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1403</v>
      </c>
      <c r="Y66" s="125">
        <v>1487</v>
      </c>
      <c r="Z66" s="125">
        <v>1536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1626</v>
      </c>
      <c r="Y67" s="125">
        <v>1686</v>
      </c>
      <c r="Z67" s="125">
        <v>1782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1157</v>
      </c>
      <c r="Y68" s="125">
        <v>1077</v>
      </c>
      <c r="Z68" s="125">
        <v>1202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896</v>
      </c>
      <c r="Y69" s="125">
        <v>920</v>
      </c>
      <c r="Z69" s="125">
        <v>1008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1113</v>
      </c>
      <c r="Y70" s="125">
        <v>1153</v>
      </c>
      <c r="Z70" s="125">
        <v>1122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1146</v>
      </c>
      <c r="Y71" s="125">
        <v>1337</v>
      </c>
      <c r="Z71" s="125">
        <v>1375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1218</v>
      </c>
      <c r="Y72" s="125">
        <v>1273</v>
      </c>
      <c r="Z72" s="125">
        <v>1324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1140</v>
      </c>
      <c r="Y73" s="125">
        <v>1312</v>
      </c>
      <c r="Z73" s="125">
        <v>1371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844</v>
      </c>
      <c r="Y74" s="125">
        <v>984</v>
      </c>
      <c r="Z74" s="125">
        <v>1017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449</v>
      </c>
      <c r="Y75" s="125">
        <v>466</v>
      </c>
      <c r="Z75" s="125">
        <v>562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141</v>
      </c>
      <c r="Y76" s="125">
        <v>190</v>
      </c>
      <c r="Z76" s="125">
        <v>204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82</v>
      </c>
      <c r="Y77" s="125">
        <v>85</v>
      </c>
      <c r="Z77" s="125">
        <v>113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52</v>
      </c>
      <c r="Y78" s="125">
        <v>59</v>
      </c>
      <c r="Z78" s="125">
        <v>74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36</v>
      </c>
      <c r="Y79" s="125">
        <v>34</v>
      </c>
      <c r="Z79" s="125">
        <v>32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12701</v>
      </c>
      <c r="Y80" s="125">
        <v>13619</v>
      </c>
      <c r="Z80" s="125">
        <v>14371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Southern Downs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738</v>
      </c>
      <c r="Y83" s="125">
        <v>811</v>
      </c>
      <c r="Z83" s="125">
        <v>873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593</v>
      </c>
      <c r="Y84" s="125">
        <v>606</v>
      </c>
      <c r="Z84" s="125">
        <v>635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30,344</v>
      </c>
      <c r="D85" s="96">
        <f t="shared" ref="D85:D90" si="4">AD4</f>
        <v>4.1782538538126079E-2</v>
      </c>
      <c r="E85" s="97">
        <f t="shared" ref="E85:E90" si="5">AD4</f>
        <v>4.1782538538126079E-2</v>
      </c>
      <c r="F85" s="96">
        <f t="shared" ref="F85:F90" si="6">AF4</f>
        <v>0.14122381435932163</v>
      </c>
      <c r="G85" s="97">
        <f t="shared" ref="G85:G90" si="7">AF4</f>
        <v>0.14122381435932163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1292</v>
      </c>
      <c r="Y85" s="125">
        <v>1373</v>
      </c>
      <c r="Z85" s="125">
        <v>1451</v>
      </c>
    </row>
    <row r="86" spans="1:32" ht="15" customHeight="1" x14ac:dyDescent="0.25">
      <c r="A86" s="98" t="s">
        <v>4</v>
      </c>
      <c r="B86" s="95"/>
      <c r="C86" s="109" t="str">
        <f t="shared" si="3"/>
        <v>15,972</v>
      </c>
      <c r="D86" s="96">
        <f t="shared" si="4"/>
        <v>2.9920041269022368E-2</v>
      </c>
      <c r="E86" s="97">
        <f t="shared" si="5"/>
        <v>2.9920041269022368E-2</v>
      </c>
      <c r="F86" s="96">
        <f t="shared" si="6"/>
        <v>0.11248868147941771</v>
      </c>
      <c r="G86" s="97">
        <f t="shared" si="7"/>
        <v>0.11248868147941771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341</v>
      </c>
      <c r="Y86" s="125">
        <v>366</v>
      </c>
      <c r="Z86" s="125">
        <v>401</v>
      </c>
    </row>
    <row r="87" spans="1:32" ht="15" customHeight="1" x14ac:dyDescent="0.25">
      <c r="A87" s="98" t="s">
        <v>5</v>
      </c>
      <c r="B87" s="95"/>
      <c r="C87" s="109" t="str">
        <f t="shared" si="3"/>
        <v>14,371</v>
      </c>
      <c r="D87" s="96">
        <f t="shared" si="4"/>
        <v>5.5216976283133823E-2</v>
      </c>
      <c r="E87" s="97">
        <f t="shared" si="5"/>
        <v>5.5216976283133823E-2</v>
      </c>
      <c r="F87" s="96">
        <f t="shared" si="6"/>
        <v>0.17486919555264868</v>
      </c>
      <c r="G87" s="97">
        <f t="shared" si="7"/>
        <v>0.17486919555264868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222</v>
      </c>
      <c r="Y87" s="125">
        <v>223</v>
      </c>
      <c r="Z87" s="125">
        <v>254</v>
      </c>
    </row>
    <row r="88" spans="1:32" ht="15" customHeight="1" x14ac:dyDescent="0.25">
      <c r="A88" s="95" t="s">
        <v>6</v>
      </c>
      <c r="B88" s="95"/>
      <c r="C88" s="109" t="str">
        <f t="shared" si="3"/>
        <v>20,194</v>
      </c>
      <c r="D88" s="96">
        <f t="shared" si="4"/>
        <v>5.0949778818631275E-2</v>
      </c>
      <c r="E88" s="97">
        <f t="shared" si="5"/>
        <v>5.0949778818631275E-2</v>
      </c>
      <c r="F88" s="96">
        <f t="shared" si="6"/>
        <v>0.13373006961598932</v>
      </c>
      <c r="G88" s="97">
        <f t="shared" si="7"/>
        <v>0.13373006961598932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374</v>
      </c>
      <c r="Y88" s="125">
        <v>391</v>
      </c>
      <c r="Z88" s="125">
        <v>417</v>
      </c>
    </row>
    <row r="89" spans="1:32" ht="15" customHeight="1" x14ac:dyDescent="0.25">
      <c r="A89" s="95" t="s">
        <v>104</v>
      </c>
      <c r="B89" s="95"/>
      <c r="C89" s="146" t="str">
        <f t="shared" si="3"/>
        <v>$34,860</v>
      </c>
      <c r="D89" s="96">
        <f t="shared" si="4"/>
        <v>7.1698999532399776E-2</v>
      </c>
      <c r="E89" s="97">
        <f t="shared" si="5"/>
        <v>7.1698999532399776E-2</v>
      </c>
      <c r="F89" s="96">
        <f t="shared" si="6"/>
        <v>0.15484917391511765</v>
      </c>
      <c r="G89" s="97">
        <f t="shared" si="7"/>
        <v>0.15484917391511765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1164</v>
      </c>
      <c r="Y89" s="125">
        <v>1239</v>
      </c>
      <c r="Z89" s="125">
        <v>1296</v>
      </c>
    </row>
    <row r="90" spans="1:32" ht="15" customHeight="1" x14ac:dyDescent="0.25">
      <c r="A90" s="95" t="s">
        <v>7</v>
      </c>
      <c r="B90" s="95"/>
      <c r="C90" s="109" t="str">
        <f t="shared" si="3"/>
        <v>$788.9 mil</v>
      </c>
      <c r="D90" s="96">
        <f t="shared" si="4"/>
        <v>7.9970214884936608E-2</v>
      </c>
      <c r="E90" s="97">
        <f t="shared" si="5"/>
        <v>7.9970214884936608E-2</v>
      </c>
      <c r="F90" s="96">
        <f t="shared" si="6"/>
        <v>0.32628926062061847</v>
      </c>
      <c r="G90" s="97">
        <f t="shared" si="7"/>
        <v>0.32628926062061847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2248</v>
      </c>
      <c r="Y90" s="125">
        <v>2127</v>
      </c>
      <c r="Z90" s="125">
        <v>2102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9649</v>
      </c>
      <c r="Y91" s="125">
        <v>10134</v>
      </c>
      <c r="Z91" s="125">
        <v>10606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492</v>
      </c>
      <c r="Y93" s="125">
        <v>546</v>
      </c>
      <c r="Z93" s="125">
        <v>605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1179</v>
      </c>
      <c r="Y94" s="125">
        <v>1266</v>
      </c>
      <c r="Z94" s="125">
        <v>1312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275</v>
      </c>
      <c r="Y95" s="125">
        <v>275</v>
      </c>
      <c r="Z95" s="125">
        <v>303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1114</v>
      </c>
      <c r="Y96" s="125">
        <v>1229</v>
      </c>
      <c r="Z96" s="125">
        <v>1333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1137</v>
      </c>
      <c r="Y97" s="125">
        <v>1275</v>
      </c>
      <c r="Z97" s="125">
        <v>1322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802</v>
      </c>
      <c r="Y98" s="125">
        <v>800</v>
      </c>
      <c r="Z98" s="125">
        <v>877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105</v>
      </c>
      <c r="Y99" s="125">
        <v>113</v>
      </c>
      <c r="Z99" s="125">
        <v>113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1345</v>
      </c>
      <c r="Y100" s="125">
        <v>1251</v>
      </c>
      <c r="Z100" s="125">
        <v>1248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8591</v>
      </c>
      <c r="Y101" s="125">
        <v>9081</v>
      </c>
      <c r="Z101" s="125">
        <v>9589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19743</v>
      </c>
      <c r="Y104" s="125">
        <v>21443</v>
      </c>
      <c r="Z104" s="125">
        <v>21186</v>
      </c>
      <c r="AB104" s="122" t="str">
        <f>TEXT(Z104,"###,###")</f>
        <v>21,186</v>
      </c>
      <c r="AD104" s="143">
        <f>Z104/($Z$4)*100</f>
        <v>69.819404165568159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3928</v>
      </c>
      <c r="Y105" s="125">
        <v>4131</v>
      </c>
      <c r="Z105" s="125">
        <v>4304</v>
      </c>
      <c r="AB105" s="122" t="str">
        <f>TEXT(Z105,"###,###")</f>
        <v>4,304</v>
      </c>
      <c r="AD105" s="143">
        <f>Z105/($Z$4)*100</f>
        <v>14.184023200632744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23671</v>
      </c>
      <c r="Y106" s="132">
        <v>25574</v>
      </c>
      <c r="Z106" s="132">
        <v>25490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4884</v>
      </c>
      <c r="Y108" s="125">
        <v>5440</v>
      </c>
      <c r="Z108" s="125">
        <v>5442</v>
      </c>
      <c r="AB108" s="122" t="str">
        <f>TEXT(Z108,"###,###")</f>
        <v>5,442</v>
      </c>
      <c r="AD108" s="143">
        <f>Z108/($Z$4)*100</f>
        <v>17.934352755075139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4360</v>
      </c>
      <c r="Y109" s="125">
        <v>4583</v>
      </c>
      <c r="Z109" s="125">
        <v>4580</v>
      </c>
      <c r="AB109" s="122" t="str">
        <f>TEXT(Z109,"###,###")</f>
        <v>4,580</v>
      </c>
      <c r="AD109" s="143">
        <f>Z109/($Z$4)*100</f>
        <v>15.093593461639863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6187</v>
      </c>
      <c r="Y110" s="125">
        <v>6803</v>
      </c>
      <c r="Z110" s="125">
        <v>7315</v>
      </c>
      <c r="AB110" s="122" t="str">
        <f>TEXT(Z110,"###,###")</f>
        <v>7,315</v>
      </c>
      <c r="AD110" s="143">
        <f>Z110/($Z$4)*100</f>
        <v>24.106907461112577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8242</v>
      </c>
      <c r="Y111" s="125">
        <v>8748</v>
      </c>
      <c r="Z111" s="125">
        <v>8153</v>
      </c>
      <c r="AB111" s="122" t="str">
        <f>TEXT(Z111,"###,###")</f>
        <v>8,153</v>
      </c>
      <c r="AD111" s="143">
        <f>Z111/($Z$4)*100</f>
        <v>26.868573688373321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27373</v>
      </c>
      <c r="Y112" s="125">
        <v>29127</v>
      </c>
      <c r="Z112" s="125">
        <v>30344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43.57</v>
      </c>
      <c r="U118" s="144">
        <v>44.26</v>
      </c>
      <c r="V118" s="144">
        <v>38.26</v>
      </c>
      <c r="W118" s="144">
        <v>42.35</v>
      </c>
      <c r="X118" s="144">
        <v>40.4</v>
      </c>
      <c r="Y118" s="144">
        <v>41.73</v>
      </c>
      <c r="Z118" s="144">
        <v>42.16</v>
      </c>
      <c r="AB118" s="122" t="str">
        <f>TEXT(Z118,"##.0")</f>
        <v>42.2</v>
      </c>
    </row>
    <row r="120" spans="19:32" x14ac:dyDescent="0.25">
      <c r="S120" s="115" t="s">
        <v>106</v>
      </c>
      <c r="T120" s="125">
        <v>13400</v>
      </c>
      <c r="U120" s="125">
        <v>13951</v>
      </c>
      <c r="V120" s="125">
        <v>14173</v>
      </c>
      <c r="W120" s="125">
        <v>14196</v>
      </c>
      <c r="X120" s="125">
        <v>14162</v>
      </c>
      <c r="Y120" s="125">
        <v>14782</v>
      </c>
      <c r="Z120" s="125">
        <v>15389</v>
      </c>
      <c r="AB120" s="122" t="str">
        <f>TEXT(Z120,"###,###")</f>
        <v>15,389</v>
      </c>
    </row>
    <row r="121" spans="19:32" x14ac:dyDescent="0.25">
      <c r="S121" s="115" t="s">
        <v>107</v>
      </c>
      <c r="T121" s="125">
        <v>2278</v>
      </c>
      <c r="U121" s="125">
        <v>2285</v>
      </c>
      <c r="V121" s="125">
        <v>2286</v>
      </c>
      <c r="W121" s="125">
        <v>2218</v>
      </c>
      <c r="X121" s="125">
        <v>2156</v>
      </c>
      <c r="Y121" s="125">
        <v>2294</v>
      </c>
      <c r="Z121" s="125">
        <v>2527</v>
      </c>
      <c r="AB121" s="122" t="str">
        <f>TEXT(Z121,"###,###")</f>
        <v>2,527</v>
      </c>
    </row>
    <row r="122" spans="19:32" x14ac:dyDescent="0.25">
      <c r="S122" s="115" t="s">
        <v>108</v>
      </c>
      <c r="T122" s="125">
        <v>2132</v>
      </c>
      <c r="U122" s="125">
        <v>2096</v>
      </c>
      <c r="V122" s="125">
        <v>2085</v>
      </c>
      <c r="W122" s="125">
        <v>2069</v>
      </c>
      <c r="X122" s="125">
        <v>1922</v>
      </c>
      <c r="Y122" s="125">
        <v>2139</v>
      </c>
      <c r="Z122" s="125">
        <v>2275</v>
      </c>
      <c r="AB122" s="122" t="str">
        <f>TEXT(Z122,"###,###")</f>
        <v>2,275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15532</v>
      </c>
      <c r="U124" s="125">
        <v>16047</v>
      </c>
      <c r="V124" s="125">
        <v>16258</v>
      </c>
      <c r="W124" s="125">
        <v>16265</v>
      </c>
      <c r="X124" s="125">
        <v>16084</v>
      </c>
      <c r="Y124" s="125">
        <v>16921</v>
      </c>
      <c r="Z124" s="125">
        <v>17664</v>
      </c>
      <c r="AB124" s="122" t="str">
        <f>TEXT(Z124,"###,###")</f>
        <v>17,664</v>
      </c>
      <c r="AD124" s="139">
        <f>Z124/$Z$7*100</f>
        <v>87.47152619589977</v>
      </c>
    </row>
    <row r="125" spans="19:32" x14ac:dyDescent="0.25">
      <c r="S125" s="115" t="s">
        <v>110</v>
      </c>
      <c r="T125" s="125">
        <v>4410</v>
      </c>
      <c r="U125" s="125">
        <v>4381</v>
      </c>
      <c r="V125" s="125">
        <v>4371</v>
      </c>
      <c r="W125" s="125">
        <v>4287</v>
      </c>
      <c r="X125" s="125">
        <v>4078</v>
      </c>
      <c r="Y125" s="125">
        <v>4433</v>
      </c>
      <c r="Z125" s="125">
        <v>4802</v>
      </c>
      <c r="AB125" s="122" t="str">
        <f>TEXT(Z125,"###,###")</f>
        <v>4,802</v>
      </c>
      <c r="AD125" s="139">
        <f>Z125/$Z$7*100</f>
        <v>23.779340398138061</v>
      </c>
    </row>
    <row r="127" spans="19:32" x14ac:dyDescent="0.25">
      <c r="S127" s="115" t="s">
        <v>111</v>
      </c>
      <c r="T127" s="125">
        <v>9501</v>
      </c>
      <c r="U127" s="125">
        <v>9812</v>
      </c>
      <c r="V127" s="125">
        <v>9836</v>
      </c>
      <c r="W127" s="125">
        <v>9773</v>
      </c>
      <c r="X127" s="125">
        <v>9648</v>
      </c>
      <c r="Y127" s="125">
        <v>10134</v>
      </c>
      <c r="Z127" s="125">
        <v>10606</v>
      </c>
      <c r="AB127" s="122" t="str">
        <f>TEXT(Z127,"###,###")</f>
        <v>10,606</v>
      </c>
      <c r="AD127" s="139">
        <f>Z127/$Z$7*100</f>
        <v>52.520550658611462</v>
      </c>
    </row>
    <row r="128" spans="19:32" x14ac:dyDescent="0.25">
      <c r="S128" s="115" t="s">
        <v>112</v>
      </c>
      <c r="T128" s="125">
        <v>8307</v>
      </c>
      <c r="U128" s="125">
        <v>8515</v>
      </c>
      <c r="V128" s="125">
        <v>8711</v>
      </c>
      <c r="W128" s="125">
        <v>8709</v>
      </c>
      <c r="X128" s="125">
        <v>8595</v>
      </c>
      <c r="Y128" s="125">
        <v>9081</v>
      </c>
      <c r="Z128" s="125">
        <v>9590</v>
      </c>
      <c r="AB128" s="122" t="str">
        <f>TEXT(Z128,"###,###")</f>
        <v>9,590</v>
      </c>
      <c r="AD128" s="139">
        <f>Z128/$Z$7*100</f>
        <v>47.489353273249478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5" id="{F115A2B7-3E97-4760-BB0C-6DAED21ED7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48" id="{E4BA35D6-CE4B-4A60-98F3-D3050F4996D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51" id="{E25464AB-E5FB-42D9-9C47-E207453944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54" id="{4B98A158-DB04-4F4D-AE13-E80CF731D5A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71158-0515-4AF9-B3B4-0AB33F0228BB}">
  <sheetPr codeName="Sheet13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Sunshine Coast</v>
      </c>
      <c r="T1" s="113"/>
      <c r="U1" s="113"/>
      <c r="V1" s="113"/>
      <c r="W1" s="113"/>
      <c r="X1" s="113"/>
      <c r="Y1" s="114" t="str">
        <f>Y3</f>
        <v>9.66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186</v>
      </c>
      <c r="Y3" s="118" t="s">
        <v>271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9.66 Sunshine Coast,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201113</v>
      </c>
      <c r="U4" s="121">
        <v>205180</v>
      </c>
      <c r="V4" s="121">
        <v>211152</v>
      </c>
      <c r="W4" s="121">
        <v>216569</v>
      </c>
      <c r="X4" s="121">
        <v>220793</v>
      </c>
      <c r="Y4" s="121">
        <v>234284</v>
      </c>
      <c r="Z4" s="121">
        <v>244201</v>
      </c>
      <c r="AB4" s="122" t="str">
        <f>TEXT(Z4,"###,###")</f>
        <v>244,201</v>
      </c>
      <c r="AD4" s="123">
        <f>Z4/Y4-1</f>
        <v>4.2328968260743283E-2</v>
      </c>
      <c r="AF4" s="123">
        <f t="shared" ref="AF4:AF9" si="0">Z4/T4-1</f>
        <v>0.21424771148558275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102330</v>
      </c>
      <c r="U5" s="121">
        <v>105140</v>
      </c>
      <c r="V5" s="121">
        <v>107572</v>
      </c>
      <c r="W5" s="121">
        <v>109833</v>
      </c>
      <c r="X5" s="121">
        <v>111893</v>
      </c>
      <c r="Y5" s="121">
        <v>118136</v>
      </c>
      <c r="Z5" s="121">
        <v>122967</v>
      </c>
      <c r="AB5" s="122" t="str">
        <f>TEXT(Z5,"###,###")</f>
        <v>122,967</v>
      </c>
      <c r="AD5" s="123">
        <f t="shared" ref="AD5:AD9" si="1">Z5/Y5-1</f>
        <v>4.0893546421074012E-2</v>
      </c>
      <c r="AF5" s="123">
        <f t="shared" si="0"/>
        <v>0.20167106420404579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98783</v>
      </c>
      <c r="U6" s="121">
        <v>100034</v>
      </c>
      <c r="V6" s="121">
        <v>103580</v>
      </c>
      <c r="W6" s="121">
        <v>106736</v>
      </c>
      <c r="X6" s="121">
        <v>108900</v>
      </c>
      <c r="Y6" s="121">
        <v>116148</v>
      </c>
      <c r="Z6" s="121">
        <v>121233</v>
      </c>
      <c r="AB6" s="122" t="str">
        <f>TEXT(Z6,"###,###")</f>
        <v>121,233</v>
      </c>
      <c r="AD6" s="123">
        <f t="shared" si="1"/>
        <v>4.3780349209629144E-2</v>
      </c>
      <c r="AF6" s="123">
        <f t="shared" si="0"/>
        <v>0.22726582509136195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143338</v>
      </c>
      <c r="U7" s="121">
        <v>146039</v>
      </c>
      <c r="V7" s="121">
        <v>149544</v>
      </c>
      <c r="W7" s="121">
        <v>152451</v>
      </c>
      <c r="X7" s="121">
        <v>156943</v>
      </c>
      <c r="Y7" s="121">
        <v>164502</v>
      </c>
      <c r="Z7" s="121">
        <v>172072</v>
      </c>
      <c r="AB7" s="122" t="str">
        <f>TEXT(Z7,"###,###")</f>
        <v>172,072</v>
      </c>
      <c r="AD7" s="123">
        <f t="shared" si="1"/>
        <v>4.6017677596625006E-2</v>
      </c>
      <c r="AF7" s="123">
        <f t="shared" si="0"/>
        <v>0.20046324073169708</v>
      </c>
    </row>
    <row r="8" spans="1:32" ht="17.25" customHeight="1" x14ac:dyDescent="0.25">
      <c r="A8" s="44" t="s">
        <v>13</v>
      </c>
      <c r="B8" s="45"/>
      <c r="C8" s="46"/>
      <c r="D8" s="47" t="str">
        <f>AB4</f>
        <v>244,201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172,072</v>
      </c>
      <c r="P8" s="48"/>
      <c r="S8" s="120" t="s">
        <v>88</v>
      </c>
      <c r="T8" s="121">
        <v>34185.17</v>
      </c>
      <c r="U8" s="121">
        <v>35480.14</v>
      </c>
      <c r="V8" s="121">
        <v>36222.94</v>
      </c>
      <c r="W8" s="121">
        <v>37000</v>
      </c>
      <c r="X8" s="121">
        <v>38258.480000000003</v>
      </c>
      <c r="Y8" s="121">
        <v>38754.480000000003</v>
      </c>
      <c r="Z8" s="121">
        <v>40286</v>
      </c>
      <c r="AB8" s="122" t="str">
        <f>TEXT(Z8,"$###,###")</f>
        <v>$40,286</v>
      </c>
      <c r="AD8" s="123">
        <f t="shared" si="1"/>
        <v>3.9518527922449032E-2</v>
      </c>
      <c r="AF8" s="123">
        <f t="shared" si="0"/>
        <v>0.17846422878692736</v>
      </c>
    </row>
    <row r="9" spans="1:32" x14ac:dyDescent="0.25">
      <c r="A9" s="52" t="s">
        <v>15</v>
      </c>
      <c r="B9" s="53"/>
      <c r="C9" s="54"/>
      <c r="D9" s="55">
        <f>AD104</f>
        <v>74.140974033685367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50.174345622762559</v>
      </c>
      <c r="P9" s="56" t="s">
        <v>89</v>
      </c>
      <c r="S9" s="120" t="s">
        <v>7</v>
      </c>
      <c r="T9" s="121">
        <v>6351071738</v>
      </c>
      <c r="U9" s="121">
        <v>6847259506</v>
      </c>
      <c r="V9" s="121">
        <v>7296333165</v>
      </c>
      <c r="W9" s="121">
        <v>7566405068</v>
      </c>
      <c r="X9" s="121">
        <v>7979412459</v>
      </c>
      <c r="Y9" s="121">
        <v>8479499878</v>
      </c>
      <c r="Z9" s="121">
        <v>9159671650</v>
      </c>
      <c r="AB9" s="122" t="str">
        <f>TEXT(Z9/1000000,"$#,###.0")&amp;" mil"</f>
        <v>$9,159.7 mil</v>
      </c>
      <c r="AD9" s="123">
        <f t="shared" si="1"/>
        <v>8.0213666110745541E-2</v>
      </c>
      <c r="AF9" s="123">
        <f t="shared" si="0"/>
        <v>0.44222456112335595</v>
      </c>
    </row>
    <row r="10" spans="1:32" x14ac:dyDescent="0.25">
      <c r="A10" s="52" t="s">
        <v>18</v>
      </c>
      <c r="B10" s="53"/>
      <c r="C10" s="54"/>
      <c r="D10" s="55">
        <f>AD105</f>
        <v>16.732937211559328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49.82507322516156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90.699823329768932</v>
      </c>
      <c r="P11" s="56" t="s">
        <v>89</v>
      </c>
      <c r="S11" s="120" t="s">
        <v>30</v>
      </c>
      <c r="T11" s="125">
        <v>173310</v>
      </c>
      <c r="U11" s="125">
        <v>178046</v>
      </c>
      <c r="V11" s="125">
        <v>184748</v>
      </c>
      <c r="W11" s="125">
        <v>190464</v>
      </c>
      <c r="X11" s="125">
        <v>193591</v>
      </c>
      <c r="Y11" s="125">
        <v>205735</v>
      </c>
      <c r="Z11" s="125">
        <v>214547</v>
      </c>
    </row>
    <row r="12" spans="1:32" ht="28.5" customHeight="1" x14ac:dyDescent="0.25">
      <c r="A12" s="52" t="s">
        <v>20</v>
      </c>
      <c r="B12" s="54"/>
      <c r="C12" s="54"/>
      <c r="D12" s="55">
        <f>AD108</f>
        <v>19.712449989967283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17.233483658003625</v>
      </c>
      <c r="P12" s="56" t="s">
        <v>89</v>
      </c>
      <c r="S12" s="120" t="s">
        <v>31</v>
      </c>
      <c r="T12" s="125">
        <v>27803</v>
      </c>
      <c r="U12" s="125">
        <v>27134</v>
      </c>
      <c r="V12" s="125">
        <v>26404</v>
      </c>
      <c r="W12" s="125">
        <v>26105</v>
      </c>
      <c r="X12" s="125">
        <v>27202</v>
      </c>
      <c r="Y12" s="125">
        <v>28549</v>
      </c>
      <c r="Z12" s="125">
        <v>29654</v>
      </c>
    </row>
    <row r="13" spans="1:32" ht="15" customHeight="1" x14ac:dyDescent="0.25">
      <c r="A13" s="52" t="s">
        <v>21</v>
      </c>
      <c r="B13" s="54"/>
      <c r="C13" s="54"/>
      <c r="D13" s="55">
        <f>AD109</f>
        <v>16.732937211559328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18.795582327672697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35.632941716045394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4346</v>
      </c>
      <c r="Z15" s="125">
        <v>3914</v>
      </c>
      <c r="AB15" s="129">
        <f t="shared" ref="AB15:AB34" si="2">IF(Z15="np",0,Z15/$Z$34)</f>
        <v>1.602778039401968E-2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2321</v>
      </c>
      <c r="Z16" s="125">
        <v>2626</v>
      </c>
      <c r="AB16" s="129">
        <f t="shared" si="2"/>
        <v>1.0753436718113357E-2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10251</v>
      </c>
      <c r="Z17" s="125">
        <v>11304</v>
      </c>
      <c r="AB17" s="129">
        <f t="shared" si="2"/>
        <v>4.6289736733264808E-2</v>
      </c>
    </row>
    <row r="18" spans="1:28" x14ac:dyDescent="0.25">
      <c r="A18" s="82" t="str">
        <f>$S$1&amp;" ("&amp;$T$2&amp;" to "&amp;$Z$2&amp;")"</f>
        <v>Sunshine Coast (2011-12 to 2017-18)</v>
      </c>
      <c r="B18" s="82"/>
      <c r="C18" s="82"/>
      <c r="D18" s="82"/>
      <c r="E18" s="82"/>
      <c r="F18" s="82"/>
      <c r="G18" s="82" t="str">
        <f>$S$1&amp;" ("&amp;$T$2&amp;" to "&amp;$Z$2&amp;")"</f>
        <v>Sunshine Coast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1428</v>
      </c>
      <c r="Z18" s="125">
        <v>1515</v>
      </c>
      <c r="AB18" s="129">
        <f t="shared" si="2"/>
        <v>6.2039057989115524E-3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22855</v>
      </c>
      <c r="Z19" s="125">
        <v>25717</v>
      </c>
      <c r="AB19" s="129">
        <f t="shared" si="2"/>
        <v>0.10531078906310785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5827</v>
      </c>
      <c r="Z20" s="125">
        <v>6318</v>
      </c>
      <c r="AB20" s="129">
        <f t="shared" si="2"/>
        <v>2.5872129925757881E-2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22465</v>
      </c>
      <c r="Z21" s="125">
        <v>23580</v>
      </c>
      <c r="AB21" s="129">
        <f t="shared" si="2"/>
        <v>9.6559801147415456E-2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19812</v>
      </c>
      <c r="Z22" s="125">
        <v>20571</v>
      </c>
      <c r="AB22" s="129">
        <f t="shared" si="2"/>
        <v>8.4237984283438649E-2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6514</v>
      </c>
      <c r="Z23" s="125">
        <v>7192</v>
      </c>
      <c r="AB23" s="129">
        <f t="shared" si="2"/>
        <v>2.9451148848694313E-2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1980</v>
      </c>
      <c r="Z24" s="125">
        <v>2213</v>
      </c>
      <c r="AB24" s="129">
        <f t="shared" si="2"/>
        <v>9.0622069524694815E-3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9350</v>
      </c>
      <c r="Z25" s="125">
        <v>9263</v>
      </c>
      <c r="AB25" s="129">
        <f t="shared" si="2"/>
        <v>3.7931867600869779E-2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5683</v>
      </c>
      <c r="Z26" s="125">
        <v>6431</v>
      </c>
      <c r="AB26" s="129">
        <f t="shared" si="2"/>
        <v>2.6334863493597486E-2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13290</v>
      </c>
      <c r="Z27" s="125">
        <v>15143</v>
      </c>
      <c r="AB27" s="129">
        <f t="shared" si="2"/>
        <v>6.2010393077833424E-2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16688</v>
      </c>
      <c r="Z28" s="125">
        <v>19672</v>
      </c>
      <c r="AB28" s="129">
        <f t="shared" si="2"/>
        <v>8.0556590677351853E-2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8750</v>
      </c>
      <c r="Z29" s="125">
        <v>8953</v>
      </c>
      <c r="AB29" s="129">
        <f t="shared" si="2"/>
        <v>3.6662421529805367E-2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18503</v>
      </c>
      <c r="Z30" s="125">
        <v>19777</v>
      </c>
      <c r="AB30" s="129">
        <f t="shared" si="2"/>
        <v>8.0986564346583342E-2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29201</v>
      </c>
      <c r="Z31" s="125">
        <v>32607</v>
      </c>
      <c r="AB31" s="129">
        <f t="shared" si="2"/>
        <v>0.13352525173934587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3416</v>
      </c>
      <c r="Z32" s="125">
        <v>4229</v>
      </c>
      <c r="AB32" s="129">
        <f t="shared" si="2"/>
        <v>1.7317701401714163E-2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8512</v>
      </c>
      <c r="Z33" s="125">
        <v>9624</v>
      </c>
      <c r="AB33" s="129">
        <f t="shared" si="2"/>
        <v>3.9410158025560908E-2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234284</v>
      </c>
      <c r="Z34" s="132">
        <v>244201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198</v>
      </c>
      <c r="Y44" s="125">
        <v>174</v>
      </c>
      <c r="Z44" s="125">
        <v>192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3090</v>
      </c>
      <c r="Y45" s="125">
        <v>3316</v>
      </c>
      <c r="Z45" s="125">
        <v>3260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7020</v>
      </c>
      <c r="Y46" s="125">
        <v>7310</v>
      </c>
      <c r="Z46" s="125">
        <v>7909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10066</v>
      </c>
      <c r="Y47" s="125">
        <v>10611</v>
      </c>
      <c r="Z47" s="125">
        <v>10667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11780</v>
      </c>
      <c r="Y48" s="125">
        <v>12701</v>
      </c>
      <c r="Z48" s="125">
        <v>13358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Sunshine Coast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11759</v>
      </c>
      <c r="Y49" s="125">
        <v>12466</v>
      </c>
      <c r="Z49" s="125">
        <v>12871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11091</v>
      </c>
      <c r="Y50" s="125">
        <v>11895</v>
      </c>
      <c r="Z50" s="125">
        <v>12536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12108</v>
      </c>
      <c r="Y51" s="125">
        <v>12209</v>
      </c>
      <c r="Z51" s="125">
        <v>12160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11725</v>
      </c>
      <c r="Y52" s="125">
        <v>12631</v>
      </c>
      <c r="Z52" s="125">
        <v>13451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10547</v>
      </c>
      <c r="Y53" s="125">
        <v>10827</v>
      </c>
      <c r="Z53" s="125">
        <v>11157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9378</v>
      </c>
      <c r="Y54" s="125">
        <v>10022</v>
      </c>
      <c r="Z54" s="125">
        <v>10638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6870</v>
      </c>
      <c r="Y55" s="125">
        <v>7287</v>
      </c>
      <c r="Z55" s="125">
        <v>7534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3758</v>
      </c>
      <c r="Y56" s="125">
        <v>3894</v>
      </c>
      <c r="Z56" s="125">
        <v>4186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1389</v>
      </c>
      <c r="Y57" s="125">
        <v>1588</v>
      </c>
      <c r="Z57" s="125">
        <v>1777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578</v>
      </c>
      <c r="Y58" s="125">
        <v>638</v>
      </c>
      <c r="Z58" s="125">
        <v>616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316</v>
      </c>
      <c r="Y59" s="125">
        <v>347</v>
      </c>
      <c r="Z59" s="125">
        <v>355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226</v>
      </c>
      <c r="Y60" s="125">
        <v>214</v>
      </c>
      <c r="Z60" s="125">
        <v>232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111893</v>
      </c>
      <c r="Y61" s="125">
        <v>118136</v>
      </c>
      <c r="Z61" s="125">
        <v>122967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212</v>
      </c>
      <c r="Y63" s="125">
        <v>253</v>
      </c>
      <c r="Z63" s="125">
        <v>264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Sunshine Coast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3782</v>
      </c>
      <c r="Y64" s="125">
        <v>3928</v>
      </c>
      <c r="Z64" s="125">
        <v>3985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7677</v>
      </c>
      <c r="Y65" s="125">
        <v>8346</v>
      </c>
      <c r="Z65" s="125">
        <v>8615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10012</v>
      </c>
      <c r="Y66" s="125">
        <v>10265</v>
      </c>
      <c r="Z66" s="125">
        <v>11058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10881</v>
      </c>
      <c r="Y67" s="125">
        <v>11727</v>
      </c>
      <c r="Z67" s="125">
        <v>12292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10122</v>
      </c>
      <c r="Y68" s="125">
        <v>11006</v>
      </c>
      <c r="Z68" s="125">
        <v>11395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9613</v>
      </c>
      <c r="Y69" s="125">
        <v>10633</v>
      </c>
      <c r="Z69" s="125">
        <v>11372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11845</v>
      </c>
      <c r="Y70" s="125">
        <v>12091</v>
      </c>
      <c r="Z70" s="125">
        <v>12067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11844</v>
      </c>
      <c r="Y71" s="125">
        <v>13025</v>
      </c>
      <c r="Z71" s="125">
        <v>13685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11893</v>
      </c>
      <c r="Y72" s="125">
        <v>12191</v>
      </c>
      <c r="Z72" s="125">
        <v>12240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9648</v>
      </c>
      <c r="Y73" s="125">
        <v>10508</v>
      </c>
      <c r="Z73" s="125">
        <v>11107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6381</v>
      </c>
      <c r="Y74" s="125">
        <v>6840</v>
      </c>
      <c r="Z74" s="125">
        <v>7488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2856</v>
      </c>
      <c r="Y75" s="125">
        <v>3026</v>
      </c>
      <c r="Z75" s="125">
        <v>3183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931</v>
      </c>
      <c r="Y76" s="125">
        <v>1128</v>
      </c>
      <c r="Z76" s="125">
        <v>1222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567</v>
      </c>
      <c r="Y77" s="125">
        <v>553</v>
      </c>
      <c r="Z77" s="125">
        <v>546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338</v>
      </c>
      <c r="Y78" s="125">
        <v>330</v>
      </c>
      <c r="Z78" s="125">
        <v>337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306</v>
      </c>
      <c r="Y79" s="125">
        <v>298</v>
      </c>
      <c r="Z79" s="125">
        <v>317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108900</v>
      </c>
      <c r="Y80" s="125">
        <v>116148</v>
      </c>
      <c r="Z80" s="125">
        <v>121233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Sunshine Coast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9043</v>
      </c>
      <c r="Y83" s="125">
        <v>9689</v>
      </c>
      <c r="Z83" s="125">
        <v>10267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9828</v>
      </c>
      <c r="Y84" s="125">
        <v>10426</v>
      </c>
      <c r="Z84" s="125">
        <v>10924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244,201</v>
      </c>
      <c r="D85" s="96">
        <f t="shared" ref="D85:D90" si="4">AD4</f>
        <v>4.2328968260743283E-2</v>
      </c>
      <c r="E85" s="97">
        <f t="shared" ref="E85:E90" si="5">AD4</f>
        <v>4.2328968260743283E-2</v>
      </c>
      <c r="F85" s="96">
        <f t="shared" ref="F85:F90" si="6">AF4</f>
        <v>0.21424771148558275</v>
      </c>
      <c r="G85" s="97">
        <f t="shared" ref="G85:G90" si="7">AF4</f>
        <v>0.21424771148558275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15506</v>
      </c>
      <c r="Y85" s="125">
        <v>16342</v>
      </c>
      <c r="Z85" s="125">
        <v>17204</v>
      </c>
    </row>
    <row r="86" spans="1:32" ht="15" customHeight="1" x14ac:dyDescent="0.25">
      <c r="A86" s="98" t="s">
        <v>4</v>
      </c>
      <c r="B86" s="95"/>
      <c r="C86" s="109" t="str">
        <f t="shared" si="3"/>
        <v>122,967</v>
      </c>
      <c r="D86" s="96">
        <f t="shared" si="4"/>
        <v>4.0893546421074012E-2</v>
      </c>
      <c r="E86" s="97">
        <f t="shared" si="5"/>
        <v>4.0893546421074012E-2</v>
      </c>
      <c r="F86" s="96">
        <f t="shared" si="6"/>
        <v>0.20167106420404579</v>
      </c>
      <c r="G86" s="97">
        <f t="shared" si="7"/>
        <v>0.20167106420404579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4412</v>
      </c>
      <c r="Y86" s="125">
        <v>4878</v>
      </c>
      <c r="Z86" s="125">
        <v>5332</v>
      </c>
    </row>
    <row r="87" spans="1:32" ht="15" customHeight="1" x14ac:dyDescent="0.25">
      <c r="A87" s="98" t="s">
        <v>5</v>
      </c>
      <c r="B87" s="95"/>
      <c r="C87" s="109" t="str">
        <f t="shared" si="3"/>
        <v>121,233</v>
      </c>
      <c r="D87" s="96">
        <f t="shared" si="4"/>
        <v>4.3780349209629144E-2</v>
      </c>
      <c r="E87" s="97">
        <f t="shared" si="5"/>
        <v>4.3780349209629144E-2</v>
      </c>
      <c r="F87" s="96">
        <f t="shared" si="6"/>
        <v>0.22726582509136195</v>
      </c>
      <c r="G87" s="97">
        <f t="shared" si="7"/>
        <v>0.22726582509136195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2799</v>
      </c>
      <c r="Y87" s="125">
        <v>3016</v>
      </c>
      <c r="Z87" s="125">
        <v>3107</v>
      </c>
    </row>
    <row r="88" spans="1:32" ht="15" customHeight="1" x14ac:dyDescent="0.25">
      <c r="A88" s="95" t="s">
        <v>6</v>
      </c>
      <c r="B88" s="95"/>
      <c r="C88" s="109" t="str">
        <f t="shared" si="3"/>
        <v>172,072</v>
      </c>
      <c r="D88" s="96">
        <f t="shared" si="4"/>
        <v>4.6017677596625006E-2</v>
      </c>
      <c r="E88" s="97">
        <f t="shared" si="5"/>
        <v>4.6017677596625006E-2</v>
      </c>
      <c r="F88" s="96">
        <f t="shared" si="6"/>
        <v>0.20046324073169708</v>
      </c>
      <c r="G88" s="97">
        <f t="shared" si="7"/>
        <v>0.20046324073169708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4620</v>
      </c>
      <c r="Y88" s="125">
        <v>4821</v>
      </c>
      <c r="Z88" s="125">
        <v>5187</v>
      </c>
    </row>
    <row r="89" spans="1:32" ht="15" customHeight="1" x14ac:dyDescent="0.25">
      <c r="A89" s="95" t="s">
        <v>104</v>
      </c>
      <c r="B89" s="95"/>
      <c r="C89" s="146" t="str">
        <f t="shared" si="3"/>
        <v>$40,286</v>
      </c>
      <c r="D89" s="96">
        <f t="shared" si="4"/>
        <v>3.9518527922449032E-2</v>
      </c>
      <c r="E89" s="97">
        <f t="shared" si="5"/>
        <v>3.9518527922449032E-2</v>
      </c>
      <c r="F89" s="96">
        <f t="shared" si="6"/>
        <v>0.17846422878692736</v>
      </c>
      <c r="G89" s="97">
        <f t="shared" si="7"/>
        <v>0.17846422878692736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5885</v>
      </c>
      <c r="Y89" s="125">
        <v>6048</v>
      </c>
      <c r="Z89" s="125">
        <v>6421</v>
      </c>
    </row>
    <row r="90" spans="1:32" ht="15" customHeight="1" x14ac:dyDescent="0.25">
      <c r="A90" s="95" t="s">
        <v>7</v>
      </c>
      <c r="B90" s="95"/>
      <c r="C90" s="109" t="str">
        <f t="shared" si="3"/>
        <v>$9,159.7 mil</v>
      </c>
      <c r="D90" s="96">
        <f t="shared" si="4"/>
        <v>8.0213666110745541E-2</v>
      </c>
      <c r="E90" s="97">
        <f t="shared" si="5"/>
        <v>8.0213666110745541E-2</v>
      </c>
      <c r="F90" s="96">
        <f t="shared" si="6"/>
        <v>0.44222456112335595</v>
      </c>
      <c r="G90" s="97">
        <f t="shared" si="7"/>
        <v>0.44222456112335595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8308</v>
      </c>
      <c r="Y90" s="125">
        <v>8712</v>
      </c>
      <c r="Z90" s="125">
        <v>9533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79275</v>
      </c>
      <c r="Y91" s="125">
        <v>82680</v>
      </c>
      <c r="Z91" s="125">
        <v>86336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6218</v>
      </c>
      <c r="Y93" s="125">
        <v>6994</v>
      </c>
      <c r="Z93" s="125">
        <v>7517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14658</v>
      </c>
      <c r="Y94" s="125">
        <v>15951</v>
      </c>
      <c r="Z94" s="125">
        <v>16913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2536</v>
      </c>
      <c r="Y95" s="125">
        <v>2663</v>
      </c>
      <c r="Z95" s="125">
        <v>2885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11464</v>
      </c>
      <c r="Y96" s="125">
        <v>12548</v>
      </c>
      <c r="Z96" s="125">
        <v>13812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13366</v>
      </c>
      <c r="Y97" s="125">
        <v>14677</v>
      </c>
      <c r="Z97" s="125">
        <v>15110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8507</v>
      </c>
      <c r="Y98" s="125">
        <v>8849</v>
      </c>
      <c r="Z98" s="125">
        <v>9233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553</v>
      </c>
      <c r="Y99" s="125">
        <v>619</v>
      </c>
      <c r="Z99" s="125">
        <v>710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3757</v>
      </c>
      <c r="Y100" s="125">
        <v>4054</v>
      </c>
      <c r="Z100" s="125">
        <v>4320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77668</v>
      </c>
      <c r="Y101" s="125">
        <v>81822</v>
      </c>
      <c r="Z101" s="125">
        <v>85735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157201</v>
      </c>
      <c r="Y104" s="125">
        <v>173026</v>
      </c>
      <c r="Z104" s="125">
        <v>181053</v>
      </c>
      <c r="AB104" s="122" t="str">
        <f>TEXT(Z104,"###,###")</f>
        <v>181,053</v>
      </c>
      <c r="AD104" s="143">
        <f>Z104/($Z$4)*100</f>
        <v>74.140974033685367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38007</v>
      </c>
      <c r="Y105" s="125">
        <v>39646</v>
      </c>
      <c r="Z105" s="125">
        <v>40862</v>
      </c>
      <c r="AB105" s="122" t="str">
        <f>TEXT(Z105,"###,###")</f>
        <v>40,862</v>
      </c>
      <c r="AD105" s="143">
        <f>Z105/($Z$4)*100</f>
        <v>16.732937211559328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195208</v>
      </c>
      <c r="Y106" s="132">
        <v>212672</v>
      </c>
      <c r="Z106" s="132">
        <v>221915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34901</v>
      </c>
      <c r="Y108" s="125">
        <v>40456</v>
      </c>
      <c r="Z108" s="125">
        <v>48138</v>
      </c>
      <c r="AB108" s="122" t="str">
        <f>TEXT(Z108,"###,###")</f>
        <v>48,138</v>
      </c>
      <c r="AD108" s="143">
        <f>Z108/($Z$4)*100</f>
        <v>19.712449989967283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36717</v>
      </c>
      <c r="Y109" s="125">
        <v>40292</v>
      </c>
      <c r="Z109" s="125">
        <v>40862</v>
      </c>
      <c r="AB109" s="122" t="str">
        <f>TEXT(Z109,"###,###")</f>
        <v>40,862</v>
      </c>
      <c r="AD109" s="143">
        <f>Z109/($Z$4)*100</f>
        <v>16.732937211559328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42894</v>
      </c>
      <c r="Y110" s="125">
        <v>45883</v>
      </c>
      <c r="Z110" s="125">
        <v>45899</v>
      </c>
      <c r="AB110" s="122" t="str">
        <f>TEXT(Z110,"###,###")</f>
        <v>45,899</v>
      </c>
      <c r="AD110" s="143">
        <f>Z110/($Z$4)*100</f>
        <v>18.795582327672697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80696</v>
      </c>
      <c r="Y111" s="125">
        <v>86041</v>
      </c>
      <c r="Z111" s="125">
        <v>87016</v>
      </c>
      <c r="AB111" s="122" t="str">
        <f>TEXT(Z111,"###,###")</f>
        <v>87,016</v>
      </c>
      <c r="AD111" s="143">
        <f>Z111/($Z$4)*100</f>
        <v>35.632941716045394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220793</v>
      </c>
      <c r="Y112" s="125">
        <v>234284</v>
      </c>
      <c r="Z112" s="125">
        <v>244201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41.4</v>
      </c>
      <c r="U118" s="144">
        <v>38.6</v>
      </c>
      <c r="V118" s="144">
        <v>43.67</v>
      </c>
      <c r="W118" s="144">
        <v>39.659999999999997</v>
      </c>
      <c r="X118" s="144">
        <v>42.63</v>
      </c>
      <c r="Y118" s="144">
        <v>41.73</v>
      </c>
      <c r="Z118" s="144">
        <v>41.77</v>
      </c>
      <c r="AB118" s="122" t="str">
        <f>TEXT(Z118,"##.0")</f>
        <v>41.8</v>
      </c>
    </row>
    <row r="120" spans="19:32" x14ac:dyDescent="0.25">
      <c r="S120" s="115" t="s">
        <v>106</v>
      </c>
      <c r="T120" s="125">
        <v>115535</v>
      </c>
      <c r="U120" s="125">
        <v>118911</v>
      </c>
      <c r="V120" s="125">
        <v>123140</v>
      </c>
      <c r="W120" s="125">
        <v>126346</v>
      </c>
      <c r="X120" s="125">
        <v>129741</v>
      </c>
      <c r="Y120" s="125">
        <v>135953</v>
      </c>
      <c r="Z120" s="125">
        <v>142418</v>
      </c>
      <c r="AB120" s="122" t="str">
        <f>TEXT(Z120,"###,###")</f>
        <v>142,418</v>
      </c>
    </row>
    <row r="121" spans="19:32" x14ac:dyDescent="0.25">
      <c r="S121" s="115" t="s">
        <v>107</v>
      </c>
      <c r="T121" s="125">
        <v>15953</v>
      </c>
      <c r="U121" s="125">
        <v>15505</v>
      </c>
      <c r="V121" s="125">
        <v>14988</v>
      </c>
      <c r="W121" s="125">
        <v>14522</v>
      </c>
      <c r="X121" s="125">
        <v>14920</v>
      </c>
      <c r="Y121" s="125">
        <v>15480</v>
      </c>
      <c r="Z121" s="125">
        <v>16003</v>
      </c>
      <c r="AB121" s="122" t="str">
        <f>TEXT(Z121,"###,###")</f>
        <v>16,003</v>
      </c>
    </row>
    <row r="122" spans="19:32" x14ac:dyDescent="0.25">
      <c r="S122" s="115" t="s">
        <v>108</v>
      </c>
      <c r="T122" s="125">
        <v>11850</v>
      </c>
      <c r="U122" s="125">
        <v>11623</v>
      </c>
      <c r="V122" s="125">
        <v>11416</v>
      </c>
      <c r="W122" s="125">
        <v>11583</v>
      </c>
      <c r="X122" s="125">
        <v>12282</v>
      </c>
      <c r="Y122" s="125">
        <v>13069</v>
      </c>
      <c r="Z122" s="125">
        <v>13651</v>
      </c>
      <c r="AB122" s="122" t="str">
        <f>TEXT(Z122,"###,###")</f>
        <v>13,651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127385</v>
      </c>
      <c r="U124" s="125">
        <v>130534</v>
      </c>
      <c r="V124" s="125">
        <v>134556</v>
      </c>
      <c r="W124" s="125">
        <v>137929</v>
      </c>
      <c r="X124" s="125">
        <v>142023</v>
      </c>
      <c r="Y124" s="125">
        <v>149022</v>
      </c>
      <c r="Z124" s="125">
        <v>156069</v>
      </c>
      <c r="AB124" s="122" t="str">
        <f>TEXT(Z124,"###,###")</f>
        <v>156,069</v>
      </c>
      <c r="AD124" s="139">
        <f>Z124/$Z$7*100</f>
        <v>90.699823329768932</v>
      </c>
    </row>
    <row r="125" spans="19:32" x14ac:dyDescent="0.25">
      <c r="S125" s="115" t="s">
        <v>110</v>
      </c>
      <c r="T125" s="125">
        <v>27803</v>
      </c>
      <c r="U125" s="125">
        <v>27128</v>
      </c>
      <c r="V125" s="125">
        <v>26404</v>
      </c>
      <c r="W125" s="125">
        <v>26105</v>
      </c>
      <c r="X125" s="125">
        <v>27202</v>
      </c>
      <c r="Y125" s="125">
        <v>28549</v>
      </c>
      <c r="Z125" s="125">
        <v>29654</v>
      </c>
      <c r="AB125" s="122" t="str">
        <f>TEXT(Z125,"###,###")</f>
        <v>29,654</v>
      </c>
      <c r="AD125" s="139">
        <f>Z125/$Z$7*100</f>
        <v>17.233483658003625</v>
      </c>
    </row>
    <row r="127" spans="19:32" x14ac:dyDescent="0.25">
      <c r="S127" s="115" t="s">
        <v>111</v>
      </c>
      <c r="T127" s="125">
        <v>73378</v>
      </c>
      <c r="U127" s="125">
        <v>74876</v>
      </c>
      <c r="V127" s="125">
        <v>76384</v>
      </c>
      <c r="W127" s="125">
        <v>77594</v>
      </c>
      <c r="X127" s="125">
        <v>79275</v>
      </c>
      <c r="Y127" s="125">
        <v>82680</v>
      </c>
      <c r="Z127" s="125">
        <v>86336</v>
      </c>
      <c r="AB127" s="122" t="str">
        <f>TEXT(Z127,"###,###")</f>
        <v>86,336</v>
      </c>
      <c r="AD127" s="139">
        <f>Z127/$Z$7*100</f>
        <v>50.174345622762559</v>
      </c>
    </row>
    <row r="128" spans="19:32" x14ac:dyDescent="0.25">
      <c r="S128" s="115" t="s">
        <v>112</v>
      </c>
      <c r="T128" s="125">
        <v>69960</v>
      </c>
      <c r="U128" s="125">
        <v>71157</v>
      </c>
      <c r="V128" s="125">
        <v>73160</v>
      </c>
      <c r="W128" s="125">
        <v>74857</v>
      </c>
      <c r="X128" s="125">
        <v>77668</v>
      </c>
      <c r="Y128" s="125">
        <v>81822</v>
      </c>
      <c r="Z128" s="125">
        <v>85735</v>
      </c>
      <c r="AB128" s="122" t="str">
        <f>TEXT(Z128,"###,###")</f>
        <v>85,735</v>
      </c>
      <c r="AD128" s="139">
        <f>Z128/$Z$7*100</f>
        <v>49.82507322516156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35" id="{77E0A7A8-5764-4313-BC71-65526840EA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38" id="{AE47E45D-DDF1-49C7-894B-4BF38AEC1E1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41" id="{BCE43E5B-8861-41D9-8E95-72D8665EF4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44" id="{223579E8-14C1-4DDE-9C7E-FAB1E77E47D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C5A95-DBE9-49BA-A6C9-CB6751929F93}">
  <sheetPr codeName="Sheet13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Tablelands</v>
      </c>
      <c r="T1" s="113"/>
      <c r="U1" s="113"/>
      <c r="V1" s="113"/>
      <c r="W1" s="113"/>
      <c r="X1" s="113"/>
      <c r="Y1" s="114" t="str">
        <f>Y3</f>
        <v>9.67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187</v>
      </c>
      <c r="Y3" s="118" t="s">
        <v>272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9.67 Tablelands,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16975</v>
      </c>
      <c r="U4" s="121">
        <v>16750</v>
      </c>
      <c r="V4" s="121">
        <v>17586</v>
      </c>
      <c r="W4" s="121">
        <v>18044</v>
      </c>
      <c r="X4" s="121">
        <v>18269</v>
      </c>
      <c r="Y4" s="121">
        <v>19273</v>
      </c>
      <c r="Z4" s="121">
        <v>21322</v>
      </c>
      <c r="AB4" s="122" t="str">
        <f>TEXT(Z4,"###,###")</f>
        <v>21,322</v>
      </c>
      <c r="AD4" s="123">
        <f>Z4/Y4-1</f>
        <v>0.10631453328490625</v>
      </c>
      <c r="AF4" s="123">
        <f t="shared" ref="AF4:AF9" si="0">Z4/T4-1</f>
        <v>0.25608247422680419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9016</v>
      </c>
      <c r="U5" s="121">
        <v>8948</v>
      </c>
      <c r="V5" s="121">
        <v>9533</v>
      </c>
      <c r="W5" s="121">
        <v>9780</v>
      </c>
      <c r="X5" s="121">
        <v>9804</v>
      </c>
      <c r="Y5" s="121">
        <v>10344</v>
      </c>
      <c r="Z5" s="121">
        <v>11465</v>
      </c>
      <c r="AB5" s="122" t="str">
        <f>TEXT(Z5,"###,###")</f>
        <v>11,465</v>
      </c>
      <c r="AD5" s="123">
        <f t="shared" ref="AD5:AD9" si="1">Z5/Y5-1</f>
        <v>0.10837200309358086</v>
      </c>
      <c r="AF5" s="123">
        <f t="shared" si="0"/>
        <v>0.27162821650399294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7962</v>
      </c>
      <c r="U6" s="121">
        <v>7798</v>
      </c>
      <c r="V6" s="121">
        <v>8054</v>
      </c>
      <c r="W6" s="121">
        <v>8266</v>
      </c>
      <c r="X6" s="121">
        <v>8468</v>
      </c>
      <c r="Y6" s="121">
        <v>8929</v>
      </c>
      <c r="Z6" s="121">
        <v>9854</v>
      </c>
      <c r="AB6" s="122" t="str">
        <f>TEXT(Z6,"###,###")</f>
        <v>9,854</v>
      </c>
      <c r="AD6" s="123">
        <f t="shared" si="1"/>
        <v>0.10359502743868299</v>
      </c>
      <c r="AF6" s="123">
        <f t="shared" si="0"/>
        <v>0.23762873649836735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11411</v>
      </c>
      <c r="U7" s="121">
        <v>11503</v>
      </c>
      <c r="V7" s="121">
        <v>11689</v>
      </c>
      <c r="W7" s="121">
        <v>11803</v>
      </c>
      <c r="X7" s="121">
        <v>11877</v>
      </c>
      <c r="Y7" s="121">
        <v>12652</v>
      </c>
      <c r="Z7" s="121">
        <v>14072</v>
      </c>
      <c r="AB7" s="122" t="str">
        <f>TEXT(Z7,"###,###")</f>
        <v>14,072</v>
      </c>
      <c r="AD7" s="123">
        <f t="shared" si="1"/>
        <v>0.11223521972810624</v>
      </c>
      <c r="AF7" s="123">
        <f t="shared" si="0"/>
        <v>0.23319603890982377</v>
      </c>
    </row>
    <row r="8" spans="1:32" ht="17.25" customHeight="1" x14ac:dyDescent="0.25">
      <c r="A8" s="44" t="s">
        <v>13</v>
      </c>
      <c r="B8" s="45"/>
      <c r="C8" s="46"/>
      <c r="D8" s="47" t="str">
        <f>AB4</f>
        <v>21,322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14,072</v>
      </c>
      <c r="P8" s="48"/>
      <c r="S8" s="120" t="s">
        <v>88</v>
      </c>
      <c r="T8" s="121">
        <v>30147</v>
      </c>
      <c r="U8" s="121">
        <v>31584</v>
      </c>
      <c r="V8" s="121">
        <v>29973.72</v>
      </c>
      <c r="W8" s="121">
        <v>31037.93</v>
      </c>
      <c r="X8" s="121">
        <v>31412.35</v>
      </c>
      <c r="Y8" s="121">
        <v>33552.25</v>
      </c>
      <c r="Z8" s="121">
        <v>34840.910000000003</v>
      </c>
      <c r="AB8" s="122" t="str">
        <f>TEXT(Z8,"$###,###")</f>
        <v>$34,841</v>
      </c>
      <c r="AD8" s="123">
        <f t="shared" si="1"/>
        <v>3.840755836046772E-2</v>
      </c>
      <c r="AF8" s="123">
        <f t="shared" si="0"/>
        <v>0.15570073307460119</v>
      </c>
    </row>
    <row r="9" spans="1:32" x14ac:dyDescent="0.25">
      <c r="A9" s="52" t="s">
        <v>15</v>
      </c>
      <c r="B9" s="53"/>
      <c r="C9" s="54"/>
      <c r="D9" s="55">
        <f>AD104</f>
        <v>71.405121470781353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53.020181921546325</v>
      </c>
      <c r="P9" s="56" t="s">
        <v>89</v>
      </c>
      <c r="S9" s="120" t="s">
        <v>7</v>
      </c>
      <c r="T9" s="121">
        <v>437825181</v>
      </c>
      <c r="U9" s="121">
        <v>444245467</v>
      </c>
      <c r="V9" s="121">
        <v>463316030</v>
      </c>
      <c r="W9" s="121">
        <v>481508057</v>
      </c>
      <c r="X9" s="121">
        <v>484636293</v>
      </c>
      <c r="Y9" s="121">
        <v>546343873</v>
      </c>
      <c r="Z9" s="121">
        <v>614669220</v>
      </c>
      <c r="AB9" s="122" t="str">
        <f>TEXT(Z9/1000000,"$#,###.0")&amp;" mil"</f>
        <v>$614.7 mil</v>
      </c>
      <c r="AD9" s="123">
        <f t="shared" si="1"/>
        <v>0.12505923535816788</v>
      </c>
      <c r="AF9" s="123">
        <f t="shared" si="0"/>
        <v>0.40391472823944308</v>
      </c>
    </row>
    <row r="10" spans="1:32" x14ac:dyDescent="0.25">
      <c r="A10" s="52" t="s">
        <v>18</v>
      </c>
      <c r="B10" s="53"/>
      <c r="C10" s="54"/>
      <c r="D10" s="55">
        <f>AD105</f>
        <v>16.335240596566926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46.96560545764639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85.787379192723137</v>
      </c>
      <c r="P11" s="56" t="s">
        <v>89</v>
      </c>
      <c r="S11" s="120" t="s">
        <v>30</v>
      </c>
      <c r="T11" s="125">
        <v>13963</v>
      </c>
      <c r="U11" s="125">
        <v>13843</v>
      </c>
      <c r="V11" s="125">
        <v>14750</v>
      </c>
      <c r="W11" s="125">
        <v>15230</v>
      </c>
      <c r="X11" s="125">
        <v>15558</v>
      </c>
      <c r="Y11" s="125">
        <v>16334</v>
      </c>
      <c r="Z11" s="125">
        <v>17927</v>
      </c>
    </row>
    <row r="12" spans="1:32" ht="28.5" customHeight="1" x14ac:dyDescent="0.25">
      <c r="A12" s="52" t="s">
        <v>20</v>
      </c>
      <c r="B12" s="54"/>
      <c r="C12" s="54"/>
      <c r="D12" s="55">
        <f>AD108</f>
        <v>19.397805083950846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24.161455372370668</v>
      </c>
      <c r="P12" s="56" t="s">
        <v>89</v>
      </c>
      <c r="S12" s="120" t="s">
        <v>31</v>
      </c>
      <c r="T12" s="125">
        <v>3012</v>
      </c>
      <c r="U12" s="125">
        <v>2906</v>
      </c>
      <c r="V12" s="125">
        <v>2834</v>
      </c>
      <c r="W12" s="125">
        <v>2813</v>
      </c>
      <c r="X12" s="125">
        <v>2711</v>
      </c>
      <c r="Y12" s="125">
        <v>2939</v>
      </c>
      <c r="Z12" s="125">
        <v>3394</v>
      </c>
    </row>
    <row r="13" spans="1:32" ht="15" customHeight="1" x14ac:dyDescent="0.25">
      <c r="A13" s="52" t="s">
        <v>21</v>
      </c>
      <c r="B13" s="54"/>
      <c r="C13" s="54"/>
      <c r="D13" s="55">
        <f>AD109</f>
        <v>16.837069693274554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22.769909014163776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28.698058343494981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3199</v>
      </c>
      <c r="Z15" s="125">
        <v>3700</v>
      </c>
      <c r="AB15" s="129">
        <f t="shared" ref="AB15:AB34" si="2">IF(Z15="np",0,Z15/$Z$34)</f>
        <v>0.17352968764656224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395</v>
      </c>
      <c r="Z16" s="125">
        <v>457</v>
      </c>
      <c r="AB16" s="129">
        <f t="shared" si="2"/>
        <v>2.1433261420129444E-2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746</v>
      </c>
      <c r="Z17" s="125">
        <v>974</v>
      </c>
      <c r="AB17" s="129">
        <f t="shared" si="2"/>
        <v>4.5680517775068007E-2</v>
      </c>
    </row>
    <row r="18" spans="1:28" x14ac:dyDescent="0.25">
      <c r="A18" s="82" t="str">
        <f>$S$1&amp;" ("&amp;$T$2&amp;" to "&amp;$Z$2&amp;")"</f>
        <v>Tablelands (2011-12 to 2017-18)</v>
      </c>
      <c r="B18" s="82"/>
      <c r="C18" s="82"/>
      <c r="D18" s="82"/>
      <c r="E18" s="82"/>
      <c r="F18" s="82"/>
      <c r="G18" s="82" t="str">
        <f>$S$1&amp;" ("&amp;$T$2&amp;" to "&amp;$Z$2&amp;")"</f>
        <v>Tablelands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189</v>
      </c>
      <c r="Z18" s="125">
        <v>214</v>
      </c>
      <c r="AB18" s="129">
        <f t="shared" si="2"/>
        <v>1.0036581934152519E-2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1153</v>
      </c>
      <c r="Z19" s="125">
        <v>1534</v>
      </c>
      <c r="AB19" s="129">
        <f t="shared" si="2"/>
        <v>7.1944470499953103E-2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406</v>
      </c>
      <c r="Z20" s="125">
        <v>436</v>
      </c>
      <c r="AB20" s="129">
        <f t="shared" si="2"/>
        <v>2.0448363192946253E-2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1557</v>
      </c>
      <c r="Z21" s="125">
        <v>1690</v>
      </c>
      <c r="AB21" s="129">
        <f t="shared" si="2"/>
        <v>7.9260857330456805E-2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1226</v>
      </c>
      <c r="Z22" s="125">
        <v>1264</v>
      </c>
      <c r="AB22" s="129">
        <f t="shared" si="2"/>
        <v>5.9281493293312074E-2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506</v>
      </c>
      <c r="Z23" s="125">
        <v>630</v>
      </c>
      <c r="AB23" s="129">
        <f t="shared" si="2"/>
        <v>2.9546946815495731E-2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60</v>
      </c>
      <c r="Z24" s="125">
        <v>55</v>
      </c>
      <c r="AB24" s="129">
        <f t="shared" si="2"/>
        <v>2.5794953569083577E-3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392</v>
      </c>
      <c r="Z25" s="125">
        <v>381</v>
      </c>
      <c r="AB25" s="129">
        <f t="shared" si="2"/>
        <v>1.7868867836037895E-2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439</v>
      </c>
      <c r="Z26" s="125">
        <v>468</v>
      </c>
      <c r="AB26" s="129">
        <f t="shared" si="2"/>
        <v>2.1949160491511115E-2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650</v>
      </c>
      <c r="Z27" s="125">
        <v>802</v>
      </c>
      <c r="AB27" s="129">
        <f t="shared" si="2"/>
        <v>3.7613732295281865E-2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1134</v>
      </c>
      <c r="Z28" s="125">
        <v>1380</v>
      </c>
      <c r="AB28" s="129">
        <f t="shared" si="2"/>
        <v>6.47218835006097E-2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963</v>
      </c>
      <c r="Z29" s="125">
        <v>964</v>
      </c>
      <c r="AB29" s="129">
        <f t="shared" si="2"/>
        <v>4.5211518619266484E-2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1393</v>
      </c>
      <c r="Z30" s="125">
        <v>1562</v>
      </c>
      <c r="AB30" s="129">
        <f t="shared" si="2"/>
        <v>7.3257668136197357E-2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1838</v>
      </c>
      <c r="Z31" s="125">
        <v>2122</v>
      </c>
      <c r="AB31" s="129">
        <f t="shared" si="2"/>
        <v>9.9521620861082447E-2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191</v>
      </c>
      <c r="Z32" s="125">
        <v>226</v>
      </c>
      <c r="AB32" s="129">
        <f t="shared" si="2"/>
        <v>1.0599380921114341E-2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613</v>
      </c>
      <c r="Z33" s="125">
        <v>657</v>
      </c>
      <c r="AB33" s="129">
        <f t="shared" si="2"/>
        <v>3.0813244536159835E-2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19273</v>
      </c>
      <c r="Z34" s="132">
        <v>21322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19</v>
      </c>
      <c r="Y44" s="125">
        <v>19</v>
      </c>
      <c r="Z44" s="125">
        <v>17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260</v>
      </c>
      <c r="Y45" s="125">
        <v>240</v>
      </c>
      <c r="Z45" s="125">
        <v>274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770</v>
      </c>
      <c r="Y46" s="125">
        <v>882</v>
      </c>
      <c r="Z46" s="125">
        <v>885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1419</v>
      </c>
      <c r="Y47" s="125">
        <v>1293</v>
      </c>
      <c r="Z47" s="125">
        <v>1424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1318</v>
      </c>
      <c r="Y48" s="125">
        <v>1274</v>
      </c>
      <c r="Z48" s="125">
        <v>1475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Tablelands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727</v>
      </c>
      <c r="Y49" s="125">
        <v>843</v>
      </c>
      <c r="Z49" s="125">
        <v>906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659</v>
      </c>
      <c r="Y50" s="125">
        <v>713</v>
      </c>
      <c r="Z50" s="125">
        <v>819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815</v>
      </c>
      <c r="Y51" s="125">
        <v>785</v>
      </c>
      <c r="Z51" s="125">
        <v>858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854</v>
      </c>
      <c r="Y52" s="125">
        <v>969</v>
      </c>
      <c r="Z52" s="125">
        <v>1021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826</v>
      </c>
      <c r="Y53" s="125">
        <v>902</v>
      </c>
      <c r="Z53" s="125">
        <v>998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759</v>
      </c>
      <c r="Y54" s="125">
        <v>897</v>
      </c>
      <c r="Z54" s="125">
        <v>979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696</v>
      </c>
      <c r="Y55" s="125">
        <v>746</v>
      </c>
      <c r="Z55" s="125">
        <v>816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398</v>
      </c>
      <c r="Y56" s="125">
        <v>448</v>
      </c>
      <c r="Z56" s="125">
        <v>545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160</v>
      </c>
      <c r="Y57" s="125">
        <v>197</v>
      </c>
      <c r="Z57" s="125">
        <v>241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69</v>
      </c>
      <c r="Y58" s="125">
        <v>94</v>
      </c>
      <c r="Z58" s="125">
        <v>105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23</v>
      </c>
      <c r="Y59" s="125">
        <v>25</v>
      </c>
      <c r="Z59" s="125">
        <v>46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20</v>
      </c>
      <c r="Y60" s="125">
        <v>16</v>
      </c>
      <c r="Z60" s="125">
        <v>15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9799</v>
      </c>
      <c r="Y61" s="125">
        <v>10344</v>
      </c>
      <c r="Z61" s="125">
        <v>11465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43</v>
      </c>
      <c r="Y63" s="125">
        <v>30</v>
      </c>
      <c r="Z63" s="125">
        <v>22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Tablelands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303</v>
      </c>
      <c r="Y64" s="125">
        <v>288</v>
      </c>
      <c r="Z64" s="125">
        <v>299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655</v>
      </c>
      <c r="Y65" s="125">
        <v>666</v>
      </c>
      <c r="Z65" s="125">
        <v>740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885</v>
      </c>
      <c r="Y66" s="125">
        <v>835</v>
      </c>
      <c r="Z66" s="125">
        <v>938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842</v>
      </c>
      <c r="Y67" s="125">
        <v>854</v>
      </c>
      <c r="Z67" s="125">
        <v>1004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645</v>
      </c>
      <c r="Y68" s="125">
        <v>718</v>
      </c>
      <c r="Z68" s="125">
        <v>745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602</v>
      </c>
      <c r="Y69" s="125">
        <v>646</v>
      </c>
      <c r="Z69" s="125">
        <v>756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802</v>
      </c>
      <c r="Y70" s="125">
        <v>783</v>
      </c>
      <c r="Z70" s="125">
        <v>809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872</v>
      </c>
      <c r="Y71" s="125">
        <v>952</v>
      </c>
      <c r="Z71" s="125">
        <v>1076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892</v>
      </c>
      <c r="Y72" s="125">
        <v>970</v>
      </c>
      <c r="Z72" s="125">
        <v>1009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822</v>
      </c>
      <c r="Y73" s="125">
        <v>912</v>
      </c>
      <c r="Z73" s="125">
        <v>984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647</v>
      </c>
      <c r="Y74" s="125">
        <v>724</v>
      </c>
      <c r="Z74" s="125">
        <v>781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271</v>
      </c>
      <c r="Y75" s="125">
        <v>334</v>
      </c>
      <c r="Z75" s="125">
        <v>383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103</v>
      </c>
      <c r="Y76" s="125">
        <v>128</v>
      </c>
      <c r="Z76" s="125">
        <v>171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47</v>
      </c>
      <c r="Y77" s="125">
        <v>48</v>
      </c>
      <c r="Z77" s="125">
        <v>60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26</v>
      </c>
      <c r="Y78" s="125">
        <v>22</v>
      </c>
      <c r="Z78" s="125">
        <v>36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17</v>
      </c>
      <c r="Y79" s="125">
        <v>19</v>
      </c>
      <c r="Z79" s="125">
        <v>25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8467</v>
      </c>
      <c r="Y80" s="125">
        <v>8929</v>
      </c>
      <c r="Z80" s="125">
        <v>9857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Tablelands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450</v>
      </c>
      <c r="Y83" s="125">
        <v>512</v>
      </c>
      <c r="Z83" s="125">
        <v>564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486</v>
      </c>
      <c r="Y84" s="125">
        <v>532</v>
      </c>
      <c r="Z84" s="125">
        <v>567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21,322</v>
      </c>
      <c r="D85" s="96">
        <f t="shared" ref="D85:D90" si="4">AD4</f>
        <v>0.10631453328490625</v>
      </c>
      <c r="E85" s="97">
        <f t="shared" ref="E85:E90" si="5">AD4</f>
        <v>0.10631453328490625</v>
      </c>
      <c r="F85" s="96">
        <f t="shared" ref="F85:F90" si="6">AF4</f>
        <v>0.25608247422680419</v>
      </c>
      <c r="G85" s="97">
        <f t="shared" ref="G85:G90" si="7">AF4</f>
        <v>0.25608247422680419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940</v>
      </c>
      <c r="Y85" s="125">
        <v>1010</v>
      </c>
      <c r="Z85" s="125">
        <v>1143</v>
      </c>
    </row>
    <row r="86" spans="1:32" ht="15" customHeight="1" x14ac:dyDescent="0.25">
      <c r="A86" s="98" t="s">
        <v>4</v>
      </c>
      <c r="B86" s="95"/>
      <c r="C86" s="109" t="str">
        <f t="shared" si="3"/>
        <v>11,465</v>
      </c>
      <c r="D86" s="96">
        <f t="shared" si="4"/>
        <v>0.10837200309358086</v>
      </c>
      <c r="E86" s="97">
        <f t="shared" si="5"/>
        <v>0.10837200309358086</v>
      </c>
      <c r="F86" s="96">
        <f t="shared" si="6"/>
        <v>0.27162821650399294</v>
      </c>
      <c r="G86" s="97">
        <f t="shared" si="7"/>
        <v>0.27162821650399294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352</v>
      </c>
      <c r="Y86" s="125">
        <v>388</v>
      </c>
      <c r="Z86" s="125">
        <v>406</v>
      </c>
    </row>
    <row r="87" spans="1:32" ht="15" customHeight="1" x14ac:dyDescent="0.25">
      <c r="A87" s="98" t="s">
        <v>5</v>
      </c>
      <c r="B87" s="95"/>
      <c r="C87" s="109" t="str">
        <f t="shared" si="3"/>
        <v>9,854</v>
      </c>
      <c r="D87" s="96">
        <f t="shared" si="4"/>
        <v>0.10359502743868299</v>
      </c>
      <c r="E87" s="97">
        <f t="shared" si="5"/>
        <v>0.10359502743868299</v>
      </c>
      <c r="F87" s="96">
        <f t="shared" si="6"/>
        <v>0.23762873649836735</v>
      </c>
      <c r="G87" s="97">
        <f t="shared" si="7"/>
        <v>0.23762873649836735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149</v>
      </c>
      <c r="Y87" s="125">
        <v>159</v>
      </c>
      <c r="Z87" s="125">
        <v>163</v>
      </c>
    </row>
    <row r="88" spans="1:32" ht="15" customHeight="1" x14ac:dyDescent="0.25">
      <c r="A88" s="95" t="s">
        <v>6</v>
      </c>
      <c r="B88" s="95"/>
      <c r="C88" s="109" t="str">
        <f t="shared" si="3"/>
        <v>14,072</v>
      </c>
      <c r="D88" s="96">
        <f t="shared" si="4"/>
        <v>0.11223521972810624</v>
      </c>
      <c r="E88" s="97">
        <f t="shared" si="5"/>
        <v>0.11223521972810624</v>
      </c>
      <c r="F88" s="96">
        <f t="shared" si="6"/>
        <v>0.23319603890982377</v>
      </c>
      <c r="G88" s="97">
        <f t="shared" si="7"/>
        <v>0.23319603890982377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209</v>
      </c>
      <c r="Y88" s="125">
        <v>215</v>
      </c>
      <c r="Z88" s="125">
        <v>229</v>
      </c>
    </row>
    <row r="89" spans="1:32" ht="15" customHeight="1" x14ac:dyDescent="0.25">
      <c r="A89" s="95" t="s">
        <v>104</v>
      </c>
      <c r="B89" s="95"/>
      <c r="C89" s="146" t="str">
        <f t="shared" si="3"/>
        <v>$34,841</v>
      </c>
      <c r="D89" s="96">
        <f t="shared" si="4"/>
        <v>3.840755836046772E-2</v>
      </c>
      <c r="E89" s="97">
        <f t="shared" si="5"/>
        <v>3.840755836046772E-2</v>
      </c>
      <c r="F89" s="96">
        <f t="shared" si="6"/>
        <v>0.15570073307460119</v>
      </c>
      <c r="G89" s="97">
        <f t="shared" si="7"/>
        <v>0.15570073307460119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715</v>
      </c>
      <c r="Y89" s="125">
        <v>711</v>
      </c>
      <c r="Z89" s="125">
        <v>795</v>
      </c>
    </row>
    <row r="90" spans="1:32" ht="15" customHeight="1" x14ac:dyDescent="0.25">
      <c r="A90" s="95" t="s">
        <v>7</v>
      </c>
      <c r="B90" s="95"/>
      <c r="C90" s="109" t="str">
        <f t="shared" si="3"/>
        <v>$614.7 mil</v>
      </c>
      <c r="D90" s="96">
        <f t="shared" si="4"/>
        <v>0.12505923535816788</v>
      </c>
      <c r="E90" s="97">
        <f t="shared" si="5"/>
        <v>0.12505923535816788</v>
      </c>
      <c r="F90" s="96">
        <f t="shared" si="6"/>
        <v>0.40391472823944308</v>
      </c>
      <c r="G90" s="97">
        <f t="shared" si="7"/>
        <v>0.40391472823944308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1084</v>
      </c>
      <c r="Y90" s="125">
        <v>1045</v>
      </c>
      <c r="Z90" s="125">
        <v>1109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6217</v>
      </c>
      <c r="Y91" s="125">
        <v>6603</v>
      </c>
      <c r="Z91" s="125">
        <v>7466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354</v>
      </c>
      <c r="Y93" s="125">
        <v>389</v>
      </c>
      <c r="Z93" s="125">
        <v>406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921</v>
      </c>
      <c r="Y94" s="125">
        <v>1007</v>
      </c>
      <c r="Z94" s="125">
        <v>1110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177</v>
      </c>
      <c r="Y95" s="125">
        <v>188</v>
      </c>
      <c r="Z95" s="125">
        <v>206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801</v>
      </c>
      <c r="Y96" s="125">
        <v>910</v>
      </c>
      <c r="Z96" s="125">
        <v>984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818</v>
      </c>
      <c r="Y97" s="125">
        <v>898</v>
      </c>
      <c r="Z97" s="125">
        <v>964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531</v>
      </c>
      <c r="Y98" s="125">
        <v>584</v>
      </c>
      <c r="Z98" s="125">
        <v>621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47</v>
      </c>
      <c r="Y99" s="125">
        <v>62</v>
      </c>
      <c r="Z99" s="125">
        <v>56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616</v>
      </c>
      <c r="Y100" s="125">
        <v>560</v>
      </c>
      <c r="Z100" s="125">
        <v>593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5663</v>
      </c>
      <c r="Y101" s="125">
        <v>6049</v>
      </c>
      <c r="Z101" s="125">
        <v>6609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12653</v>
      </c>
      <c r="Y104" s="125">
        <v>13711</v>
      </c>
      <c r="Z104" s="125">
        <v>15225</v>
      </c>
      <c r="AB104" s="122" t="str">
        <f>TEXT(Z104,"###,###")</f>
        <v>15,225</v>
      </c>
      <c r="AD104" s="143">
        <f>Z104/($Z$4)*100</f>
        <v>71.405121470781353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3218</v>
      </c>
      <c r="Y105" s="125">
        <v>3338</v>
      </c>
      <c r="Z105" s="125">
        <v>3483</v>
      </c>
      <c r="AB105" s="122" t="str">
        <f>TEXT(Z105,"###,###")</f>
        <v>3,483</v>
      </c>
      <c r="AD105" s="143">
        <f>Z105/($Z$4)*100</f>
        <v>16.335240596566926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15871</v>
      </c>
      <c r="Y106" s="132">
        <v>17049</v>
      </c>
      <c r="Z106" s="132">
        <v>18708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2908</v>
      </c>
      <c r="Y108" s="125">
        <v>3389</v>
      </c>
      <c r="Z108" s="125">
        <v>4136</v>
      </c>
      <c r="AB108" s="122" t="str">
        <f>TEXT(Z108,"###,###")</f>
        <v>4,136</v>
      </c>
      <c r="AD108" s="143">
        <f>Z108/($Z$4)*100</f>
        <v>19.397805083950846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3202</v>
      </c>
      <c r="Y109" s="125">
        <v>3474</v>
      </c>
      <c r="Z109" s="125">
        <v>3590</v>
      </c>
      <c r="AB109" s="122" t="str">
        <f>TEXT(Z109,"###,###")</f>
        <v>3,590</v>
      </c>
      <c r="AD109" s="143">
        <f>Z109/($Z$4)*100</f>
        <v>16.837069693274554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4712</v>
      </c>
      <c r="Y110" s="125">
        <v>4715</v>
      </c>
      <c r="Z110" s="125">
        <v>4855</v>
      </c>
      <c r="AB110" s="122" t="str">
        <f>TEXT(Z110,"###,###")</f>
        <v>4,855</v>
      </c>
      <c r="AD110" s="143">
        <f>Z110/($Z$4)*100</f>
        <v>22.769909014163776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5049</v>
      </c>
      <c r="Y111" s="125">
        <v>5471</v>
      </c>
      <c r="Z111" s="125">
        <v>6119</v>
      </c>
      <c r="AB111" s="122" t="str">
        <f>TEXT(Z111,"###,###")</f>
        <v>6,119</v>
      </c>
      <c r="AD111" s="143">
        <f>Z111/($Z$4)*100</f>
        <v>28.698058343494981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18269</v>
      </c>
      <c r="Y112" s="125">
        <v>19273</v>
      </c>
      <c r="Z112" s="125">
        <v>21322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41.68</v>
      </c>
      <c r="U118" s="144">
        <v>44.66</v>
      </c>
      <c r="V118" s="144">
        <v>43.72</v>
      </c>
      <c r="W118" s="144">
        <v>40.619999999999997</v>
      </c>
      <c r="X118" s="144">
        <v>39.29</v>
      </c>
      <c r="Y118" s="144">
        <v>42.97</v>
      </c>
      <c r="Z118" s="144">
        <v>43.35</v>
      </c>
      <c r="AB118" s="122" t="str">
        <f>TEXT(Z118,"##.0")</f>
        <v>43.4</v>
      </c>
    </row>
    <row r="120" spans="19:32" x14ac:dyDescent="0.25">
      <c r="S120" s="115" t="s">
        <v>106</v>
      </c>
      <c r="T120" s="125">
        <v>8401</v>
      </c>
      <c r="U120" s="125">
        <v>8595</v>
      </c>
      <c r="V120" s="125">
        <v>8853</v>
      </c>
      <c r="W120" s="125">
        <v>8986</v>
      </c>
      <c r="X120" s="125">
        <v>9163</v>
      </c>
      <c r="Y120" s="125">
        <v>9713</v>
      </c>
      <c r="Z120" s="125">
        <v>10677</v>
      </c>
      <c r="AB120" s="122" t="str">
        <f>TEXT(Z120,"###,###")</f>
        <v>10,677</v>
      </c>
    </row>
    <row r="121" spans="19:32" x14ac:dyDescent="0.25">
      <c r="S121" s="115" t="s">
        <v>107</v>
      </c>
      <c r="T121" s="125">
        <v>1732</v>
      </c>
      <c r="U121" s="125">
        <v>1666</v>
      </c>
      <c r="V121" s="125">
        <v>1649</v>
      </c>
      <c r="W121" s="125">
        <v>1635</v>
      </c>
      <c r="X121" s="125">
        <v>1517</v>
      </c>
      <c r="Y121" s="125">
        <v>1650</v>
      </c>
      <c r="Z121" s="125">
        <v>2005</v>
      </c>
      <c r="AB121" s="122" t="str">
        <f>TEXT(Z121,"###,###")</f>
        <v>2,005</v>
      </c>
    </row>
    <row r="122" spans="19:32" x14ac:dyDescent="0.25">
      <c r="S122" s="115" t="s">
        <v>108</v>
      </c>
      <c r="T122" s="125">
        <v>1282</v>
      </c>
      <c r="U122" s="125">
        <v>1239</v>
      </c>
      <c r="V122" s="125">
        <v>1185</v>
      </c>
      <c r="W122" s="125">
        <v>1176</v>
      </c>
      <c r="X122" s="125">
        <v>1195</v>
      </c>
      <c r="Y122" s="125">
        <v>1289</v>
      </c>
      <c r="Z122" s="125">
        <v>1395</v>
      </c>
      <c r="AB122" s="122" t="str">
        <f>TEXT(Z122,"###,###")</f>
        <v>1,395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9683</v>
      </c>
      <c r="U124" s="125">
        <v>9834</v>
      </c>
      <c r="V124" s="125">
        <v>10038</v>
      </c>
      <c r="W124" s="125">
        <v>10162</v>
      </c>
      <c r="X124" s="125">
        <v>10358</v>
      </c>
      <c r="Y124" s="125">
        <v>11002</v>
      </c>
      <c r="Z124" s="125">
        <v>12072</v>
      </c>
      <c r="AB124" s="122" t="str">
        <f>TEXT(Z124,"###,###")</f>
        <v>12,072</v>
      </c>
      <c r="AD124" s="139">
        <f>Z124/$Z$7*100</f>
        <v>85.787379192723137</v>
      </c>
    </row>
    <row r="125" spans="19:32" x14ac:dyDescent="0.25">
      <c r="S125" s="115" t="s">
        <v>110</v>
      </c>
      <c r="T125" s="125">
        <v>3014</v>
      </c>
      <c r="U125" s="125">
        <v>2905</v>
      </c>
      <c r="V125" s="125">
        <v>2834</v>
      </c>
      <c r="W125" s="125">
        <v>2811</v>
      </c>
      <c r="X125" s="125">
        <v>2712</v>
      </c>
      <c r="Y125" s="125">
        <v>2939</v>
      </c>
      <c r="Z125" s="125">
        <v>3400</v>
      </c>
      <c r="AB125" s="122" t="str">
        <f>TEXT(Z125,"###,###")</f>
        <v>3,400</v>
      </c>
      <c r="AD125" s="139">
        <f>Z125/$Z$7*100</f>
        <v>24.161455372370668</v>
      </c>
    </row>
    <row r="127" spans="19:32" x14ac:dyDescent="0.25">
      <c r="S127" s="115" t="s">
        <v>111</v>
      </c>
      <c r="T127" s="125">
        <v>6025</v>
      </c>
      <c r="U127" s="125">
        <v>6115</v>
      </c>
      <c r="V127" s="125">
        <v>6205</v>
      </c>
      <c r="W127" s="125">
        <v>6285</v>
      </c>
      <c r="X127" s="125">
        <v>6215</v>
      </c>
      <c r="Y127" s="125">
        <v>6603</v>
      </c>
      <c r="Z127" s="125">
        <v>7461</v>
      </c>
      <c r="AB127" s="122" t="str">
        <f>TEXT(Z127,"###,###")</f>
        <v>7,461</v>
      </c>
      <c r="AD127" s="139">
        <f>Z127/$Z$7*100</f>
        <v>53.020181921546325</v>
      </c>
    </row>
    <row r="128" spans="19:32" x14ac:dyDescent="0.25">
      <c r="S128" s="115" t="s">
        <v>112</v>
      </c>
      <c r="T128" s="125">
        <v>5390</v>
      </c>
      <c r="U128" s="125">
        <v>5385</v>
      </c>
      <c r="V128" s="125">
        <v>5485</v>
      </c>
      <c r="W128" s="125">
        <v>5520</v>
      </c>
      <c r="X128" s="125">
        <v>5662</v>
      </c>
      <c r="Y128" s="125">
        <v>6049</v>
      </c>
      <c r="Z128" s="125">
        <v>6609</v>
      </c>
      <c r="AB128" s="122" t="str">
        <f>TEXT(Z128,"###,###")</f>
        <v>6,609</v>
      </c>
      <c r="AD128" s="139">
        <f>Z128/$Z$7*100</f>
        <v>46.96560545764639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5" id="{1530D9DB-43D1-49F7-9E4A-F7577BFDD04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28" id="{ABADB94C-4CF1-4E0D-A8BC-52D23A92B05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31" id="{6FF4080C-A741-4FF4-8218-7914F5F2D9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34" id="{ECA9FE4D-F7DD-4B7D-8CAB-EB0373FE072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88D5A-9970-4E4C-9AB9-B869DF902155}">
  <sheetPr codeName="Sheet13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Toowoomba</v>
      </c>
      <c r="T1" s="113"/>
      <c r="U1" s="113"/>
      <c r="V1" s="113"/>
      <c r="W1" s="113"/>
      <c r="X1" s="113"/>
      <c r="Y1" s="114" t="str">
        <f>Y3</f>
        <v>9.68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188</v>
      </c>
      <c r="Y3" s="118" t="s">
        <v>273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9.68 Toowoomba,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119394</v>
      </c>
      <c r="U4" s="121">
        <v>121111</v>
      </c>
      <c r="V4" s="121">
        <v>121397</v>
      </c>
      <c r="W4" s="121">
        <v>119661</v>
      </c>
      <c r="X4" s="121">
        <v>116897</v>
      </c>
      <c r="Y4" s="121">
        <v>124930</v>
      </c>
      <c r="Z4" s="121">
        <v>130561</v>
      </c>
      <c r="AB4" s="122" t="str">
        <f>TEXT(Z4,"###,###")</f>
        <v>130,561</v>
      </c>
      <c r="AD4" s="123">
        <f>Z4/Y4-1</f>
        <v>4.5073241014968346E-2</v>
      </c>
      <c r="AF4" s="123">
        <f t="shared" ref="AF4:AF9" si="0">Z4/T4-1</f>
        <v>9.3530663182404439E-2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62646</v>
      </c>
      <c r="U5" s="121">
        <v>64035</v>
      </c>
      <c r="V5" s="121">
        <v>63495</v>
      </c>
      <c r="W5" s="121">
        <v>62256</v>
      </c>
      <c r="X5" s="121">
        <v>60694</v>
      </c>
      <c r="Y5" s="121">
        <v>64716</v>
      </c>
      <c r="Z5" s="121">
        <v>67993</v>
      </c>
      <c r="AB5" s="122" t="str">
        <f>TEXT(Z5,"###,###")</f>
        <v>67,993</v>
      </c>
      <c r="AD5" s="123">
        <f t="shared" ref="AD5:AD9" si="1">Z5/Y5-1</f>
        <v>5.0636627727300931E-2</v>
      </c>
      <c r="AF5" s="123">
        <f t="shared" si="0"/>
        <v>8.5352616288350447E-2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56748</v>
      </c>
      <c r="U6" s="121">
        <v>57076</v>
      </c>
      <c r="V6" s="121">
        <v>57902</v>
      </c>
      <c r="W6" s="121">
        <v>57405</v>
      </c>
      <c r="X6" s="121">
        <v>56202</v>
      </c>
      <c r="Y6" s="121">
        <v>60214</v>
      </c>
      <c r="Z6" s="121">
        <v>62567</v>
      </c>
      <c r="AB6" s="122" t="str">
        <f>TEXT(Z6,"###,###")</f>
        <v>62,567</v>
      </c>
      <c r="AD6" s="123">
        <f t="shared" si="1"/>
        <v>3.9077290995449543E-2</v>
      </c>
      <c r="AF6" s="123">
        <f t="shared" si="0"/>
        <v>0.10254105871572561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82215</v>
      </c>
      <c r="U7" s="121">
        <v>83421</v>
      </c>
      <c r="V7" s="121">
        <v>84457</v>
      </c>
      <c r="W7" s="121">
        <v>84069</v>
      </c>
      <c r="X7" s="121">
        <v>83074</v>
      </c>
      <c r="Y7" s="121">
        <v>86416</v>
      </c>
      <c r="Z7" s="121">
        <v>90644</v>
      </c>
      <c r="AB7" s="122" t="str">
        <f>TEXT(Z7,"###,###")</f>
        <v>90,644</v>
      </c>
      <c r="AD7" s="123">
        <f t="shared" si="1"/>
        <v>4.8926124791705217E-2</v>
      </c>
      <c r="AF7" s="123">
        <f t="shared" si="0"/>
        <v>0.10252387033996224</v>
      </c>
    </row>
    <row r="8" spans="1:32" ht="17.25" customHeight="1" x14ac:dyDescent="0.25">
      <c r="A8" s="44" t="s">
        <v>13</v>
      </c>
      <c r="B8" s="45"/>
      <c r="C8" s="46"/>
      <c r="D8" s="47" t="str">
        <f>AB4</f>
        <v>130,561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90,644</v>
      </c>
      <c r="P8" s="48"/>
      <c r="S8" s="120" t="s">
        <v>88</v>
      </c>
      <c r="T8" s="121">
        <v>36366.879999999997</v>
      </c>
      <c r="U8" s="121">
        <v>38045</v>
      </c>
      <c r="V8" s="121">
        <v>39329</v>
      </c>
      <c r="W8" s="121">
        <v>39886.86</v>
      </c>
      <c r="X8" s="121">
        <v>41764</v>
      </c>
      <c r="Y8" s="121">
        <v>41589.300000000003</v>
      </c>
      <c r="Z8" s="121">
        <v>43301</v>
      </c>
      <c r="AB8" s="122" t="str">
        <f>TEXT(Z8,"$###,###")</f>
        <v>$43,301</v>
      </c>
      <c r="AD8" s="123">
        <f t="shared" si="1"/>
        <v>4.1157220727446653E-2</v>
      </c>
      <c r="AF8" s="123">
        <f t="shared" si="0"/>
        <v>0.19067129212074296</v>
      </c>
    </row>
    <row r="9" spans="1:32" x14ac:dyDescent="0.25">
      <c r="A9" s="52" t="s">
        <v>15</v>
      </c>
      <c r="B9" s="53"/>
      <c r="C9" s="54"/>
      <c r="D9" s="55">
        <f>AD104</f>
        <v>71.695988848124642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51.883191386081819</v>
      </c>
      <c r="P9" s="56" t="s">
        <v>89</v>
      </c>
      <c r="S9" s="120" t="s">
        <v>7</v>
      </c>
      <c r="T9" s="121">
        <v>3748015370</v>
      </c>
      <c r="U9" s="121">
        <v>3989226669</v>
      </c>
      <c r="V9" s="121">
        <v>4177582920</v>
      </c>
      <c r="W9" s="121">
        <v>4226459454</v>
      </c>
      <c r="X9" s="121">
        <v>4304219263</v>
      </c>
      <c r="Y9" s="121">
        <v>4516097143</v>
      </c>
      <c r="Z9" s="121">
        <v>4836153238</v>
      </c>
      <c r="AB9" s="122" t="str">
        <f>TEXT(Z9/1000000,"$#,###.0")&amp;" mil"</f>
        <v>$4,836.2 mil</v>
      </c>
      <c r="AD9" s="123">
        <f t="shared" si="1"/>
        <v>7.0870064320049053E-2</v>
      </c>
      <c r="AF9" s="123">
        <f t="shared" si="0"/>
        <v>0.29032374752508017</v>
      </c>
    </row>
    <row r="10" spans="1:32" x14ac:dyDescent="0.25">
      <c r="A10" s="52" t="s">
        <v>18</v>
      </c>
      <c r="B10" s="53"/>
      <c r="C10" s="54"/>
      <c r="D10" s="55">
        <f>AD105</f>
        <v>18.835640045649161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48.115705396937472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91.94099995587132</v>
      </c>
      <c r="P11" s="56" t="s">
        <v>89</v>
      </c>
      <c r="S11" s="120" t="s">
        <v>30</v>
      </c>
      <c r="T11" s="125">
        <v>105713</v>
      </c>
      <c r="U11" s="125">
        <v>107572</v>
      </c>
      <c r="V11" s="125">
        <v>107923</v>
      </c>
      <c r="W11" s="125">
        <v>106381</v>
      </c>
      <c r="X11" s="125">
        <v>103825</v>
      </c>
      <c r="Y11" s="125">
        <v>111241</v>
      </c>
      <c r="Z11" s="125">
        <v>115732</v>
      </c>
    </row>
    <row r="12" spans="1:32" ht="28.5" customHeight="1" x14ac:dyDescent="0.25">
      <c r="A12" s="52" t="s">
        <v>20</v>
      </c>
      <c r="B12" s="54"/>
      <c r="C12" s="54"/>
      <c r="D12" s="55">
        <f>AD108</f>
        <v>15.451015234258318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16.360707824014828</v>
      </c>
      <c r="P12" s="56" t="s">
        <v>89</v>
      </c>
      <c r="S12" s="120" t="s">
        <v>31</v>
      </c>
      <c r="T12" s="125">
        <v>13681</v>
      </c>
      <c r="U12" s="125">
        <v>13539</v>
      </c>
      <c r="V12" s="125">
        <v>13474</v>
      </c>
      <c r="W12" s="125">
        <v>13280</v>
      </c>
      <c r="X12" s="125">
        <v>13072</v>
      </c>
      <c r="Y12" s="125">
        <v>13689</v>
      </c>
      <c r="Z12" s="125">
        <v>14829</v>
      </c>
    </row>
    <row r="13" spans="1:32" ht="15" customHeight="1" x14ac:dyDescent="0.25">
      <c r="A13" s="52" t="s">
        <v>21</v>
      </c>
      <c r="B13" s="54"/>
      <c r="C13" s="54"/>
      <c r="D13" s="55">
        <f>AD109</f>
        <v>15.575095166244132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41.1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21.309579430304609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38.195939062966737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4996</v>
      </c>
      <c r="Z15" s="125">
        <v>5126</v>
      </c>
      <c r="AB15" s="129">
        <f t="shared" ref="AB15:AB34" si="2">IF(Z15="np",0,Z15/$Z$34)</f>
        <v>3.9261341441931358E-2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1287</v>
      </c>
      <c r="Z16" s="125">
        <v>1439</v>
      </c>
      <c r="AB16" s="129">
        <f t="shared" si="2"/>
        <v>1.1021668032567152E-2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7988</v>
      </c>
      <c r="Z17" s="125">
        <v>8824</v>
      </c>
      <c r="AB17" s="129">
        <f t="shared" si="2"/>
        <v>6.7585266656964946E-2</v>
      </c>
    </row>
    <row r="18" spans="1:28" x14ac:dyDescent="0.25">
      <c r="A18" s="82" t="str">
        <f>$S$1&amp;" ("&amp;$T$2&amp;" to "&amp;$Z$2&amp;")"</f>
        <v>Toowoomba (2011-12 to 2017-18)</v>
      </c>
      <c r="B18" s="82"/>
      <c r="C18" s="82"/>
      <c r="D18" s="82"/>
      <c r="E18" s="82"/>
      <c r="F18" s="82"/>
      <c r="G18" s="82" t="str">
        <f>$S$1&amp;" ("&amp;$T$2&amp;" to "&amp;$Z$2&amp;")"</f>
        <v>Toowoomba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1019</v>
      </c>
      <c r="Z18" s="125">
        <v>976</v>
      </c>
      <c r="AB18" s="129">
        <f t="shared" si="2"/>
        <v>7.4754329393923145E-3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8696</v>
      </c>
      <c r="Z19" s="125">
        <v>9956</v>
      </c>
      <c r="AB19" s="129">
        <f t="shared" si="2"/>
        <v>7.6255543385850291E-2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3775</v>
      </c>
      <c r="Z20" s="125">
        <v>3957</v>
      </c>
      <c r="AB20" s="129">
        <f t="shared" si="2"/>
        <v>3.0307672275794457E-2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11232</v>
      </c>
      <c r="Z21" s="125">
        <v>11955</v>
      </c>
      <c r="AB21" s="129">
        <f t="shared" si="2"/>
        <v>9.1566394252495006E-2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8453</v>
      </c>
      <c r="Z22" s="125">
        <v>8373</v>
      </c>
      <c r="AB22" s="129">
        <f t="shared" si="2"/>
        <v>6.4130942624520335E-2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4202</v>
      </c>
      <c r="Z23" s="125">
        <v>4942</v>
      </c>
      <c r="AB23" s="129">
        <f t="shared" si="2"/>
        <v>3.7852038510734445E-2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602</v>
      </c>
      <c r="Z24" s="125">
        <v>653</v>
      </c>
      <c r="AB24" s="129">
        <f t="shared" si="2"/>
        <v>5.0014935547368659E-3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4155</v>
      </c>
      <c r="Z25" s="125">
        <v>4137</v>
      </c>
      <c r="AB25" s="129">
        <f t="shared" si="2"/>
        <v>3.1686338186747959E-2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2292</v>
      </c>
      <c r="Z26" s="125">
        <v>2469</v>
      </c>
      <c r="AB26" s="129">
        <f t="shared" si="2"/>
        <v>1.8910700745245517E-2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5809</v>
      </c>
      <c r="Z27" s="125">
        <v>6346</v>
      </c>
      <c r="AB27" s="129">
        <f t="shared" si="2"/>
        <v>4.8605632616171748E-2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8478</v>
      </c>
      <c r="Z28" s="125">
        <v>9703</v>
      </c>
      <c r="AB28" s="129">
        <f t="shared" si="2"/>
        <v>7.4317751855454542E-2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6618</v>
      </c>
      <c r="Z29" s="125">
        <v>6429</v>
      </c>
      <c r="AB29" s="129">
        <f t="shared" si="2"/>
        <v>4.9241350786222535E-2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11770</v>
      </c>
      <c r="Z30" s="125">
        <v>12296</v>
      </c>
      <c r="AB30" s="129">
        <f t="shared" si="2"/>
        <v>9.4178200228245801E-2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15988</v>
      </c>
      <c r="Z31" s="125">
        <v>17644</v>
      </c>
      <c r="AB31" s="129">
        <f t="shared" si="2"/>
        <v>0.13513989629368647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1482</v>
      </c>
      <c r="Z32" s="125">
        <v>1573</v>
      </c>
      <c r="AB32" s="129">
        <f t="shared" si="2"/>
        <v>1.2048008210721425E-2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4928</v>
      </c>
      <c r="Z33" s="125">
        <v>5006</v>
      </c>
      <c r="AB33" s="129">
        <f t="shared" si="2"/>
        <v>3.8342230834629024E-2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124930</v>
      </c>
      <c r="Z34" s="132">
        <v>130561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144</v>
      </c>
      <c r="Y44" s="125">
        <v>158</v>
      </c>
      <c r="Z44" s="125">
        <v>139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1793</v>
      </c>
      <c r="Y45" s="125">
        <v>2035</v>
      </c>
      <c r="Z45" s="125">
        <v>2124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4230</v>
      </c>
      <c r="Y46" s="125">
        <v>4398</v>
      </c>
      <c r="Z46" s="125">
        <v>4908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6111</v>
      </c>
      <c r="Y47" s="125">
        <v>6456</v>
      </c>
      <c r="Z47" s="125">
        <v>6723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7267</v>
      </c>
      <c r="Y48" s="125">
        <v>7756</v>
      </c>
      <c r="Z48" s="125">
        <v>8254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Toowoomba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6647</v>
      </c>
      <c r="Y49" s="125">
        <v>7202</v>
      </c>
      <c r="Z49" s="125">
        <v>7548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5559</v>
      </c>
      <c r="Y50" s="125">
        <v>6104</v>
      </c>
      <c r="Z50" s="125">
        <v>6333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5779</v>
      </c>
      <c r="Y51" s="125">
        <v>6006</v>
      </c>
      <c r="Z51" s="125">
        <v>6048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5787</v>
      </c>
      <c r="Y52" s="125">
        <v>6169</v>
      </c>
      <c r="Z52" s="125">
        <v>6403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5295</v>
      </c>
      <c r="Y53" s="125">
        <v>5358</v>
      </c>
      <c r="Z53" s="125">
        <v>5484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4908</v>
      </c>
      <c r="Y54" s="125">
        <v>5212</v>
      </c>
      <c r="Z54" s="125">
        <v>5555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3558</v>
      </c>
      <c r="Y55" s="125">
        <v>3952</v>
      </c>
      <c r="Z55" s="125">
        <v>4054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2093</v>
      </c>
      <c r="Y56" s="125">
        <v>2203</v>
      </c>
      <c r="Z56" s="125">
        <v>2322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846</v>
      </c>
      <c r="Y57" s="125">
        <v>943</v>
      </c>
      <c r="Z57" s="125">
        <v>1124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364</v>
      </c>
      <c r="Y58" s="125">
        <v>418</v>
      </c>
      <c r="Z58" s="125">
        <v>492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202</v>
      </c>
      <c r="Y59" s="125">
        <v>203</v>
      </c>
      <c r="Z59" s="125">
        <v>259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126</v>
      </c>
      <c r="Y60" s="125">
        <v>140</v>
      </c>
      <c r="Z60" s="125">
        <v>158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60694</v>
      </c>
      <c r="Y61" s="125">
        <v>64716</v>
      </c>
      <c r="Z61" s="125">
        <v>67993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191</v>
      </c>
      <c r="Y63" s="125">
        <v>195</v>
      </c>
      <c r="Z63" s="125">
        <v>203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Toowoomba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2042</v>
      </c>
      <c r="Y64" s="125">
        <v>2279</v>
      </c>
      <c r="Z64" s="125">
        <v>2298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4282</v>
      </c>
      <c r="Y65" s="125">
        <v>4520</v>
      </c>
      <c r="Z65" s="125">
        <v>4726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5411</v>
      </c>
      <c r="Y66" s="125">
        <v>5717</v>
      </c>
      <c r="Z66" s="125">
        <v>5991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6044</v>
      </c>
      <c r="Y67" s="125">
        <v>6539</v>
      </c>
      <c r="Z67" s="125">
        <v>6990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5514</v>
      </c>
      <c r="Y68" s="125">
        <v>5941</v>
      </c>
      <c r="Z68" s="125">
        <v>6182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5038</v>
      </c>
      <c r="Y69" s="125">
        <v>5442</v>
      </c>
      <c r="Z69" s="125">
        <v>5729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5567</v>
      </c>
      <c r="Y70" s="125">
        <v>5790</v>
      </c>
      <c r="Z70" s="125">
        <v>5823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5766</v>
      </c>
      <c r="Y71" s="125">
        <v>6270</v>
      </c>
      <c r="Z71" s="125">
        <v>6419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5384</v>
      </c>
      <c r="Y72" s="125">
        <v>5729</v>
      </c>
      <c r="Z72" s="125">
        <v>5715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4970</v>
      </c>
      <c r="Y73" s="125">
        <v>5236</v>
      </c>
      <c r="Z73" s="125">
        <v>5453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3165</v>
      </c>
      <c r="Y74" s="125">
        <v>3523</v>
      </c>
      <c r="Z74" s="125">
        <v>3682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1528</v>
      </c>
      <c r="Y75" s="125">
        <v>1672</v>
      </c>
      <c r="Z75" s="125">
        <v>1765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620</v>
      </c>
      <c r="Y76" s="125">
        <v>678</v>
      </c>
      <c r="Z76" s="125">
        <v>778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344</v>
      </c>
      <c r="Y77" s="125">
        <v>336</v>
      </c>
      <c r="Z77" s="125">
        <v>383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195</v>
      </c>
      <c r="Y78" s="125">
        <v>191</v>
      </c>
      <c r="Z78" s="125">
        <v>226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158</v>
      </c>
      <c r="Y79" s="125">
        <v>156</v>
      </c>
      <c r="Z79" s="125">
        <v>187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56202</v>
      </c>
      <c r="Y80" s="125">
        <v>60214</v>
      </c>
      <c r="Z80" s="125">
        <v>62567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Toowoomba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4267</v>
      </c>
      <c r="Y83" s="125">
        <v>4491</v>
      </c>
      <c r="Z83" s="125">
        <v>4714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5091</v>
      </c>
      <c r="Y84" s="125">
        <v>5261</v>
      </c>
      <c r="Z84" s="125">
        <v>5474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130,561</v>
      </c>
      <c r="D85" s="96">
        <f t="shared" ref="D85:D90" si="4">AD4</f>
        <v>4.5073241014968346E-2</v>
      </c>
      <c r="E85" s="97">
        <f t="shared" ref="E85:E90" si="5">AD4</f>
        <v>4.5073241014968346E-2</v>
      </c>
      <c r="F85" s="96">
        <f t="shared" ref="F85:F90" si="6">AF4</f>
        <v>9.3530663182404439E-2</v>
      </c>
      <c r="G85" s="97">
        <f t="shared" ref="G85:G90" si="7">AF4</f>
        <v>9.3530663182404439E-2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8300</v>
      </c>
      <c r="Y85" s="125">
        <v>8568</v>
      </c>
      <c r="Z85" s="125">
        <v>9010</v>
      </c>
    </row>
    <row r="86" spans="1:32" ht="15" customHeight="1" x14ac:dyDescent="0.25">
      <c r="A86" s="98" t="s">
        <v>4</v>
      </c>
      <c r="B86" s="95"/>
      <c r="C86" s="109" t="str">
        <f t="shared" si="3"/>
        <v>67,993</v>
      </c>
      <c r="D86" s="96">
        <f t="shared" si="4"/>
        <v>5.0636627727300931E-2</v>
      </c>
      <c r="E86" s="97">
        <f t="shared" si="5"/>
        <v>5.0636627727300931E-2</v>
      </c>
      <c r="F86" s="96">
        <f t="shared" si="6"/>
        <v>8.5352616288350447E-2</v>
      </c>
      <c r="G86" s="97">
        <f t="shared" si="7"/>
        <v>8.5352616288350447E-2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2118</v>
      </c>
      <c r="Y86" s="125">
        <v>2277</v>
      </c>
      <c r="Z86" s="125">
        <v>2526</v>
      </c>
    </row>
    <row r="87" spans="1:32" ht="15" customHeight="1" x14ac:dyDescent="0.25">
      <c r="A87" s="98" t="s">
        <v>5</v>
      </c>
      <c r="B87" s="95"/>
      <c r="C87" s="109" t="str">
        <f t="shared" si="3"/>
        <v>62,567</v>
      </c>
      <c r="D87" s="96">
        <f t="shared" si="4"/>
        <v>3.9077290995449543E-2</v>
      </c>
      <c r="E87" s="97">
        <f t="shared" si="5"/>
        <v>3.9077290995449543E-2</v>
      </c>
      <c r="F87" s="96">
        <f t="shared" si="6"/>
        <v>0.10254105871572561</v>
      </c>
      <c r="G87" s="97">
        <f t="shared" si="7"/>
        <v>0.10254105871572561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1736</v>
      </c>
      <c r="Y87" s="125">
        <v>1904</v>
      </c>
      <c r="Z87" s="125">
        <v>1923</v>
      </c>
    </row>
    <row r="88" spans="1:32" ht="15" customHeight="1" x14ac:dyDescent="0.25">
      <c r="A88" s="95" t="s">
        <v>6</v>
      </c>
      <c r="B88" s="95"/>
      <c r="C88" s="109" t="str">
        <f t="shared" si="3"/>
        <v>90,644</v>
      </c>
      <c r="D88" s="96">
        <f t="shared" si="4"/>
        <v>4.8926124791705217E-2</v>
      </c>
      <c r="E88" s="97">
        <f t="shared" si="5"/>
        <v>4.8926124791705217E-2</v>
      </c>
      <c r="F88" s="96">
        <f t="shared" si="6"/>
        <v>0.10252387033996224</v>
      </c>
      <c r="G88" s="97">
        <f t="shared" si="7"/>
        <v>0.10252387033996224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2208</v>
      </c>
      <c r="Y88" s="125">
        <v>2323</v>
      </c>
      <c r="Z88" s="125">
        <v>2457</v>
      </c>
    </row>
    <row r="89" spans="1:32" ht="15" customHeight="1" x14ac:dyDescent="0.25">
      <c r="A89" s="95" t="s">
        <v>104</v>
      </c>
      <c r="B89" s="95"/>
      <c r="C89" s="146" t="str">
        <f t="shared" si="3"/>
        <v>$43,301</v>
      </c>
      <c r="D89" s="96">
        <f t="shared" si="4"/>
        <v>4.1157220727446653E-2</v>
      </c>
      <c r="E89" s="97">
        <f t="shared" si="5"/>
        <v>4.1157220727446653E-2</v>
      </c>
      <c r="F89" s="96">
        <f t="shared" si="6"/>
        <v>0.19067129212074296</v>
      </c>
      <c r="G89" s="97">
        <f t="shared" si="7"/>
        <v>0.19067129212074296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4330</v>
      </c>
      <c r="Y89" s="125">
        <v>4523</v>
      </c>
      <c r="Z89" s="125">
        <v>4793</v>
      </c>
    </row>
    <row r="90" spans="1:32" ht="15" customHeight="1" x14ac:dyDescent="0.25">
      <c r="A90" s="95" t="s">
        <v>7</v>
      </c>
      <c r="B90" s="95"/>
      <c r="C90" s="109" t="str">
        <f t="shared" si="3"/>
        <v>$4,836.2 mil</v>
      </c>
      <c r="D90" s="96">
        <f t="shared" si="4"/>
        <v>7.0870064320049053E-2</v>
      </c>
      <c r="E90" s="97">
        <f t="shared" si="5"/>
        <v>7.0870064320049053E-2</v>
      </c>
      <c r="F90" s="96">
        <f t="shared" si="6"/>
        <v>0.29032374752508017</v>
      </c>
      <c r="G90" s="97">
        <f t="shared" si="7"/>
        <v>0.29032374752508017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6193</v>
      </c>
      <c r="Y90" s="125">
        <v>6414</v>
      </c>
      <c r="Z90" s="125">
        <v>7000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43150</v>
      </c>
      <c r="Y91" s="125">
        <v>44783</v>
      </c>
      <c r="Z91" s="125">
        <v>47029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2566</v>
      </c>
      <c r="Y93" s="125">
        <v>2907</v>
      </c>
      <c r="Z93" s="125">
        <v>3121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7992</v>
      </c>
      <c r="Y94" s="125">
        <v>8449</v>
      </c>
      <c r="Z94" s="125">
        <v>8871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1298</v>
      </c>
      <c r="Y95" s="125">
        <v>1299</v>
      </c>
      <c r="Z95" s="125">
        <v>1343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5538</v>
      </c>
      <c r="Y96" s="125">
        <v>6037</v>
      </c>
      <c r="Z96" s="125">
        <v>6610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7317</v>
      </c>
      <c r="Y97" s="125">
        <v>7922</v>
      </c>
      <c r="Z97" s="125">
        <v>8124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3940</v>
      </c>
      <c r="Y98" s="125">
        <v>4237</v>
      </c>
      <c r="Z98" s="125">
        <v>4421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292</v>
      </c>
      <c r="Y99" s="125">
        <v>312</v>
      </c>
      <c r="Z99" s="125">
        <v>377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2961</v>
      </c>
      <c r="Y100" s="125">
        <v>3130</v>
      </c>
      <c r="Z100" s="125">
        <v>3394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39923</v>
      </c>
      <c r="Y101" s="125">
        <v>41633</v>
      </c>
      <c r="Z101" s="125">
        <v>43614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80893</v>
      </c>
      <c r="Y104" s="125">
        <v>89728</v>
      </c>
      <c r="Z104" s="125">
        <v>93607</v>
      </c>
      <c r="AB104" s="122" t="str">
        <f>TEXT(Z104,"###,###")</f>
        <v>93,607</v>
      </c>
      <c r="AD104" s="143">
        <f>Z104/($Z$4)*100</f>
        <v>71.695988848124642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24055</v>
      </c>
      <c r="Y105" s="125">
        <v>24421</v>
      </c>
      <c r="Z105" s="125">
        <v>24592</v>
      </c>
      <c r="AB105" s="122" t="str">
        <f>TEXT(Z105,"###,###")</f>
        <v>24,592</v>
      </c>
      <c r="AD105" s="143">
        <f>Z105/($Z$4)*100</f>
        <v>18.835640045649161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104948</v>
      </c>
      <c r="Y106" s="132">
        <v>114149</v>
      </c>
      <c r="Z106" s="132">
        <v>118199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16052</v>
      </c>
      <c r="Y108" s="125">
        <v>17308</v>
      </c>
      <c r="Z108" s="125">
        <v>20173</v>
      </c>
      <c r="AB108" s="122" t="str">
        <f>TEXT(Z108,"###,###")</f>
        <v>20,173</v>
      </c>
      <c r="AD108" s="143">
        <f>Z108/($Z$4)*100</f>
        <v>15.451015234258318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18330</v>
      </c>
      <c r="Y109" s="125">
        <v>20078</v>
      </c>
      <c r="Z109" s="125">
        <v>20335</v>
      </c>
      <c r="AB109" s="122" t="str">
        <f>TEXT(Z109,"###,###")</f>
        <v>20,335</v>
      </c>
      <c r="AD109" s="143">
        <f>Z109/($Z$4)*100</f>
        <v>15.575095166244132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25802</v>
      </c>
      <c r="Y110" s="125">
        <v>27320</v>
      </c>
      <c r="Z110" s="125">
        <v>27822</v>
      </c>
      <c r="AB110" s="122" t="str">
        <f>TEXT(Z110,"###,###")</f>
        <v>27,822</v>
      </c>
      <c r="AD110" s="143">
        <f>Z110/($Z$4)*100</f>
        <v>21.309579430304609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44764</v>
      </c>
      <c r="Y111" s="125">
        <v>49443</v>
      </c>
      <c r="Z111" s="125">
        <v>49869</v>
      </c>
      <c r="AB111" s="122" t="str">
        <f>TEXT(Z111,"###,###")</f>
        <v>49,869</v>
      </c>
      <c r="AD111" s="143">
        <f>Z111/($Z$4)*100</f>
        <v>38.195939062966737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116897</v>
      </c>
      <c r="Y112" s="125">
        <v>124930</v>
      </c>
      <c r="Z112" s="125">
        <v>130561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39.450000000000003</v>
      </c>
      <c r="U118" s="144">
        <v>42.55</v>
      </c>
      <c r="V118" s="144">
        <v>43.63</v>
      </c>
      <c r="W118" s="144">
        <v>38.729999999999997</v>
      </c>
      <c r="X118" s="144">
        <v>38.840000000000003</v>
      </c>
      <c r="Y118" s="144">
        <v>40.98</v>
      </c>
      <c r="Z118" s="144">
        <v>41.1</v>
      </c>
      <c r="AB118" s="122" t="str">
        <f>TEXT(Z118,"##.0")</f>
        <v>41.1</v>
      </c>
    </row>
    <row r="120" spans="19:32" x14ac:dyDescent="0.25">
      <c r="S120" s="115" t="s">
        <v>106</v>
      </c>
      <c r="T120" s="125">
        <v>68534</v>
      </c>
      <c r="U120" s="125">
        <v>69882</v>
      </c>
      <c r="V120" s="125">
        <v>70983</v>
      </c>
      <c r="W120" s="125">
        <v>70789</v>
      </c>
      <c r="X120" s="125">
        <v>70002</v>
      </c>
      <c r="Y120" s="125">
        <v>72727</v>
      </c>
      <c r="Z120" s="125">
        <v>75815</v>
      </c>
      <c r="AB120" s="122" t="str">
        <f>TEXT(Z120,"###,###")</f>
        <v>75,815</v>
      </c>
    </row>
    <row r="121" spans="19:32" x14ac:dyDescent="0.25">
      <c r="S121" s="115" t="s">
        <v>107</v>
      </c>
      <c r="T121" s="125">
        <v>6699</v>
      </c>
      <c r="U121" s="125">
        <v>6719</v>
      </c>
      <c r="V121" s="125">
        <v>6646</v>
      </c>
      <c r="W121" s="125">
        <v>6524</v>
      </c>
      <c r="X121" s="125">
        <v>6338</v>
      </c>
      <c r="Y121" s="125">
        <v>6607</v>
      </c>
      <c r="Z121" s="125">
        <v>7306</v>
      </c>
      <c r="AB121" s="122" t="str">
        <f>TEXT(Z121,"###,###")</f>
        <v>7,306</v>
      </c>
    </row>
    <row r="122" spans="19:32" x14ac:dyDescent="0.25">
      <c r="S122" s="115" t="s">
        <v>108</v>
      </c>
      <c r="T122" s="125">
        <v>6982</v>
      </c>
      <c r="U122" s="125">
        <v>6822</v>
      </c>
      <c r="V122" s="125">
        <v>6826</v>
      </c>
      <c r="W122" s="125">
        <v>6753</v>
      </c>
      <c r="X122" s="125">
        <v>6728</v>
      </c>
      <c r="Y122" s="125">
        <v>7082</v>
      </c>
      <c r="Z122" s="125">
        <v>7524</v>
      </c>
      <c r="AB122" s="122" t="str">
        <f>TEXT(Z122,"###,###")</f>
        <v>7,524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75516</v>
      </c>
      <c r="U124" s="125">
        <v>76704</v>
      </c>
      <c r="V124" s="125">
        <v>77809</v>
      </c>
      <c r="W124" s="125">
        <v>77542</v>
      </c>
      <c r="X124" s="125">
        <v>76730</v>
      </c>
      <c r="Y124" s="125">
        <v>79809</v>
      </c>
      <c r="Z124" s="125">
        <v>83339</v>
      </c>
      <c r="AB124" s="122" t="str">
        <f>TEXT(Z124,"###,###")</f>
        <v>83,339</v>
      </c>
      <c r="AD124" s="139">
        <f>Z124/$Z$7*100</f>
        <v>91.94099995587132</v>
      </c>
    </row>
    <row r="125" spans="19:32" x14ac:dyDescent="0.25">
      <c r="S125" s="115" t="s">
        <v>110</v>
      </c>
      <c r="T125" s="125">
        <v>13681</v>
      </c>
      <c r="U125" s="125">
        <v>13541</v>
      </c>
      <c r="V125" s="125">
        <v>13472</v>
      </c>
      <c r="W125" s="125">
        <v>13277</v>
      </c>
      <c r="X125" s="125">
        <v>13066</v>
      </c>
      <c r="Y125" s="125">
        <v>13689</v>
      </c>
      <c r="Z125" s="125">
        <v>14830</v>
      </c>
      <c r="AB125" s="122" t="str">
        <f>TEXT(Z125,"###,###")</f>
        <v>14,830</v>
      </c>
      <c r="AD125" s="139">
        <f>Z125/$Z$7*100</f>
        <v>16.360707824014828</v>
      </c>
    </row>
    <row r="127" spans="19:32" x14ac:dyDescent="0.25">
      <c r="S127" s="115" t="s">
        <v>111</v>
      </c>
      <c r="T127" s="125">
        <v>43167</v>
      </c>
      <c r="U127" s="125">
        <v>43917</v>
      </c>
      <c r="V127" s="125">
        <v>44393</v>
      </c>
      <c r="W127" s="125">
        <v>43909</v>
      </c>
      <c r="X127" s="125">
        <v>43150</v>
      </c>
      <c r="Y127" s="125">
        <v>44783</v>
      </c>
      <c r="Z127" s="125">
        <v>47029</v>
      </c>
      <c r="AB127" s="122" t="str">
        <f>TEXT(Z127,"###,###")</f>
        <v>47,029</v>
      </c>
      <c r="AD127" s="139">
        <f>Z127/$Z$7*100</f>
        <v>51.883191386081819</v>
      </c>
    </row>
    <row r="128" spans="19:32" x14ac:dyDescent="0.25">
      <c r="S128" s="115" t="s">
        <v>112</v>
      </c>
      <c r="T128" s="125">
        <v>39048</v>
      </c>
      <c r="U128" s="125">
        <v>39504</v>
      </c>
      <c r="V128" s="125">
        <v>40064</v>
      </c>
      <c r="W128" s="125">
        <v>40160</v>
      </c>
      <c r="X128" s="125">
        <v>39923</v>
      </c>
      <c r="Y128" s="125">
        <v>41633</v>
      </c>
      <c r="Z128" s="125">
        <v>43614</v>
      </c>
      <c r="AB128" s="122" t="str">
        <f>TEXT(Z128,"###,###")</f>
        <v>43,614</v>
      </c>
      <c r="AD128" s="139">
        <f>Z128/$Z$7*100</f>
        <v>48.115705396937472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15" id="{CDD566EA-3099-4412-BEC7-69C689C5546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18" id="{25A270A6-1F63-40EA-836C-855EF304EC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21" id="{AB7E0C44-A93B-45F5-8772-447CC33BDE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24" id="{ECCA2127-4A13-409F-B718-A51F4B70EE4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0D38E-90E8-46D6-99A7-CA6C4FACFC97}">
  <sheetPr codeName="Sheet7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Blackall-Tambo</v>
      </c>
      <c r="T1" s="113"/>
      <c r="U1" s="113"/>
      <c r="V1" s="113"/>
      <c r="W1" s="113"/>
      <c r="X1" s="113"/>
      <c r="Y1" s="114" t="str">
        <f>Y3</f>
        <v>9.6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120</v>
      </c>
      <c r="Y3" s="118" t="s">
        <v>217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9.6 Blackall-Tambo,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1468</v>
      </c>
      <c r="U4" s="121">
        <v>1420</v>
      </c>
      <c r="V4" s="121">
        <v>1404</v>
      </c>
      <c r="W4" s="121">
        <v>1268</v>
      </c>
      <c r="X4" s="121">
        <v>1164</v>
      </c>
      <c r="Y4" s="121">
        <v>1302</v>
      </c>
      <c r="Z4" s="121">
        <v>1629</v>
      </c>
      <c r="AB4" s="122" t="str">
        <f>TEXT(Z4,"###,###")</f>
        <v>1,629</v>
      </c>
      <c r="AD4" s="123">
        <f>Z4/Y4-1</f>
        <v>0.25115207373271886</v>
      </c>
      <c r="AF4" s="123">
        <f t="shared" ref="AF4:AF9" si="0">Z4/T4-1</f>
        <v>0.10967302452316074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747</v>
      </c>
      <c r="U5" s="121">
        <v>699</v>
      </c>
      <c r="V5" s="121">
        <v>680</v>
      </c>
      <c r="W5" s="121">
        <v>596</v>
      </c>
      <c r="X5" s="121">
        <v>571</v>
      </c>
      <c r="Y5" s="121">
        <v>625</v>
      </c>
      <c r="Z5" s="121">
        <v>808</v>
      </c>
      <c r="AB5" s="122" t="str">
        <f>TEXT(Z5,"###,###")</f>
        <v>808</v>
      </c>
      <c r="AD5" s="123">
        <f t="shared" ref="AD5:AD9" si="1">Z5/Y5-1</f>
        <v>0.29279999999999995</v>
      </c>
      <c r="AF5" s="123">
        <f t="shared" si="0"/>
        <v>8.1659973226238192E-2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718</v>
      </c>
      <c r="U6" s="121">
        <v>721</v>
      </c>
      <c r="V6" s="121">
        <v>723</v>
      </c>
      <c r="W6" s="121">
        <v>671</v>
      </c>
      <c r="X6" s="121">
        <v>596</v>
      </c>
      <c r="Y6" s="121">
        <v>677</v>
      </c>
      <c r="Z6" s="121">
        <v>824</v>
      </c>
      <c r="AB6" s="122" t="str">
        <f>TEXT(Z6,"###,###")</f>
        <v>824</v>
      </c>
      <c r="AD6" s="123">
        <f t="shared" si="1"/>
        <v>0.21713441654357468</v>
      </c>
      <c r="AF6" s="123">
        <f t="shared" si="0"/>
        <v>0.14763231197771587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946</v>
      </c>
      <c r="U7" s="121">
        <v>939</v>
      </c>
      <c r="V7" s="121">
        <v>920</v>
      </c>
      <c r="W7" s="121">
        <v>854</v>
      </c>
      <c r="X7" s="121">
        <v>797</v>
      </c>
      <c r="Y7" s="121">
        <v>878</v>
      </c>
      <c r="Z7" s="121">
        <v>1123</v>
      </c>
      <c r="AB7" s="122" t="str">
        <f>TEXT(Z7,"###,###")</f>
        <v>1,123</v>
      </c>
      <c r="AD7" s="123">
        <f t="shared" si="1"/>
        <v>0.27904328018223246</v>
      </c>
      <c r="AF7" s="123">
        <f t="shared" si="0"/>
        <v>0.18710359408033828</v>
      </c>
    </row>
    <row r="8" spans="1:32" ht="17.25" customHeight="1" x14ac:dyDescent="0.25">
      <c r="A8" s="44" t="s">
        <v>13</v>
      </c>
      <c r="B8" s="45"/>
      <c r="C8" s="46"/>
      <c r="D8" s="47" t="str">
        <f>AB4</f>
        <v>1,629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1,123</v>
      </c>
      <c r="P8" s="48"/>
      <c r="S8" s="120" t="s">
        <v>88</v>
      </c>
      <c r="T8" s="121">
        <v>31316.959999999999</v>
      </c>
      <c r="U8" s="121">
        <v>21744</v>
      </c>
      <c r="V8" s="121">
        <v>32000</v>
      </c>
      <c r="W8" s="121">
        <v>33393.64</v>
      </c>
      <c r="X8" s="121">
        <v>32008</v>
      </c>
      <c r="Y8" s="121">
        <v>32979.5</v>
      </c>
      <c r="Z8" s="121">
        <v>35357.5</v>
      </c>
      <c r="AB8" s="122" t="str">
        <f>TEXT(Z8,"$###,###")</f>
        <v>$35,358</v>
      </c>
      <c r="AD8" s="123">
        <f t="shared" si="1"/>
        <v>7.2105398808350651E-2</v>
      </c>
      <c r="AF8" s="123">
        <f t="shared" si="0"/>
        <v>0.12902082449892971</v>
      </c>
    </row>
    <row r="9" spans="1:32" x14ac:dyDescent="0.25">
      <c r="A9" s="52" t="s">
        <v>15</v>
      </c>
      <c r="B9" s="53"/>
      <c r="C9" s="54"/>
      <c r="D9" s="55">
        <f>AD104</f>
        <v>53.406998158379373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50.845948352626891</v>
      </c>
      <c r="P9" s="56" t="s">
        <v>89</v>
      </c>
      <c r="S9" s="120" t="s">
        <v>7</v>
      </c>
      <c r="T9" s="121">
        <v>38372094</v>
      </c>
      <c r="U9" s="121">
        <v>37463164</v>
      </c>
      <c r="V9" s="121">
        <v>37194924</v>
      </c>
      <c r="W9" s="121">
        <v>34335281</v>
      </c>
      <c r="X9" s="121">
        <v>33706569</v>
      </c>
      <c r="Y9" s="121">
        <v>38899353</v>
      </c>
      <c r="Z9" s="121">
        <v>50035712</v>
      </c>
      <c r="AB9" s="122" t="str">
        <f>TEXT(Z9/1000000,"$#,###.0")&amp;" mil"</f>
        <v>$50.0 mil</v>
      </c>
      <c r="AD9" s="123">
        <f t="shared" si="1"/>
        <v>0.2862864839937056</v>
      </c>
      <c r="AF9" s="123">
        <f t="shared" si="0"/>
        <v>0.30396094620220615</v>
      </c>
    </row>
    <row r="10" spans="1:32" x14ac:dyDescent="0.25">
      <c r="A10" s="52" t="s">
        <v>18</v>
      </c>
      <c r="B10" s="53"/>
      <c r="C10" s="54"/>
      <c r="D10" s="55">
        <f>AD105</f>
        <v>25.475751995089013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49.154051647373109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76.669634906500448</v>
      </c>
      <c r="P11" s="56" t="s">
        <v>89</v>
      </c>
      <c r="S11" s="120" t="s">
        <v>30</v>
      </c>
      <c r="T11" s="125">
        <v>1163</v>
      </c>
      <c r="U11" s="125">
        <v>1120</v>
      </c>
      <c r="V11" s="125">
        <v>1099</v>
      </c>
      <c r="W11" s="125">
        <v>985</v>
      </c>
      <c r="X11" s="125">
        <v>906</v>
      </c>
      <c r="Y11" s="125">
        <v>1004</v>
      </c>
      <c r="Z11" s="125">
        <v>1159</v>
      </c>
    </row>
    <row r="12" spans="1:32" ht="28.5" customHeight="1" x14ac:dyDescent="0.25">
      <c r="A12" s="52" t="s">
        <v>20</v>
      </c>
      <c r="B12" s="54"/>
      <c r="C12" s="54"/>
      <c r="D12" s="55">
        <f>AD108</f>
        <v>25.537139349294048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41.228851291184327</v>
      </c>
      <c r="P12" s="56" t="s">
        <v>89</v>
      </c>
      <c r="S12" s="120" t="s">
        <v>31</v>
      </c>
      <c r="T12" s="125">
        <v>309</v>
      </c>
      <c r="U12" s="125">
        <v>300</v>
      </c>
      <c r="V12" s="125">
        <v>305</v>
      </c>
      <c r="W12" s="125">
        <v>283</v>
      </c>
      <c r="X12" s="125">
        <v>263</v>
      </c>
      <c r="Y12" s="125">
        <v>298</v>
      </c>
      <c r="Z12" s="125">
        <v>469</v>
      </c>
    </row>
    <row r="13" spans="1:32" ht="15" customHeight="1" x14ac:dyDescent="0.25">
      <c r="A13" s="52" t="s">
        <v>21</v>
      </c>
      <c r="B13" s="54"/>
      <c r="C13" s="54"/>
      <c r="D13" s="55">
        <f>AD109</f>
        <v>13.68937998772253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44.8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15.653775322283609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24.002455494168203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179</v>
      </c>
      <c r="Z15" s="125">
        <v>279</v>
      </c>
      <c r="AB15" s="129">
        <f t="shared" ref="AB15:AB34" si="2">IF(Z15="np",0,Z15/$Z$34)</f>
        <v>0.17116564417177915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6</v>
      </c>
      <c r="Z16" s="125">
        <v>13</v>
      </c>
      <c r="AB16" s="129">
        <f t="shared" si="2"/>
        <v>7.9754601226993873E-3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35</v>
      </c>
      <c r="Z17" s="125">
        <v>84</v>
      </c>
      <c r="AB17" s="129">
        <f t="shared" si="2"/>
        <v>5.1533742331288344E-2</v>
      </c>
    </row>
    <row r="18" spans="1:28" x14ac:dyDescent="0.25">
      <c r="A18" s="82" t="str">
        <f>$S$1&amp;" ("&amp;$T$2&amp;" to "&amp;$Z$2&amp;")"</f>
        <v>Blackall-Tambo (2011-12 to 2017-18)</v>
      </c>
      <c r="B18" s="82"/>
      <c r="C18" s="82"/>
      <c r="D18" s="82"/>
      <c r="E18" s="82"/>
      <c r="F18" s="82"/>
      <c r="G18" s="82" t="str">
        <f>$S$1&amp;" ("&amp;$T$2&amp;" to "&amp;$Z$2&amp;")"</f>
        <v>Blackall-Tambo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20</v>
      </c>
      <c r="Z18" s="125">
        <v>25</v>
      </c>
      <c r="AB18" s="129">
        <f t="shared" si="2"/>
        <v>1.5337423312883436E-2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56</v>
      </c>
      <c r="Z19" s="125">
        <v>73</v>
      </c>
      <c r="AB19" s="129">
        <f t="shared" si="2"/>
        <v>4.478527607361963E-2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30</v>
      </c>
      <c r="Z20" s="125">
        <v>55</v>
      </c>
      <c r="AB20" s="129">
        <f t="shared" si="2"/>
        <v>3.3742331288343558E-2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121</v>
      </c>
      <c r="Z21" s="125">
        <v>122</v>
      </c>
      <c r="AB21" s="129">
        <f t="shared" si="2"/>
        <v>7.4846625766871164E-2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74</v>
      </c>
      <c r="Z22" s="125">
        <v>65</v>
      </c>
      <c r="AB22" s="129">
        <f t="shared" si="2"/>
        <v>3.9877300613496931E-2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75</v>
      </c>
      <c r="Z23" s="125">
        <v>76</v>
      </c>
      <c r="AB23" s="129">
        <f t="shared" si="2"/>
        <v>4.6625766871165646E-2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8</v>
      </c>
      <c r="AB24" s="129">
        <f t="shared" si="2"/>
        <v>4.9079754601226997E-3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23</v>
      </c>
      <c r="Z25" s="125">
        <v>30</v>
      </c>
      <c r="AB25" s="129">
        <f t="shared" si="2"/>
        <v>1.8404907975460124E-2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18</v>
      </c>
      <c r="Z26" s="125">
        <v>27</v>
      </c>
      <c r="AB26" s="129">
        <f t="shared" si="2"/>
        <v>1.6564417177914112E-2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26</v>
      </c>
      <c r="Z27" s="125">
        <v>36</v>
      </c>
      <c r="AB27" s="129">
        <f t="shared" si="2"/>
        <v>2.2085889570552148E-2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46</v>
      </c>
      <c r="Z28" s="125">
        <v>44</v>
      </c>
      <c r="AB28" s="129">
        <f t="shared" si="2"/>
        <v>2.6993865030674847E-2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168</v>
      </c>
      <c r="Z29" s="125">
        <v>164</v>
      </c>
      <c r="AB29" s="129">
        <f t="shared" si="2"/>
        <v>0.10061349693251534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79</v>
      </c>
      <c r="Z30" s="125">
        <v>110</v>
      </c>
      <c r="AB30" s="129">
        <f t="shared" si="2"/>
        <v>6.7484662576687116E-2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106</v>
      </c>
      <c r="Z31" s="125">
        <v>161</v>
      </c>
      <c r="AB31" s="129">
        <f t="shared" si="2"/>
        <v>9.8773006134969324E-2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8</v>
      </c>
      <c r="Z32" s="125">
        <v>9</v>
      </c>
      <c r="AB32" s="129">
        <f t="shared" si="2"/>
        <v>5.521472392638037E-3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15</v>
      </c>
      <c r="Z33" s="125">
        <v>30</v>
      </c>
      <c r="AB33" s="129">
        <f t="shared" si="2"/>
        <v>1.8404907975460124E-2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1302</v>
      </c>
      <c r="Z34" s="132">
        <v>1630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11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16</v>
      </c>
      <c r="Y45" s="125">
        <v>22</v>
      </c>
      <c r="Z45" s="125">
        <v>28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23</v>
      </c>
      <c r="Y46" s="125">
        <v>34</v>
      </c>
      <c r="Z46" s="125">
        <v>46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25</v>
      </c>
      <c r="Y47" s="125">
        <v>40</v>
      </c>
      <c r="Z47" s="125">
        <v>45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64</v>
      </c>
      <c r="Y48" s="125">
        <v>54</v>
      </c>
      <c r="Z48" s="125">
        <v>61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Blackall-Tambo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58</v>
      </c>
      <c r="Y49" s="125">
        <v>59</v>
      </c>
      <c r="Z49" s="125">
        <v>67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52</v>
      </c>
      <c r="Y50" s="125">
        <v>46</v>
      </c>
      <c r="Z50" s="125">
        <v>81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52</v>
      </c>
      <c r="Y51" s="125">
        <v>60</v>
      </c>
      <c r="Z51" s="125">
        <v>79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45</v>
      </c>
      <c r="Y52" s="125">
        <v>57</v>
      </c>
      <c r="Z52" s="125">
        <v>64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55</v>
      </c>
      <c r="Y53" s="125">
        <v>66</v>
      </c>
      <c r="Z53" s="125">
        <v>81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63</v>
      </c>
      <c r="Y54" s="125">
        <v>62</v>
      </c>
      <c r="Z54" s="125">
        <v>67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61</v>
      </c>
      <c r="Y55" s="125">
        <v>59</v>
      </c>
      <c r="Z55" s="125">
        <v>80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33</v>
      </c>
      <c r="Y56" s="125">
        <v>30</v>
      </c>
      <c r="Z56" s="125">
        <v>44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7</v>
      </c>
      <c r="Y57" s="125">
        <v>21</v>
      </c>
      <c r="Z57" s="125">
        <v>22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9</v>
      </c>
      <c r="Z58" s="125">
        <v>16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3</v>
      </c>
      <c r="Y59" s="125">
        <v>5</v>
      </c>
      <c r="Z59" s="125">
        <v>6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1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570</v>
      </c>
      <c r="Y61" s="125">
        <v>625</v>
      </c>
      <c r="Z61" s="125">
        <v>805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5</v>
      </c>
      <c r="Y63" s="125">
        <v>3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Blackall-Tambo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11</v>
      </c>
      <c r="Y64" s="125">
        <v>12</v>
      </c>
      <c r="Z64" s="125">
        <v>18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28</v>
      </c>
      <c r="Y65" s="125">
        <v>55</v>
      </c>
      <c r="Z65" s="125">
        <v>48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33</v>
      </c>
      <c r="Y66" s="125">
        <v>47</v>
      </c>
      <c r="Z66" s="125">
        <v>60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69</v>
      </c>
      <c r="Y67" s="125">
        <v>68</v>
      </c>
      <c r="Z67" s="125">
        <v>69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84</v>
      </c>
      <c r="Y68" s="125">
        <v>89</v>
      </c>
      <c r="Z68" s="125">
        <v>86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55</v>
      </c>
      <c r="Y69" s="125">
        <v>54</v>
      </c>
      <c r="Z69" s="125">
        <v>89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71</v>
      </c>
      <c r="Y70" s="125">
        <v>75</v>
      </c>
      <c r="Z70" s="125">
        <v>67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45</v>
      </c>
      <c r="Y71" s="125">
        <v>50</v>
      </c>
      <c r="Z71" s="125">
        <v>78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65</v>
      </c>
      <c r="Y72" s="125">
        <v>63</v>
      </c>
      <c r="Z72" s="125">
        <v>71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57</v>
      </c>
      <c r="Y73" s="125">
        <v>69</v>
      </c>
      <c r="Z73" s="125">
        <v>96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37</v>
      </c>
      <c r="Y74" s="125">
        <v>40</v>
      </c>
      <c r="Z74" s="125">
        <v>61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27</v>
      </c>
      <c r="Y75" s="125">
        <v>26</v>
      </c>
      <c r="Z75" s="125">
        <v>39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12</v>
      </c>
      <c r="Y76" s="125">
        <v>16</v>
      </c>
      <c r="Z76" s="125">
        <v>19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5</v>
      </c>
      <c r="Y77" s="125">
        <v>4</v>
      </c>
      <c r="Z77" s="125">
        <v>15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4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3</v>
      </c>
      <c r="Z79" s="125">
        <v>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595</v>
      </c>
      <c r="Y80" s="125">
        <v>677</v>
      </c>
      <c r="Z80" s="125">
        <v>825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Blackall-Tambo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21</v>
      </c>
      <c r="Y83" s="125">
        <v>25</v>
      </c>
      <c r="Z83" s="125">
        <v>45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24</v>
      </c>
      <c r="Y84" s="125">
        <v>19</v>
      </c>
      <c r="Z84" s="125">
        <v>22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1,629</v>
      </c>
      <c r="D85" s="96">
        <f t="shared" ref="D85:D90" si="4">AD4</f>
        <v>0.25115207373271886</v>
      </c>
      <c r="E85" s="97">
        <f t="shared" ref="E85:E90" si="5">AD4</f>
        <v>0.25115207373271886</v>
      </c>
      <c r="F85" s="96">
        <f t="shared" ref="F85:F90" si="6">AF4</f>
        <v>0.10967302452316074</v>
      </c>
      <c r="G85" s="97">
        <f t="shared" ref="G85:G90" si="7">AF4</f>
        <v>0.10967302452316074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46</v>
      </c>
      <c r="Y85" s="125">
        <v>57</v>
      </c>
      <c r="Z85" s="125">
        <v>61</v>
      </c>
    </row>
    <row r="86" spans="1:32" ht="15" customHeight="1" x14ac:dyDescent="0.25">
      <c r="A86" s="98" t="s">
        <v>4</v>
      </c>
      <c r="B86" s="95"/>
      <c r="C86" s="109" t="str">
        <f t="shared" si="3"/>
        <v>808</v>
      </c>
      <c r="D86" s="96">
        <f t="shared" si="4"/>
        <v>0.29279999999999995</v>
      </c>
      <c r="E86" s="97">
        <f t="shared" si="5"/>
        <v>0.29279999999999995</v>
      </c>
      <c r="F86" s="96">
        <f t="shared" si="6"/>
        <v>8.1659973226238192E-2</v>
      </c>
      <c r="G86" s="97">
        <f t="shared" si="7"/>
        <v>8.1659973226238192E-2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11</v>
      </c>
      <c r="Y86" s="125">
        <v>14</v>
      </c>
      <c r="Z86" s="125">
        <v>17</v>
      </c>
    </row>
    <row r="87" spans="1:32" ht="15" customHeight="1" x14ac:dyDescent="0.25">
      <c r="A87" s="98" t="s">
        <v>5</v>
      </c>
      <c r="B87" s="95"/>
      <c r="C87" s="109" t="str">
        <f t="shared" si="3"/>
        <v>824</v>
      </c>
      <c r="D87" s="96">
        <f t="shared" si="4"/>
        <v>0.21713441654357468</v>
      </c>
      <c r="E87" s="97">
        <f t="shared" si="5"/>
        <v>0.21713441654357468</v>
      </c>
      <c r="F87" s="96">
        <f t="shared" si="6"/>
        <v>0.14763231197771587</v>
      </c>
      <c r="G87" s="97">
        <f t="shared" si="7"/>
        <v>0.14763231197771587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11</v>
      </c>
      <c r="Y87" s="125">
        <v>5</v>
      </c>
      <c r="Z87" s="125">
        <v>10</v>
      </c>
    </row>
    <row r="88" spans="1:32" ht="15" customHeight="1" x14ac:dyDescent="0.25">
      <c r="A88" s="95" t="s">
        <v>6</v>
      </c>
      <c r="B88" s="95"/>
      <c r="C88" s="109" t="str">
        <f t="shared" si="3"/>
        <v>1,123</v>
      </c>
      <c r="D88" s="96">
        <f t="shared" si="4"/>
        <v>0.27904328018223246</v>
      </c>
      <c r="E88" s="97">
        <f t="shared" si="5"/>
        <v>0.27904328018223246</v>
      </c>
      <c r="F88" s="96">
        <f t="shared" si="6"/>
        <v>0.18710359408033828</v>
      </c>
      <c r="G88" s="97">
        <f t="shared" si="7"/>
        <v>0.18710359408033828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16</v>
      </c>
      <c r="Y88" s="125">
        <v>16</v>
      </c>
      <c r="Z88" s="125">
        <v>23</v>
      </c>
    </row>
    <row r="89" spans="1:32" ht="15" customHeight="1" x14ac:dyDescent="0.25">
      <c r="A89" s="95" t="s">
        <v>104</v>
      </c>
      <c r="B89" s="95"/>
      <c r="C89" s="146" t="str">
        <f t="shared" si="3"/>
        <v>$35,358</v>
      </c>
      <c r="D89" s="96">
        <f t="shared" si="4"/>
        <v>7.2105398808350651E-2</v>
      </c>
      <c r="E89" s="97">
        <f t="shared" si="5"/>
        <v>7.2105398808350651E-2</v>
      </c>
      <c r="F89" s="96">
        <f t="shared" si="6"/>
        <v>0.12902082449892971</v>
      </c>
      <c r="G89" s="97">
        <f t="shared" si="7"/>
        <v>0.12902082449892971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43</v>
      </c>
      <c r="Y89" s="125">
        <v>49</v>
      </c>
      <c r="Z89" s="125">
        <v>50</v>
      </c>
    </row>
    <row r="90" spans="1:32" ht="15" customHeight="1" x14ac:dyDescent="0.25">
      <c r="A90" s="95" t="s">
        <v>7</v>
      </c>
      <c r="B90" s="95"/>
      <c r="C90" s="109" t="str">
        <f t="shared" si="3"/>
        <v>$50.0 mil</v>
      </c>
      <c r="D90" s="96">
        <f t="shared" si="4"/>
        <v>0.2862864839937056</v>
      </c>
      <c r="E90" s="97">
        <f t="shared" si="5"/>
        <v>0.2862864839937056</v>
      </c>
      <c r="F90" s="96">
        <f t="shared" si="6"/>
        <v>0.30396094620220615</v>
      </c>
      <c r="G90" s="97">
        <f t="shared" si="7"/>
        <v>0.30396094620220615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88</v>
      </c>
      <c r="Y90" s="125">
        <v>99</v>
      </c>
      <c r="Z90" s="125">
        <v>112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399</v>
      </c>
      <c r="Y91" s="125">
        <v>438</v>
      </c>
      <c r="Z91" s="125">
        <v>577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26</v>
      </c>
      <c r="Y93" s="125">
        <v>27</v>
      </c>
      <c r="Z93" s="125">
        <v>28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62</v>
      </c>
      <c r="Y94" s="125">
        <v>64</v>
      </c>
      <c r="Z94" s="125">
        <v>84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12</v>
      </c>
      <c r="Y95" s="125">
        <v>17</v>
      </c>
      <c r="Z95" s="125">
        <v>17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47</v>
      </c>
      <c r="Y96" s="125">
        <v>58</v>
      </c>
      <c r="Z96" s="125">
        <v>78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49</v>
      </c>
      <c r="Y97" s="125">
        <v>57</v>
      </c>
      <c r="Z97" s="125">
        <v>73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44</v>
      </c>
      <c r="Y98" s="125">
        <v>49</v>
      </c>
      <c r="Z98" s="125">
        <v>58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4</v>
      </c>
      <c r="Y99" s="125">
        <v>4</v>
      </c>
      <c r="Z99" s="125">
        <v>10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42</v>
      </c>
      <c r="Y100" s="125">
        <v>56</v>
      </c>
      <c r="Z100" s="125">
        <v>60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398</v>
      </c>
      <c r="Y101" s="125">
        <v>440</v>
      </c>
      <c r="Z101" s="125">
        <v>550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607</v>
      </c>
      <c r="Y104" s="125">
        <v>729</v>
      </c>
      <c r="Z104" s="125">
        <v>870</v>
      </c>
      <c r="AB104" s="122" t="str">
        <f>TEXT(Z104,"###,###")</f>
        <v>870</v>
      </c>
      <c r="AD104" s="143">
        <f>Z104/($Z$4)*100</f>
        <v>53.406998158379373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358</v>
      </c>
      <c r="Y105" s="125">
        <v>364</v>
      </c>
      <c r="Z105" s="125">
        <v>415</v>
      </c>
      <c r="AB105" s="122" t="str">
        <f>TEXT(Z105,"###,###")</f>
        <v>415</v>
      </c>
      <c r="AD105" s="143">
        <f>Z105/($Z$4)*100</f>
        <v>25.475751995089013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965</v>
      </c>
      <c r="Y106" s="132">
        <v>1093</v>
      </c>
      <c r="Z106" s="132">
        <v>1285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255</v>
      </c>
      <c r="Y108" s="125">
        <v>280</v>
      </c>
      <c r="Z108" s="125">
        <v>416</v>
      </c>
      <c r="AB108" s="122" t="str">
        <f>TEXT(Z108,"###,###")</f>
        <v>416</v>
      </c>
      <c r="AD108" s="143">
        <f>Z108/($Z$4)*100</f>
        <v>25.537139349294048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197</v>
      </c>
      <c r="Y109" s="125">
        <v>239</v>
      </c>
      <c r="Z109" s="125">
        <v>223</v>
      </c>
      <c r="AB109" s="122" t="str">
        <f>TEXT(Z109,"###,###")</f>
        <v>223</v>
      </c>
      <c r="AD109" s="143">
        <f>Z109/($Z$4)*100</f>
        <v>13.68937998772253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230</v>
      </c>
      <c r="Y110" s="125">
        <v>255</v>
      </c>
      <c r="Z110" s="125">
        <v>255</v>
      </c>
      <c r="AB110" s="122" t="str">
        <f>TEXT(Z110,"###,###")</f>
        <v>255</v>
      </c>
      <c r="AD110" s="143">
        <f>Z110/($Z$4)*100</f>
        <v>15.653775322283609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287</v>
      </c>
      <c r="Y111" s="125">
        <v>319</v>
      </c>
      <c r="Z111" s="125">
        <v>391</v>
      </c>
      <c r="AB111" s="122" t="str">
        <f>TEXT(Z111,"###,###")</f>
        <v>391</v>
      </c>
      <c r="AD111" s="143">
        <f>Z111/($Z$4)*100</f>
        <v>24.002455494168203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1166</v>
      </c>
      <c r="Y112" s="125">
        <v>1302</v>
      </c>
      <c r="Z112" s="125">
        <v>1630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39.89</v>
      </c>
      <c r="U118" s="144">
        <v>40.83</v>
      </c>
      <c r="V118" s="144">
        <v>39.72</v>
      </c>
      <c r="W118" s="144">
        <v>42.54</v>
      </c>
      <c r="X118" s="144">
        <v>41.84</v>
      </c>
      <c r="Y118" s="144">
        <v>43.82</v>
      </c>
      <c r="Z118" s="144">
        <v>44.79</v>
      </c>
      <c r="AB118" s="122" t="str">
        <f>TEXT(Z118,"##.0")</f>
        <v>44.8</v>
      </c>
    </row>
    <row r="120" spans="19:32" x14ac:dyDescent="0.25">
      <c r="S120" s="115" t="s">
        <v>106</v>
      </c>
      <c r="T120" s="125">
        <v>638</v>
      </c>
      <c r="U120" s="125">
        <v>644</v>
      </c>
      <c r="V120" s="125">
        <v>617</v>
      </c>
      <c r="W120" s="125">
        <v>571</v>
      </c>
      <c r="X120" s="125">
        <v>534</v>
      </c>
      <c r="Y120" s="125">
        <v>580</v>
      </c>
      <c r="Z120" s="125">
        <v>655</v>
      </c>
      <c r="AB120" s="122" t="str">
        <f>TEXT(Z120,"###,###")</f>
        <v>655</v>
      </c>
    </row>
    <row r="121" spans="19:32" x14ac:dyDescent="0.25">
      <c r="S121" s="115" t="s">
        <v>107</v>
      </c>
      <c r="T121" s="125">
        <v>134</v>
      </c>
      <c r="U121" s="125">
        <v>151</v>
      </c>
      <c r="V121" s="125">
        <v>144</v>
      </c>
      <c r="W121" s="125">
        <v>152</v>
      </c>
      <c r="X121" s="125">
        <v>135</v>
      </c>
      <c r="Y121" s="125">
        <v>155</v>
      </c>
      <c r="Z121" s="125">
        <v>257</v>
      </c>
      <c r="AB121" s="122" t="str">
        <f>TEXT(Z121,"###,###")</f>
        <v>257</v>
      </c>
    </row>
    <row r="122" spans="19:32" x14ac:dyDescent="0.25">
      <c r="S122" s="115" t="s">
        <v>108</v>
      </c>
      <c r="T122" s="125">
        <v>175</v>
      </c>
      <c r="U122" s="125">
        <v>144</v>
      </c>
      <c r="V122" s="125">
        <v>156</v>
      </c>
      <c r="W122" s="125">
        <v>132</v>
      </c>
      <c r="X122" s="125">
        <v>122</v>
      </c>
      <c r="Y122" s="125">
        <v>143</v>
      </c>
      <c r="Z122" s="125">
        <v>206</v>
      </c>
      <c r="AB122" s="122" t="str">
        <f>TEXT(Z122,"###,###")</f>
        <v>206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813</v>
      </c>
      <c r="U124" s="125">
        <v>788</v>
      </c>
      <c r="V124" s="125">
        <v>773</v>
      </c>
      <c r="W124" s="125">
        <v>703</v>
      </c>
      <c r="X124" s="125">
        <v>656</v>
      </c>
      <c r="Y124" s="125">
        <v>723</v>
      </c>
      <c r="Z124" s="125">
        <v>861</v>
      </c>
      <c r="AB124" s="122" t="str">
        <f>TEXT(Z124,"###,###")</f>
        <v>861</v>
      </c>
      <c r="AD124" s="139">
        <f>Z124/$Z$7*100</f>
        <v>76.669634906500448</v>
      </c>
    </row>
    <row r="125" spans="19:32" x14ac:dyDescent="0.25">
      <c r="S125" s="115" t="s">
        <v>110</v>
      </c>
      <c r="T125" s="125">
        <v>309</v>
      </c>
      <c r="U125" s="125">
        <v>295</v>
      </c>
      <c r="V125" s="125">
        <v>300</v>
      </c>
      <c r="W125" s="125">
        <v>284</v>
      </c>
      <c r="X125" s="125">
        <v>257</v>
      </c>
      <c r="Y125" s="125">
        <v>298</v>
      </c>
      <c r="Z125" s="125">
        <v>463</v>
      </c>
      <c r="AB125" s="122" t="str">
        <f>TEXT(Z125,"###,###")</f>
        <v>463</v>
      </c>
      <c r="AD125" s="139">
        <f>Z125/$Z$7*100</f>
        <v>41.228851291184327</v>
      </c>
    </row>
    <row r="127" spans="19:32" x14ac:dyDescent="0.25">
      <c r="S127" s="115" t="s">
        <v>111</v>
      </c>
      <c r="T127" s="125">
        <v>481</v>
      </c>
      <c r="U127" s="125">
        <v>480</v>
      </c>
      <c r="V127" s="125">
        <v>471</v>
      </c>
      <c r="W127" s="125">
        <v>428</v>
      </c>
      <c r="X127" s="125">
        <v>403</v>
      </c>
      <c r="Y127" s="125">
        <v>438</v>
      </c>
      <c r="Z127" s="125">
        <v>571</v>
      </c>
      <c r="AB127" s="122" t="str">
        <f>TEXT(Z127,"###,###")</f>
        <v>571</v>
      </c>
      <c r="AD127" s="139">
        <f>Z127/$Z$7*100</f>
        <v>50.845948352626891</v>
      </c>
    </row>
    <row r="128" spans="19:32" x14ac:dyDescent="0.25">
      <c r="S128" s="115" t="s">
        <v>112</v>
      </c>
      <c r="T128" s="125">
        <v>463</v>
      </c>
      <c r="U128" s="125">
        <v>459</v>
      </c>
      <c r="V128" s="125">
        <v>453</v>
      </c>
      <c r="W128" s="125">
        <v>431</v>
      </c>
      <c r="X128" s="125">
        <v>398</v>
      </c>
      <c r="Y128" s="125">
        <v>440</v>
      </c>
      <c r="Z128" s="125">
        <v>552</v>
      </c>
      <c r="AB128" s="122" t="str">
        <f>TEXT(Z128,"###,###")</f>
        <v>552</v>
      </c>
      <c r="AD128" s="139">
        <f>Z128/$Z$7*100</f>
        <v>49.154051647373109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35" id="{3FE827F3-AC9F-4B80-847D-593257BBAD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738" id="{2F187FA6-5DAB-4C62-BC33-B1328DB879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41" id="{9FEBB601-AEB8-405E-A3C1-58EE1B8ADC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44" id="{42FCB8ED-9321-491A-9BD9-182FB21E773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0EBFA-503E-4D2C-86C9-EFF74A50A5EF}">
  <sheetPr codeName="Sheet13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Torres</v>
      </c>
      <c r="T1" s="113"/>
      <c r="U1" s="113"/>
      <c r="V1" s="113"/>
      <c r="W1" s="113"/>
      <c r="X1" s="113"/>
      <c r="Y1" s="114" t="str">
        <f>Y3</f>
        <v>9.69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189</v>
      </c>
      <c r="Y3" s="118" t="s">
        <v>274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9.69 Torres,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2143</v>
      </c>
      <c r="U4" s="121">
        <v>2022</v>
      </c>
      <c r="V4" s="121">
        <v>1965</v>
      </c>
      <c r="W4" s="121">
        <v>1946</v>
      </c>
      <c r="X4" s="121">
        <v>2078</v>
      </c>
      <c r="Y4" s="121">
        <v>2226</v>
      </c>
      <c r="Z4" s="121">
        <v>2565</v>
      </c>
      <c r="AB4" s="122" t="str">
        <f>TEXT(Z4,"###,###")</f>
        <v>2,565</v>
      </c>
      <c r="AD4" s="123">
        <f>Z4/Y4-1</f>
        <v>0.15229110512129385</v>
      </c>
      <c r="AF4" s="123">
        <f t="shared" ref="AF4:AF9" si="0">Z4/T4-1</f>
        <v>0.19692020531964527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1062</v>
      </c>
      <c r="U5" s="121">
        <v>987</v>
      </c>
      <c r="V5" s="121">
        <v>971</v>
      </c>
      <c r="W5" s="121">
        <v>961</v>
      </c>
      <c r="X5" s="121">
        <v>1034</v>
      </c>
      <c r="Y5" s="121">
        <v>1080</v>
      </c>
      <c r="Z5" s="121">
        <v>1241</v>
      </c>
      <c r="AB5" s="122" t="str">
        <f>TEXT(Z5,"###,###")</f>
        <v>1,241</v>
      </c>
      <c r="AD5" s="123">
        <f t="shared" ref="AD5:AD9" si="1">Z5/Y5-1</f>
        <v>0.14907407407407414</v>
      </c>
      <c r="AF5" s="123">
        <f t="shared" si="0"/>
        <v>0.16854990583804152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1081</v>
      </c>
      <c r="U6" s="121">
        <v>1036</v>
      </c>
      <c r="V6" s="121">
        <v>996</v>
      </c>
      <c r="W6" s="121">
        <v>988</v>
      </c>
      <c r="X6" s="121">
        <v>1045</v>
      </c>
      <c r="Y6" s="121">
        <v>1146</v>
      </c>
      <c r="Z6" s="121">
        <v>1322</v>
      </c>
      <c r="AB6" s="122" t="str">
        <f>TEXT(Z6,"###,###")</f>
        <v>1,322</v>
      </c>
      <c r="AD6" s="123">
        <f t="shared" si="1"/>
        <v>0.15357766143106466</v>
      </c>
      <c r="AF6" s="123">
        <f t="shared" si="0"/>
        <v>0.22294172062904716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1502</v>
      </c>
      <c r="U7" s="121">
        <v>1475</v>
      </c>
      <c r="V7" s="121">
        <v>1433</v>
      </c>
      <c r="W7" s="121">
        <v>1460</v>
      </c>
      <c r="X7" s="121">
        <v>1475</v>
      </c>
      <c r="Y7" s="121">
        <v>1627</v>
      </c>
      <c r="Z7" s="121">
        <v>1974</v>
      </c>
      <c r="AB7" s="122" t="str">
        <f>TEXT(Z7,"###,###")</f>
        <v>1,974</v>
      </c>
      <c r="AD7" s="123">
        <f t="shared" si="1"/>
        <v>0.21327596803933613</v>
      </c>
      <c r="AF7" s="123">
        <f t="shared" si="0"/>
        <v>0.31424766977363516</v>
      </c>
    </row>
    <row r="8" spans="1:32" ht="17.25" customHeight="1" x14ac:dyDescent="0.25">
      <c r="A8" s="44" t="s">
        <v>13</v>
      </c>
      <c r="B8" s="45"/>
      <c r="C8" s="46"/>
      <c r="D8" s="47" t="str">
        <f>AB4</f>
        <v>2,565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1,974</v>
      </c>
      <c r="P8" s="48"/>
      <c r="S8" s="120" t="s">
        <v>88</v>
      </c>
      <c r="T8" s="121">
        <v>40104.03</v>
      </c>
      <c r="U8" s="121">
        <v>42021</v>
      </c>
      <c r="V8" s="121">
        <v>45100.5</v>
      </c>
      <c r="W8" s="121">
        <v>45941.5</v>
      </c>
      <c r="X8" s="121">
        <v>45851.83</v>
      </c>
      <c r="Y8" s="121">
        <v>45965.08</v>
      </c>
      <c r="Z8" s="121">
        <v>45909.26</v>
      </c>
      <c r="AB8" s="122" t="str">
        <f>TEXT(Z8,"$###,###")</f>
        <v>$45,909</v>
      </c>
      <c r="AD8" s="123">
        <f t="shared" si="1"/>
        <v>-1.2144001489826639E-3</v>
      </c>
      <c r="AF8" s="123">
        <f t="shared" si="0"/>
        <v>0.14475428030549553</v>
      </c>
    </row>
    <row r="9" spans="1:32" x14ac:dyDescent="0.25">
      <c r="A9" s="52" t="s">
        <v>15</v>
      </c>
      <c r="B9" s="53"/>
      <c r="C9" s="54"/>
      <c r="D9" s="55">
        <f>AD104</f>
        <v>46.783625730994146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48.530901722391086</v>
      </c>
      <c r="P9" s="56" t="s">
        <v>89</v>
      </c>
      <c r="S9" s="120" t="s">
        <v>7</v>
      </c>
      <c r="T9" s="121">
        <v>75645876</v>
      </c>
      <c r="U9" s="121">
        <v>74908917</v>
      </c>
      <c r="V9" s="121">
        <v>78178843</v>
      </c>
      <c r="W9" s="121">
        <v>80356091</v>
      </c>
      <c r="X9" s="121">
        <v>85992469</v>
      </c>
      <c r="Y9" s="121">
        <v>95258947</v>
      </c>
      <c r="Z9" s="121">
        <v>115862894</v>
      </c>
      <c r="AB9" s="122" t="str">
        <f>TEXT(Z9/1000000,"$#,###.0")&amp;" mil"</f>
        <v>$115.9 mil</v>
      </c>
      <c r="AD9" s="123">
        <f t="shared" si="1"/>
        <v>0.21629408731549393</v>
      </c>
      <c r="AF9" s="123">
        <f t="shared" si="0"/>
        <v>0.53164851974217342</v>
      </c>
    </row>
    <row r="10" spans="1:32" x14ac:dyDescent="0.25">
      <c r="A10" s="52" t="s">
        <v>18</v>
      </c>
      <c r="B10" s="53"/>
      <c r="C10" s="54"/>
      <c r="D10" s="55">
        <f>AD105</f>
        <v>45.575048732943472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51.469098277608914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94.478216818642352</v>
      </c>
      <c r="P11" s="56" t="s">
        <v>89</v>
      </c>
      <c r="S11" s="120" t="s">
        <v>30</v>
      </c>
      <c r="T11" s="125">
        <v>1959</v>
      </c>
      <c r="U11" s="125">
        <v>1860</v>
      </c>
      <c r="V11" s="125">
        <v>1799</v>
      </c>
      <c r="W11" s="125">
        <v>1784</v>
      </c>
      <c r="X11" s="125">
        <v>1928</v>
      </c>
      <c r="Y11" s="125">
        <v>2075</v>
      </c>
      <c r="Z11" s="125">
        <v>2380</v>
      </c>
    </row>
    <row r="12" spans="1:32" ht="28.5" customHeight="1" x14ac:dyDescent="0.25">
      <c r="A12" s="52" t="s">
        <v>20</v>
      </c>
      <c r="B12" s="54"/>
      <c r="C12" s="54"/>
      <c r="D12" s="55">
        <f>AD108</f>
        <v>11.539961013645224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9.2705167173252274</v>
      </c>
      <c r="P12" s="56" t="s">
        <v>89</v>
      </c>
      <c r="S12" s="120" t="s">
        <v>31</v>
      </c>
      <c r="T12" s="125">
        <v>185</v>
      </c>
      <c r="U12" s="125">
        <v>162</v>
      </c>
      <c r="V12" s="125">
        <v>161</v>
      </c>
      <c r="W12" s="125">
        <v>167</v>
      </c>
      <c r="X12" s="125">
        <v>152</v>
      </c>
      <c r="Y12" s="125">
        <v>151</v>
      </c>
      <c r="Z12" s="125">
        <v>186</v>
      </c>
    </row>
    <row r="13" spans="1:32" ht="15" customHeight="1" x14ac:dyDescent="0.25">
      <c r="A13" s="52" t="s">
        <v>21</v>
      </c>
      <c r="B13" s="54"/>
      <c r="C13" s="54"/>
      <c r="D13" s="55">
        <f>AD109</f>
        <v>12.475633528265107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22.690058479532162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45.692007797270954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70</v>
      </c>
      <c r="Z15" s="125">
        <v>94</v>
      </c>
      <c r="AB15" s="129">
        <f t="shared" ref="AB15:AB34" si="2">IF(Z15="np",0,Z15/$Z$34)</f>
        <v>3.6704412338930105E-2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9</v>
      </c>
      <c r="Z16" s="125">
        <v>13</v>
      </c>
      <c r="AB16" s="129">
        <f t="shared" si="2"/>
        <v>5.076142131979695E-3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15</v>
      </c>
      <c r="Z17" s="125">
        <v>21</v>
      </c>
      <c r="AB17" s="129">
        <f t="shared" si="2"/>
        <v>8.1999219055056624E-3</v>
      </c>
    </row>
    <row r="18" spans="1:28" x14ac:dyDescent="0.25">
      <c r="A18" s="82" t="str">
        <f>$S$1&amp;" ("&amp;$T$2&amp;" to "&amp;$Z$2&amp;")"</f>
        <v>Torres (2011-12 to 2017-18)</v>
      </c>
      <c r="B18" s="82"/>
      <c r="C18" s="82"/>
      <c r="D18" s="82"/>
      <c r="E18" s="82"/>
      <c r="F18" s="82"/>
      <c r="G18" s="82" t="str">
        <f>$S$1&amp;" ("&amp;$T$2&amp;" to "&amp;$Z$2&amp;")"</f>
        <v>Torres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14</v>
      </c>
      <c r="Z18" s="125">
        <v>17</v>
      </c>
      <c r="AB18" s="129">
        <f t="shared" si="2"/>
        <v>6.6380320187426787E-3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148</v>
      </c>
      <c r="Z19" s="125">
        <v>154</v>
      </c>
      <c r="AB19" s="129">
        <f t="shared" si="2"/>
        <v>6.0132760640374851E-2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25</v>
      </c>
      <c r="Z20" s="125">
        <v>30</v>
      </c>
      <c r="AB20" s="129">
        <f t="shared" si="2"/>
        <v>1.1714174150722375E-2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212</v>
      </c>
      <c r="Z21" s="125">
        <v>256</v>
      </c>
      <c r="AB21" s="129">
        <f t="shared" si="2"/>
        <v>9.9960952752830928E-2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150</v>
      </c>
      <c r="Z22" s="125">
        <v>202</v>
      </c>
      <c r="AB22" s="129">
        <f t="shared" si="2"/>
        <v>7.8875439281530652E-2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79</v>
      </c>
      <c r="Z23" s="125">
        <v>113</v>
      </c>
      <c r="AB23" s="129">
        <f t="shared" si="2"/>
        <v>4.4123389301054278E-2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16</v>
      </c>
      <c r="Z24" s="125">
        <v>14</v>
      </c>
      <c r="AB24" s="129">
        <f t="shared" si="2"/>
        <v>5.4666146036704416E-3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19</v>
      </c>
      <c r="Z25" s="125">
        <v>27</v>
      </c>
      <c r="AB25" s="129">
        <f t="shared" si="2"/>
        <v>1.0542756735650137E-2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36</v>
      </c>
      <c r="Z26" s="125">
        <v>56</v>
      </c>
      <c r="AB26" s="129">
        <f t="shared" si="2"/>
        <v>2.1866458414681766E-2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100</v>
      </c>
      <c r="Z27" s="125">
        <v>83</v>
      </c>
      <c r="AB27" s="129">
        <f t="shared" si="2"/>
        <v>3.2409215150331905E-2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95</v>
      </c>
      <c r="Z28" s="125">
        <v>85</v>
      </c>
      <c r="AB28" s="129">
        <f t="shared" si="2"/>
        <v>3.3190160093713394E-2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375</v>
      </c>
      <c r="Z29" s="125">
        <v>328</v>
      </c>
      <c r="AB29" s="129">
        <f t="shared" si="2"/>
        <v>0.12807497071456461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276</v>
      </c>
      <c r="Z30" s="125">
        <v>290</v>
      </c>
      <c r="AB30" s="129">
        <f t="shared" si="2"/>
        <v>0.11323701679031628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429</v>
      </c>
      <c r="Z31" s="125">
        <v>523</v>
      </c>
      <c r="AB31" s="129">
        <f t="shared" si="2"/>
        <v>0.20421710269426005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13</v>
      </c>
      <c r="Z32" s="125">
        <v>11</v>
      </c>
      <c r="AB32" s="129">
        <f t="shared" si="2"/>
        <v>4.2951971885982036E-3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45</v>
      </c>
      <c r="Z33" s="125">
        <v>68</v>
      </c>
      <c r="AB33" s="129">
        <f t="shared" si="2"/>
        <v>2.6552128074970715E-2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2226</v>
      </c>
      <c r="Z34" s="132">
        <v>2561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11</v>
      </c>
      <c r="Y45" s="125">
        <v>16</v>
      </c>
      <c r="Z45" s="125">
        <v>11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81</v>
      </c>
      <c r="Y46" s="125">
        <v>75</v>
      </c>
      <c r="Z46" s="125">
        <v>77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95</v>
      </c>
      <c r="Y47" s="125">
        <v>98</v>
      </c>
      <c r="Z47" s="125">
        <v>120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157</v>
      </c>
      <c r="Y48" s="125">
        <v>161</v>
      </c>
      <c r="Z48" s="125">
        <v>169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Torres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160</v>
      </c>
      <c r="Y49" s="125">
        <v>161</v>
      </c>
      <c r="Z49" s="125">
        <v>181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101</v>
      </c>
      <c r="Y50" s="125">
        <v>91</v>
      </c>
      <c r="Z50" s="125">
        <v>109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95</v>
      </c>
      <c r="Y51" s="125">
        <v>108</v>
      </c>
      <c r="Z51" s="125">
        <v>114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94</v>
      </c>
      <c r="Y52" s="125">
        <v>103</v>
      </c>
      <c r="Z52" s="125">
        <v>115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82</v>
      </c>
      <c r="Y53" s="125">
        <v>90</v>
      </c>
      <c r="Z53" s="125">
        <v>107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88</v>
      </c>
      <c r="Y54" s="125">
        <v>98</v>
      </c>
      <c r="Z54" s="125">
        <v>126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49</v>
      </c>
      <c r="Y55" s="125">
        <v>47</v>
      </c>
      <c r="Z55" s="125">
        <v>67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11</v>
      </c>
      <c r="Y56" s="125">
        <v>22</v>
      </c>
      <c r="Z56" s="125">
        <v>21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7</v>
      </c>
      <c r="Y57" s="125">
        <v>8</v>
      </c>
      <c r="Z57" s="125">
        <v>11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5</v>
      </c>
      <c r="Z58" s="125">
        <v>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1034</v>
      </c>
      <c r="Y61" s="125">
        <v>1080</v>
      </c>
      <c r="Z61" s="125">
        <v>1242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5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Torres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25</v>
      </c>
      <c r="Y64" s="125">
        <v>15</v>
      </c>
      <c r="Z64" s="125">
        <v>27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59</v>
      </c>
      <c r="Y65" s="125">
        <v>80</v>
      </c>
      <c r="Z65" s="125">
        <v>67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98</v>
      </c>
      <c r="Y66" s="125">
        <v>97</v>
      </c>
      <c r="Z66" s="125">
        <v>105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143</v>
      </c>
      <c r="Y67" s="125">
        <v>181</v>
      </c>
      <c r="Z67" s="125">
        <v>207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126</v>
      </c>
      <c r="Y68" s="125">
        <v>130</v>
      </c>
      <c r="Z68" s="125">
        <v>152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133</v>
      </c>
      <c r="Y69" s="125">
        <v>147</v>
      </c>
      <c r="Z69" s="125">
        <v>160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136</v>
      </c>
      <c r="Y70" s="125">
        <v>130</v>
      </c>
      <c r="Z70" s="125">
        <v>136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114</v>
      </c>
      <c r="Y71" s="125">
        <v>108</v>
      </c>
      <c r="Z71" s="125">
        <v>137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74</v>
      </c>
      <c r="Y72" s="125">
        <v>76</v>
      </c>
      <c r="Z72" s="125">
        <v>94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74</v>
      </c>
      <c r="Y73" s="125">
        <v>96</v>
      </c>
      <c r="Z73" s="125">
        <v>132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38</v>
      </c>
      <c r="Y74" s="125">
        <v>51</v>
      </c>
      <c r="Z74" s="125">
        <v>74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18</v>
      </c>
      <c r="Y75" s="125">
        <v>24</v>
      </c>
      <c r="Z75" s="125">
        <v>23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11</v>
      </c>
      <c r="Y76" s="125">
        <v>3</v>
      </c>
      <c r="Z76" s="125">
        <v>7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6</v>
      </c>
      <c r="Z77" s="125">
        <v>7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1046</v>
      </c>
      <c r="Y80" s="125">
        <v>1146</v>
      </c>
      <c r="Z80" s="125">
        <v>1320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Torres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58</v>
      </c>
      <c r="Y83" s="125">
        <v>62</v>
      </c>
      <c r="Z83" s="125">
        <v>75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97</v>
      </c>
      <c r="Y84" s="125">
        <v>107</v>
      </c>
      <c r="Z84" s="125">
        <v>117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2,565</v>
      </c>
      <c r="D85" s="96">
        <f t="shared" ref="D85:D90" si="4">AD4</f>
        <v>0.15229110512129385</v>
      </c>
      <c r="E85" s="97">
        <f t="shared" ref="E85:E90" si="5">AD4</f>
        <v>0.15229110512129385</v>
      </c>
      <c r="F85" s="96">
        <f t="shared" ref="F85:F90" si="6">AF4</f>
        <v>0.19692020531964527</v>
      </c>
      <c r="G85" s="97">
        <f t="shared" ref="G85:G90" si="7">AF4</f>
        <v>0.19692020531964527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116</v>
      </c>
      <c r="Y85" s="125">
        <v>139</v>
      </c>
      <c r="Z85" s="125">
        <v>162</v>
      </c>
    </row>
    <row r="86" spans="1:32" ht="15" customHeight="1" x14ac:dyDescent="0.25">
      <c r="A86" s="98" t="s">
        <v>4</v>
      </c>
      <c r="B86" s="95"/>
      <c r="C86" s="109" t="str">
        <f t="shared" si="3"/>
        <v>1,241</v>
      </c>
      <c r="D86" s="96">
        <f t="shared" si="4"/>
        <v>0.14907407407407414</v>
      </c>
      <c r="E86" s="97">
        <f t="shared" si="5"/>
        <v>0.14907407407407414</v>
      </c>
      <c r="F86" s="96">
        <f t="shared" si="6"/>
        <v>0.16854990583804152</v>
      </c>
      <c r="G86" s="97">
        <f t="shared" si="7"/>
        <v>0.16854990583804152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86</v>
      </c>
      <c r="Y86" s="125">
        <v>90</v>
      </c>
      <c r="Z86" s="125">
        <v>112</v>
      </c>
    </row>
    <row r="87" spans="1:32" ht="15" customHeight="1" x14ac:dyDescent="0.25">
      <c r="A87" s="98" t="s">
        <v>5</v>
      </c>
      <c r="B87" s="95"/>
      <c r="C87" s="109" t="str">
        <f t="shared" si="3"/>
        <v>1,322</v>
      </c>
      <c r="D87" s="96">
        <f t="shared" si="4"/>
        <v>0.15357766143106466</v>
      </c>
      <c r="E87" s="97">
        <f t="shared" si="5"/>
        <v>0.15357766143106466</v>
      </c>
      <c r="F87" s="96">
        <f t="shared" si="6"/>
        <v>0.22294172062904716</v>
      </c>
      <c r="G87" s="97">
        <f t="shared" si="7"/>
        <v>0.22294172062904716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42</v>
      </c>
      <c r="Y87" s="125">
        <v>49</v>
      </c>
      <c r="Z87" s="125">
        <v>58</v>
      </c>
    </row>
    <row r="88" spans="1:32" ht="15" customHeight="1" x14ac:dyDescent="0.25">
      <c r="A88" s="95" t="s">
        <v>6</v>
      </c>
      <c r="B88" s="95"/>
      <c r="C88" s="109" t="str">
        <f t="shared" si="3"/>
        <v>1,974</v>
      </c>
      <c r="D88" s="96">
        <f t="shared" si="4"/>
        <v>0.21327596803933613</v>
      </c>
      <c r="E88" s="97">
        <f t="shared" si="5"/>
        <v>0.21327596803933613</v>
      </c>
      <c r="F88" s="96">
        <f t="shared" si="6"/>
        <v>0.31424766977363516</v>
      </c>
      <c r="G88" s="97">
        <f t="shared" si="7"/>
        <v>0.31424766977363516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23</v>
      </c>
      <c r="Y88" s="125">
        <v>24</v>
      </c>
      <c r="Z88" s="125">
        <v>23</v>
      </c>
    </row>
    <row r="89" spans="1:32" ht="15" customHeight="1" x14ac:dyDescent="0.25">
      <c r="A89" s="95" t="s">
        <v>104</v>
      </c>
      <c r="B89" s="95"/>
      <c r="C89" s="146" t="str">
        <f t="shared" si="3"/>
        <v>$45,909</v>
      </c>
      <c r="D89" s="96">
        <f t="shared" si="4"/>
        <v>-1.2144001489826639E-3</v>
      </c>
      <c r="E89" s="97">
        <f t="shared" si="5"/>
        <v>-1.2144001489826639E-3</v>
      </c>
      <c r="F89" s="96">
        <f t="shared" si="6"/>
        <v>0.14475428030549553</v>
      </c>
      <c r="G89" s="97">
        <f t="shared" si="7"/>
        <v>0.14475428030549553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30</v>
      </c>
      <c r="Y89" s="125">
        <v>38</v>
      </c>
      <c r="Z89" s="125">
        <v>47</v>
      </c>
    </row>
    <row r="90" spans="1:32" ht="15" customHeight="1" x14ac:dyDescent="0.25">
      <c r="A90" s="95" t="s">
        <v>7</v>
      </c>
      <c r="B90" s="95"/>
      <c r="C90" s="109" t="str">
        <f t="shared" si="3"/>
        <v>$115.9 mil</v>
      </c>
      <c r="D90" s="96">
        <f t="shared" si="4"/>
        <v>0.21629408731549393</v>
      </c>
      <c r="E90" s="97">
        <f t="shared" si="5"/>
        <v>0.21629408731549393</v>
      </c>
      <c r="F90" s="96">
        <f t="shared" si="6"/>
        <v>0.53164851974217342</v>
      </c>
      <c r="G90" s="97">
        <f t="shared" si="7"/>
        <v>0.53164851974217342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113</v>
      </c>
      <c r="Y90" s="125">
        <v>134</v>
      </c>
      <c r="Z90" s="125">
        <v>157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737</v>
      </c>
      <c r="Y91" s="125">
        <v>795</v>
      </c>
      <c r="Z91" s="125">
        <v>955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69</v>
      </c>
      <c r="Y93" s="125">
        <v>76</v>
      </c>
      <c r="Z93" s="125">
        <v>87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139</v>
      </c>
      <c r="Y94" s="125">
        <v>172</v>
      </c>
      <c r="Z94" s="125">
        <v>199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19</v>
      </c>
      <c r="Y95" s="125">
        <v>17</v>
      </c>
      <c r="Z95" s="125">
        <v>24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140</v>
      </c>
      <c r="Y96" s="125">
        <v>162</v>
      </c>
      <c r="Z96" s="125">
        <v>203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148</v>
      </c>
      <c r="Y97" s="125">
        <v>184</v>
      </c>
      <c r="Z97" s="125">
        <v>222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61</v>
      </c>
      <c r="Y98" s="125">
        <v>65</v>
      </c>
      <c r="Z98" s="125">
        <v>81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7</v>
      </c>
      <c r="Z99" s="125">
        <v>7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45</v>
      </c>
      <c r="Y100" s="125">
        <v>47</v>
      </c>
      <c r="Z100" s="125">
        <v>58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743</v>
      </c>
      <c r="Y101" s="125">
        <v>832</v>
      </c>
      <c r="Z101" s="125">
        <v>1013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1015</v>
      </c>
      <c r="Y104" s="125">
        <v>989</v>
      </c>
      <c r="Z104" s="125">
        <v>1200</v>
      </c>
      <c r="AB104" s="122" t="str">
        <f>TEXT(Z104,"###,###")</f>
        <v>1,200</v>
      </c>
      <c r="AD104" s="143">
        <f>Z104/($Z$4)*100</f>
        <v>46.783625730994146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970</v>
      </c>
      <c r="Y105" s="125">
        <v>1139</v>
      </c>
      <c r="Z105" s="125">
        <v>1169</v>
      </c>
      <c r="AB105" s="122" t="str">
        <f>TEXT(Z105,"###,###")</f>
        <v>1,169</v>
      </c>
      <c r="AD105" s="143">
        <f>Z105/($Z$4)*100</f>
        <v>45.575048732943472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1985</v>
      </c>
      <c r="Y106" s="132">
        <v>2128</v>
      </c>
      <c r="Z106" s="132">
        <v>2369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273</v>
      </c>
      <c r="Y108" s="125">
        <v>189</v>
      </c>
      <c r="Z108" s="125">
        <v>296</v>
      </c>
      <c r="AB108" s="122" t="str">
        <f>TEXT(Z108,"###,###")</f>
        <v>296</v>
      </c>
      <c r="AD108" s="143">
        <f>Z108/($Z$4)*100</f>
        <v>11.539961013645224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261</v>
      </c>
      <c r="Y109" s="125">
        <v>272</v>
      </c>
      <c r="Z109" s="125">
        <v>320</v>
      </c>
      <c r="AB109" s="122" t="str">
        <f>TEXT(Z109,"###,###")</f>
        <v>320</v>
      </c>
      <c r="AD109" s="143">
        <f>Z109/($Z$4)*100</f>
        <v>12.475633528265107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613</v>
      </c>
      <c r="Y110" s="125">
        <v>683</v>
      </c>
      <c r="Z110" s="125">
        <v>582</v>
      </c>
      <c r="AB110" s="122" t="str">
        <f>TEXT(Z110,"###,###")</f>
        <v>582</v>
      </c>
      <c r="AD110" s="143">
        <f>Z110/($Z$4)*100</f>
        <v>22.690058479532162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832</v>
      </c>
      <c r="Y111" s="125">
        <v>984</v>
      </c>
      <c r="Z111" s="125">
        <v>1172</v>
      </c>
      <c r="AB111" s="122" t="str">
        <f>TEXT(Z111,"###,###")</f>
        <v>1,172</v>
      </c>
      <c r="AD111" s="143">
        <f>Z111/($Z$4)*100</f>
        <v>45.692007797270954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2077</v>
      </c>
      <c r="Y112" s="125">
        <v>2226</v>
      </c>
      <c r="Z112" s="125">
        <v>2559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37.29</v>
      </c>
      <c r="U118" s="144">
        <v>36.74</v>
      </c>
      <c r="V118" s="144">
        <v>42.24</v>
      </c>
      <c r="W118" s="144">
        <v>41.15</v>
      </c>
      <c r="X118" s="144">
        <v>37.72</v>
      </c>
      <c r="Y118" s="144">
        <v>38.89</v>
      </c>
      <c r="Z118" s="144">
        <v>39.799999999999997</v>
      </c>
      <c r="AB118" s="122" t="str">
        <f>TEXT(Z118,"##.0")</f>
        <v>39.8</v>
      </c>
    </row>
    <row r="120" spans="19:32" x14ac:dyDescent="0.25">
      <c r="S120" s="115" t="s">
        <v>106</v>
      </c>
      <c r="T120" s="125">
        <v>1315</v>
      </c>
      <c r="U120" s="125">
        <v>1312</v>
      </c>
      <c r="V120" s="125">
        <v>1266</v>
      </c>
      <c r="W120" s="125">
        <v>1290</v>
      </c>
      <c r="X120" s="125">
        <v>1322</v>
      </c>
      <c r="Y120" s="125">
        <v>1476</v>
      </c>
      <c r="Z120" s="125">
        <v>1788</v>
      </c>
      <c r="AB120" s="122" t="str">
        <f>TEXT(Z120,"###,###")</f>
        <v>1,788</v>
      </c>
    </row>
    <row r="121" spans="19:32" x14ac:dyDescent="0.25">
      <c r="S121" s="115" t="s">
        <v>107</v>
      </c>
      <c r="T121" s="125">
        <v>111</v>
      </c>
      <c r="U121" s="125">
        <v>105</v>
      </c>
      <c r="V121" s="125">
        <v>95</v>
      </c>
      <c r="W121" s="125">
        <v>91</v>
      </c>
      <c r="X121" s="125">
        <v>79</v>
      </c>
      <c r="Y121" s="125">
        <v>86</v>
      </c>
      <c r="Z121" s="125">
        <v>106</v>
      </c>
      <c r="AB121" s="122" t="str">
        <f>TEXT(Z121,"###,###")</f>
        <v>106</v>
      </c>
    </row>
    <row r="122" spans="19:32" x14ac:dyDescent="0.25">
      <c r="S122" s="115" t="s">
        <v>108</v>
      </c>
      <c r="T122" s="125">
        <v>76</v>
      </c>
      <c r="U122" s="125">
        <v>62</v>
      </c>
      <c r="V122" s="125">
        <v>72</v>
      </c>
      <c r="W122" s="125">
        <v>80</v>
      </c>
      <c r="X122" s="125">
        <v>74</v>
      </c>
      <c r="Y122" s="125">
        <v>65</v>
      </c>
      <c r="Z122" s="125">
        <v>77</v>
      </c>
      <c r="AB122" s="122" t="str">
        <f>TEXT(Z122,"###,###")</f>
        <v>77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1391</v>
      </c>
      <c r="U124" s="125">
        <v>1374</v>
      </c>
      <c r="V124" s="125">
        <v>1338</v>
      </c>
      <c r="W124" s="125">
        <v>1370</v>
      </c>
      <c r="X124" s="125">
        <v>1396</v>
      </c>
      <c r="Y124" s="125">
        <v>1541</v>
      </c>
      <c r="Z124" s="125">
        <v>1865</v>
      </c>
      <c r="AB124" s="122" t="str">
        <f>TEXT(Z124,"###,###")</f>
        <v>1,865</v>
      </c>
      <c r="AD124" s="139">
        <f>Z124/$Z$7*100</f>
        <v>94.478216818642352</v>
      </c>
    </row>
    <row r="125" spans="19:32" x14ac:dyDescent="0.25">
      <c r="S125" s="115" t="s">
        <v>110</v>
      </c>
      <c r="T125" s="125">
        <v>187</v>
      </c>
      <c r="U125" s="125">
        <v>167</v>
      </c>
      <c r="V125" s="125">
        <v>167</v>
      </c>
      <c r="W125" s="125">
        <v>171</v>
      </c>
      <c r="X125" s="125">
        <v>153</v>
      </c>
      <c r="Y125" s="125">
        <v>151</v>
      </c>
      <c r="Z125" s="125">
        <v>183</v>
      </c>
      <c r="AB125" s="122" t="str">
        <f>TEXT(Z125,"###,###")</f>
        <v>183</v>
      </c>
      <c r="AD125" s="139">
        <f>Z125/$Z$7*100</f>
        <v>9.2705167173252274</v>
      </c>
    </row>
    <row r="127" spans="19:32" x14ac:dyDescent="0.25">
      <c r="S127" s="115" t="s">
        <v>111</v>
      </c>
      <c r="T127" s="125">
        <v>739</v>
      </c>
      <c r="U127" s="125">
        <v>733</v>
      </c>
      <c r="V127" s="125">
        <v>715</v>
      </c>
      <c r="W127" s="125">
        <v>740</v>
      </c>
      <c r="X127" s="125">
        <v>733</v>
      </c>
      <c r="Y127" s="125">
        <v>795</v>
      </c>
      <c r="Z127" s="125">
        <v>958</v>
      </c>
      <c r="AB127" s="122" t="str">
        <f>TEXT(Z127,"###,###")</f>
        <v>958</v>
      </c>
      <c r="AD127" s="139">
        <f>Z127/$Z$7*100</f>
        <v>48.530901722391086</v>
      </c>
    </row>
    <row r="128" spans="19:32" x14ac:dyDescent="0.25">
      <c r="S128" s="115" t="s">
        <v>112</v>
      </c>
      <c r="T128" s="125">
        <v>765</v>
      </c>
      <c r="U128" s="125">
        <v>739</v>
      </c>
      <c r="V128" s="125">
        <v>720</v>
      </c>
      <c r="W128" s="125">
        <v>724</v>
      </c>
      <c r="X128" s="125">
        <v>738</v>
      </c>
      <c r="Y128" s="125">
        <v>832</v>
      </c>
      <c r="Z128" s="125">
        <v>1016</v>
      </c>
      <c r="AB128" s="122" t="str">
        <f>TEXT(Z128,"###,###")</f>
        <v>1,016</v>
      </c>
      <c r="AD128" s="139">
        <f>Z128/$Z$7*100</f>
        <v>51.469098277608914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5" id="{1C085FE6-9DF5-476E-A294-7C3AA1E214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08" id="{D9F21D4A-3FB3-41BF-8A53-BF6B0AB167E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11" id="{54C4BBF8-A9A0-4BA8-8217-BA89B094E28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14" id="{39BB4DCE-D15E-42E0-B8F1-CBF86C4922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11D17-3E6D-4B29-A7DA-6B03C504FB41}">
  <sheetPr codeName="Sheet13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Torres Strait Island</v>
      </c>
      <c r="T1" s="113"/>
      <c r="U1" s="113"/>
      <c r="V1" s="113"/>
      <c r="W1" s="113"/>
      <c r="X1" s="113"/>
      <c r="Y1" s="114" t="str">
        <f>Y3</f>
        <v>9.70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190</v>
      </c>
      <c r="Y3" s="118" t="s">
        <v>191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9.70 Torres Strait Island,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1055</v>
      </c>
      <c r="U4" s="121">
        <v>869</v>
      </c>
      <c r="V4" s="121">
        <v>826</v>
      </c>
      <c r="W4" s="121">
        <v>743</v>
      </c>
      <c r="X4" s="121">
        <v>495</v>
      </c>
      <c r="Y4" s="121">
        <v>1269</v>
      </c>
      <c r="Z4" s="121">
        <v>1364</v>
      </c>
      <c r="AB4" s="122" t="str">
        <f>TEXT(Z4,"###,###")</f>
        <v>1,364</v>
      </c>
      <c r="AD4" s="123">
        <f>Z4/Y4-1</f>
        <v>7.486209613869188E-2</v>
      </c>
      <c r="AF4" s="123">
        <f t="shared" ref="AF4:AF9" si="0">Z4/T4-1</f>
        <v>0.29289099526066353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571</v>
      </c>
      <c r="U5" s="121">
        <v>449</v>
      </c>
      <c r="V5" s="121">
        <v>444</v>
      </c>
      <c r="W5" s="121">
        <v>394</v>
      </c>
      <c r="X5" s="121">
        <v>248</v>
      </c>
      <c r="Y5" s="121">
        <v>664</v>
      </c>
      <c r="Z5" s="121">
        <v>714</v>
      </c>
      <c r="AB5" s="122" t="str">
        <f>TEXT(Z5,"###,###")</f>
        <v>714</v>
      </c>
      <c r="AD5" s="123">
        <f t="shared" ref="AD5:AD9" si="1">Z5/Y5-1</f>
        <v>7.5301204819277157E-2</v>
      </c>
      <c r="AF5" s="123">
        <f t="shared" si="0"/>
        <v>0.25043782837127848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486</v>
      </c>
      <c r="U6" s="121">
        <v>428</v>
      </c>
      <c r="V6" s="121">
        <v>385</v>
      </c>
      <c r="W6" s="121">
        <v>351</v>
      </c>
      <c r="X6" s="121">
        <v>244</v>
      </c>
      <c r="Y6" s="121">
        <v>605</v>
      </c>
      <c r="Z6" s="121">
        <v>645</v>
      </c>
      <c r="AB6" s="122" t="str">
        <f>TEXT(Z6,"###,###")</f>
        <v>645</v>
      </c>
      <c r="AD6" s="123">
        <f t="shared" si="1"/>
        <v>6.6115702479338845E-2</v>
      </c>
      <c r="AF6" s="123">
        <f t="shared" si="0"/>
        <v>0.32716049382716039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761</v>
      </c>
      <c r="U7" s="121">
        <v>709</v>
      </c>
      <c r="V7" s="121">
        <v>644</v>
      </c>
      <c r="W7" s="121">
        <v>634</v>
      </c>
      <c r="X7" s="121">
        <v>404</v>
      </c>
      <c r="Y7" s="121">
        <v>1042</v>
      </c>
      <c r="Z7" s="121">
        <v>1133</v>
      </c>
      <c r="AB7" s="122" t="str">
        <f>TEXT(Z7,"###,###")</f>
        <v>1,133</v>
      </c>
      <c r="AD7" s="123">
        <f t="shared" si="1"/>
        <v>8.7332053742802396E-2</v>
      </c>
      <c r="AF7" s="123">
        <f t="shared" si="0"/>
        <v>0.48883048620236536</v>
      </c>
    </row>
    <row r="8" spans="1:32" ht="17.25" customHeight="1" x14ac:dyDescent="0.25">
      <c r="A8" s="44" t="s">
        <v>13</v>
      </c>
      <c r="B8" s="45"/>
      <c r="C8" s="46"/>
      <c r="D8" s="47" t="str">
        <f>AB4</f>
        <v>1,364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1,133</v>
      </c>
      <c r="P8" s="48"/>
      <c r="S8" s="120" t="s">
        <v>88</v>
      </c>
      <c r="T8" s="121">
        <v>23225.97</v>
      </c>
      <c r="U8" s="121">
        <v>30415.91</v>
      </c>
      <c r="V8" s="121">
        <v>33489.4</v>
      </c>
      <c r="W8" s="121">
        <v>34358</v>
      </c>
      <c r="X8" s="121">
        <v>32774</v>
      </c>
      <c r="Y8" s="121">
        <v>33100.589999999997</v>
      </c>
      <c r="Z8" s="121">
        <v>35248</v>
      </c>
      <c r="AB8" s="122" t="str">
        <f>TEXT(Z8,"$###,###")</f>
        <v>$35,248</v>
      </c>
      <c r="AD8" s="123">
        <f t="shared" si="1"/>
        <v>6.4875278658174995E-2</v>
      </c>
      <c r="AF8" s="123">
        <f t="shared" si="0"/>
        <v>0.51761153570765828</v>
      </c>
    </row>
    <row r="9" spans="1:32" x14ac:dyDescent="0.25">
      <c r="A9" s="52" t="s">
        <v>15</v>
      </c>
      <c r="B9" s="53"/>
      <c r="C9" s="54"/>
      <c r="D9" s="55">
        <f>AD104</f>
        <v>31.598240469208211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50.750220653133269</v>
      </c>
      <c r="P9" s="56" t="s">
        <v>89</v>
      </c>
      <c r="S9" s="120" t="s">
        <v>7</v>
      </c>
      <c r="T9" s="121">
        <v>23136037</v>
      </c>
      <c r="U9" s="121">
        <v>23697737</v>
      </c>
      <c r="V9" s="121">
        <v>22452088</v>
      </c>
      <c r="W9" s="121">
        <v>24642182</v>
      </c>
      <c r="X9" s="121">
        <v>14624756</v>
      </c>
      <c r="Y9" s="121">
        <v>38904349</v>
      </c>
      <c r="Z9" s="121">
        <v>45853483</v>
      </c>
      <c r="AB9" s="122" t="str">
        <f>TEXT(Z9/1000000,"$#,###.0")&amp;" mil"</f>
        <v>$45.9 mil</v>
      </c>
      <c r="AD9" s="123">
        <f t="shared" si="1"/>
        <v>0.17862100712699247</v>
      </c>
      <c r="AF9" s="123">
        <f t="shared" si="0"/>
        <v>0.98190740272415722</v>
      </c>
    </row>
    <row r="10" spans="1:32" x14ac:dyDescent="0.25">
      <c r="A10" s="52" t="s">
        <v>18</v>
      </c>
      <c r="B10" s="53"/>
      <c r="C10" s="54"/>
      <c r="D10" s="55">
        <f>AD105</f>
        <v>60.703812316715542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49.161518093556928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96.910856134157115</v>
      </c>
      <c r="P11" s="56" t="s">
        <v>89</v>
      </c>
      <c r="S11" s="120" t="s">
        <v>30</v>
      </c>
      <c r="T11" s="125">
        <v>984</v>
      </c>
      <c r="U11" s="125">
        <v>813</v>
      </c>
      <c r="V11" s="125">
        <v>774</v>
      </c>
      <c r="W11" s="125">
        <v>702</v>
      </c>
      <c r="X11" s="125">
        <v>468</v>
      </c>
      <c r="Y11" s="125">
        <v>1211</v>
      </c>
      <c r="Z11" s="125">
        <v>1292</v>
      </c>
    </row>
    <row r="12" spans="1:32" ht="28.5" customHeight="1" x14ac:dyDescent="0.25">
      <c r="A12" s="52" t="s">
        <v>20</v>
      </c>
      <c r="B12" s="54"/>
      <c r="C12" s="54"/>
      <c r="D12" s="55">
        <f>AD108</f>
        <v>6.6715542521994129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6.1782877316857903</v>
      </c>
      <c r="P12" s="56" t="s">
        <v>89</v>
      </c>
      <c r="S12" s="120" t="s">
        <v>31</v>
      </c>
      <c r="T12" s="125">
        <v>69</v>
      </c>
      <c r="U12" s="125">
        <v>59</v>
      </c>
      <c r="V12" s="125">
        <v>51</v>
      </c>
      <c r="W12" s="125">
        <v>45</v>
      </c>
      <c r="X12" s="125">
        <v>26</v>
      </c>
      <c r="Y12" s="125">
        <v>58</v>
      </c>
      <c r="Z12" s="125">
        <v>68</v>
      </c>
    </row>
    <row r="13" spans="1:32" ht="15" customHeight="1" x14ac:dyDescent="0.25">
      <c r="A13" s="52" t="s">
        <v>21</v>
      </c>
      <c r="B13" s="54"/>
      <c r="C13" s="54"/>
      <c r="D13" s="55">
        <f>AD109</f>
        <v>7.0381231671554261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39.2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13.049853372434017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66.348973607038118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31</v>
      </c>
      <c r="Z15" s="125">
        <v>35</v>
      </c>
      <c r="AB15" s="129">
        <f t="shared" ref="AB15:AB34" si="2">IF(Z15="np",0,Z15/$Z$34)</f>
        <v>2.5697503671071951E-2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</v>
      </c>
      <c r="Z16" s="125">
        <v>2</v>
      </c>
      <c r="AB16" s="129">
        <f t="shared" si="2"/>
        <v>1.4684287812041115E-3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7</v>
      </c>
      <c r="Z17" s="125">
        <v>3</v>
      </c>
      <c r="AB17" s="129">
        <f t="shared" si="2"/>
        <v>2.2026431718061676E-3</v>
      </c>
    </row>
    <row r="18" spans="1:28" x14ac:dyDescent="0.25">
      <c r="A18" s="82" t="str">
        <f>$S$1&amp;" ("&amp;$T$2&amp;" to "&amp;$Z$2&amp;")"</f>
        <v>Torres Strait Island (2011-12 to 2017-18)</v>
      </c>
      <c r="B18" s="82"/>
      <c r="C18" s="82"/>
      <c r="D18" s="82"/>
      <c r="E18" s="82"/>
      <c r="F18" s="82"/>
      <c r="G18" s="82" t="str">
        <f>$S$1&amp;" ("&amp;$T$2&amp;" to "&amp;$Z$2&amp;")"</f>
        <v>Torres Strait Island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17</v>
      </c>
      <c r="Z18" s="125">
        <v>27</v>
      </c>
      <c r="AB18" s="129">
        <f t="shared" si="2"/>
        <v>1.9823788546255508E-2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78</v>
      </c>
      <c r="Z19" s="125">
        <v>69</v>
      </c>
      <c r="AB19" s="129">
        <f t="shared" si="2"/>
        <v>5.0660792951541848E-2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0</v>
      </c>
      <c r="Z20" s="125">
        <v>10</v>
      </c>
      <c r="AB20" s="129">
        <f t="shared" si="2"/>
        <v>7.3421439060205578E-3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143</v>
      </c>
      <c r="Z21" s="125">
        <v>176</v>
      </c>
      <c r="AB21" s="129">
        <f t="shared" si="2"/>
        <v>0.12922173274596183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8</v>
      </c>
      <c r="Z22" s="125">
        <v>26</v>
      </c>
      <c r="AB22" s="129">
        <f t="shared" si="2"/>
        <v>1.908957415565345E-2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10</v>
      </c>
      <c r="Z23" s="125">
        <v>24</v>
      </c>
      <c r="AB23" s="129">
        <f t="shared" si="2"/>
        <v>1.7621145374449341E-2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4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0</v>
      </c>
      <c r="Z25" s="125">
        <v>2</v>
      </c>
      <c r="AB25" s="129">
        <f t="shared" si="2"/>
        <v>1.4684287812041115E-3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30</v>
      </c>
      <c r="Z26" s="125">
        <v>23</v>
      </c>
      <c r="AB26" s="129">
        <f t="shared" si="2"/>
        <v>1.6886930983847283E-2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130</v>
      </c>
      <c r="Z27" s="125">
        <v>76</v>
      </c>
      <c r="AB27" s="129">
        <f t="shared" si="2"/>
        <v>5.5800293685756244E-2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16</v>
      </c>
      <c r="Z28" s="125">
        <v>24</v>
      </c>
      <c r="AB28" s="129">
        <f t="shared" si="2"/>
        <v>1.7621145374449341E-2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365</v>
      </c>
      <c r="Z29" s="125">
        <v>339</v>
      </c>
      <c r="AB29" s="129">
        <f t="shared" si="2"/>
        <v>0.24889867841409691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247</v>
      </c>
      <c r="Z30" s="125">
        <v>274</v>
      </c>
      <c r="AB30" s="129">
        <f t="shared" si="2"/>
        <v>0.2011747430249633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114</v>
      </c>
      <c r="Z31" s="125">
        <v>137</v>
      </c>
      <c r="AB31" s="129">
        <f t="shared" si="2"/>
        <v>0.10058737151248165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5</v>
      </c>
      <c r="Z32" s="125">
        <v>10</v>
      </c>
      <c r="AB32" s="129">
        <f t="shared" si="2"/>
        <v>7.3421439060205578E-3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16</v>
      </c>
      <c r="Z33" s="125">
        <v>21</v>
      </c>
      <c r="AB33" s="129">
        <f t="shared" si="2"/>
        <v>1.5418502202643172E-2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1269</v>
      </c>
      <c r="Z34" s="132">
        <v>1362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3</v>
      </c>
      <c r="Z45" s="125">
        <v>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17</v>
      </c>
      <c r="Y46" s="125">
        <v>25</v>
      </c>
      <c r="Z46" s="125">
        <v>27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17</v>
      </c>
      <c r="Y47" s="125">
        <v>76</v>
      </c>
      <c r="Z47" s="125">
        <v>76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27</v>
      </c>
      <c r="Y48" s="125">
        <v>80</v>
      </c>
      <c r="Z48" s="125">
        <v>110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Torres Strait Island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37</v>
      </c>
      <c r="Y49" s="125">
        <v>95</v>
      </c>
      <c r="Z49" s="125">
        <v>83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32</v>
      </c>
      <c r="Y50" s="125">
        <v>84</v>
      </c>
      <c r="Z50" s="125">
        <v>90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28</v>
      </c>
      <c r="Y51" s="125">
        <v>81</v>
      </c>
      <c r="Z51" s="125">
        <v>78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26</v>
      </c>
      <c r="Y52" s="125">
        <v>74</v>
      </c>
      <c r="Z52" s="125">
        <v>84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22</v>
      </c>
      <c r="Y53" s="125">
        <v>63</v>
      </c>
      <c r="Z53" s="125">
        <v>64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21</v>
      </c>
      <c r="Y54" s="125">
        <v>46</v>
      </c>
      <c r="Z54" s="125">
        <v>45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16</v>
      </c>
      <c r="Y55" s="125">
        <v>23</v>
      </c>
      <c r="Z55" s="125">
        <v>33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6</v>
      </c>
      <c r="Y56" s="125">
        <v>11</v>
      </c>
      <c r="Z56" s="125">
        <v>19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248</v>
      </c>
      <c r="Y61" s="125">
        <v>664</v>
      </c>
      <c r="Z61" s="125">
        <v>717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Torres Strait Island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0</v>
      </c>
      <c r="Y64" s="125">
        <v>5</v>
      </c>
      <c r="Z64" s="125">
        <v>5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15</v>
      </c>
      <c r="Y65" s="125">
        <v>44</v>
      </c>
      <c r="Z65" s="125">
        <v>28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20</v>
      </c>
      <c r="Y66" s="125">
        <v>73</v>
      </c>
      <c r="Z66" s="125">
        <v>62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47</v>
      </c>
      <c r="Y67" s="125">
        <v>78</v>
      </c>
      <c r="Z67" s="125">
        <v>99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31</v>
      </c>
      <c r="Y68" s="125">
        <v>89</v>
      </c>
      <c r="Z68" s="125">
        <v>95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22</v>
      </c>
      <c r="Y69" s="125">
        <v>71</v>
      </c>
      <c r="Z69" s="125">
        <v>77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28</v>
      </c>
      <c r="Y70" s="125">
        <v>78</v>
      </c>
      <c r="Z70" s="125">
        <v>79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19</v>
      </c>
      <c r="Y71" s="125">
        <v>59</v>
      </c>
      <c r="Z71" s="125">
        <v>59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21</v>
      </c>
      <c r="Y72" s="125">
        <v>40</v>
      </c>
      <c r="Z72" s="125">
        <v>56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11</v>
      </c>
      <c r="Y73" s="125">
        <v>38</v>
      </c>
      <c r="Z73" s="125">
        <v>37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10</v>
      </c>
      <c r="Y74" s="125">
        <v>24</v>
      </c>
      <c r="Z74" s="125">
        <v>32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0</v>
      </c>
      <c r="Y75" s="125">
        <v>4</v>
      </c>
      <c r="Z75" s="125">
        <v>9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240</v>
      </c>
      <c r="Y80" s="125">
        <v>605</v>
      </c>
      <c r="Z80" s="125">
        <v>646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Torres Strait Island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</v>
      </c>
      <c r="Y83" s="125">
        <v>51</v>
      </c>
      <c r="Z83" s="125">
        <v>60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29</v>
      </c>
      <c r="Y84" s="125">
        <v>68</v>
      </c>
      <c r="Z84" s="125">
        <v>82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1,364</v>
      </c>
      <c r="D85" s="96">
        <f t="shared" ref="D85:D90" si="4">AD4</f>
        <v>7.486209613869188E-2</v>
      </c>
      <c r="E85" s="97">
        <f t="shared" ref="E85:E90" si="5">AD4</f>
        <v>7.486209613869188E-2</v>
      </c>
      <c r="F85" s="96">
        <f t="shared" ref="F85:F90" si="6">AF4</f>
        <v>0.29289099526066353</v>
      </c>
      <c r="G85" s="97">
        <f t="shared" ref="G85:G90" si="7">AF4</f>
        <v>0.29289099526066353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17</v>
      </c>
      <c r="Y85" s="125">
        <v>66</v>
      </c>
      <c r="Z85" s="125">
        <v>69</v>
      </c>
    </row>
    <row r="86" spans="1:32" ht="15" customHeight="1" x14ac:dyDescent="0.25">
      <c r="A86" s="98" t="s">
        <v>4</v>
      </c>
      <c r="B86" s="95"/>
      <c r="C86" s="109" t="str">
        <f t="shared" si="3"/>
        <v>714</v>
      </c>
      <c r="D86" s="96">
        <f t="shared" si="4"/>
        <v>7.5301204819277157E-2</v>
      </c>
      <c r="E86" s="97">
        <f t="shared" si="5"/>
        <v>7.5301204819277157E-2</v>
      </c>
      <c r="F86" s="96">
        <f t="shared" si="6"/>
        <v>0.25043782837127848</v>
      </c>
      <c r="G86" s="97">
        <f t="shared" si="7"/>
        <v>0.25043782837127848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23</v>
      </c>
      <c r="Y86" s="125">
        <v>47</v>
      </c>
      <c r="Z86" s="125">
        <v>61</v>
      </c>
    </row>
    <row r="87" spans="1:32" ht="15" customHeight="1" x14ac:dyDescent="0.25">
      <c r="A87" s="98" t="s">
        <v>5</v>
      </c>
      <c r="B87" s="95"/>
      <c r="C87" s="109" t="str">
        <f t="shared" si="3"/>
        <v>645</v>
      </c>
      <c r="D87" s="96">
        <f t="shared" si="4"/>
        <v>6.6115702479338845E-2</v>
      </c>
      <c r="E87" s="97">
        <f t="shared" si="5"/>
        <v>6.6115702479338845E-2</v>
      </c>
      <c r="F87" s="96">
        <f t="shared" si="6"/>
        <v>0.32716049382716039</v>
      </c>
      <c r="G87" s="97">
        <f t="shared" si="7"/>
        <v>0.32716049382716039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17</v>
      </c>
      <c r="Y87" s="125">
        <v>33</v>
      </c>
      <c r="Z87" s="125">
        <v>26</v>
      </c>
    </row>
    <row r="88" spans="1:32" ht="15" customHeight="1" x14ac:dyDescent="0.25">
      <c r="A88" s="95" t="s">
        <v>6</v>
      </c>
      <c r="B88" s="95"/>
      <c r="C88" s="109" t="str">
        <f t="shared" si="3"/>
        <v>1,133</v>
      </c>
      <c r="D88" s="96">
        <f t="shared" si="4"/>
        <v>8.7332053742802396E-2</v>
      </c>
      <c r="E88" s="97">
        <f t="shared" si="5"/>
        <v>8.7332053742802396E-2</v>
      </c>
      <c r="F88" s="96">
        <f t="shared" si="6"/>
        <v>0.48883048620236536</v>
      </c>
      <c r="G88" s="97">
        <f t="shared" si="7"/>
        <v>0.48883048620236536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6</v>
      </c>
      <c r="Y88" s="125">
        <v>22</v>
      </c>
      <c r="Z88" s="125">
        <v>31</v>
      </c>
    </row>
    <row r="89" spans="1:32" ht="15" customHeight="1" x14ac:dyDescent="0.25">
      <c r="A89" s="95" t="s">
        <v>104</v>
      </c>
      <c r="B89" s="95"/>
      <c r="C89" s="146" t="str">
        <f t="shared" si="3"/>
        <v>$35,248</v>
      </c>
      <c r="D89" s="96">
        <f t="shared" si="4"/>
        <v>6.4875278658174995E-2</v>
      </c>
      <c r="E89" s="97">
        <f t="shared" si="5"/>
        <v>6.4875278658174995E-2</v>
      </c>
      <c r="F89" s="96">
        <f t="shared" si="6"/>
        <v>0.51761153570765828</v>
      </c>
      <c r="G89" s="97">
        <f t="shared" si="7"/>
        <v>0.51761153570765828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20</v>
      </c>
      <c r="Y89" s="125">
        <v>28</v>
      </c>
      <c r="Z89" s="125">
        <v>29</v>
      </c>
    </row>
    <row r="90" spans="1:32" ht="15" customHeight="1" x14ac:dyDescent="0.25">
      <c r="A90" s="95" t="s">
        <v>7</v>
      </c>
      <c r="B90" s="95"/>
      <c r="C90" s="109" t="str">
        <f t="shared" si="3"/>
        <v>$45.9 mil</v>
      </c>
      <c r="D90" s="96">
        <f t="shared" si="4"/>
        <v>0.17862100712699247</v>
      </c>
      <c r="E90" s="97">
        <f t="shared" si="5"/>
        <v>0.17862100712699247</v>
      </c>
      <c r="F90" s="96">
        <f t="shared" si="6"/>
        <v>0.98190740272415722</v>
      </c>
      <c r="G90" s="97">
        <f t="shared" si="7"/>
        <v>0.98190740272415722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35</v>
      </c>
      <c r="Y90" s="125">
        <v>92</v>
      </c>
      <c r="Z90" s="125">
        <v>104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199</v>
      </c>
      <c r="Y91" s="125">
        <v>534</v>
      </c>
      <c r="Z91" s="125">
        <v>579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12</v>
      </c>
      <c r="Y93" s="125">
        <v>39</v>
      </c>
      <c r="Z93" s="125">
        <v>47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33</v>
      </c>
      <c r="Y94" s="125">
        <v>86</v>
      </c>
      <c r="Z94" s="125">
        <v>89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6</v>
      </c>
      <c r="Z95" s="125">
        <v>9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47</v>
      </c>
      <c r="Y96" s="125">
        <v>115</v>
      </c>
      <c r="Z96" s="125">
        <v>141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27</v>
      </c>
      <c r="Y97" s="125">
        <v>91</v>
      </c>
      <c r="Z97" s="125">
        <v>100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16</v>
      </c>
      <c r="Y98" s="125">
        <v>37</v>
      </c>
      <c r="Z98" s="125">
        <v>44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23</v>
      </c>
      <c r="Y100" s="125">
        <v>43</v>
      </c>
      <c r="Z100" s="125">
        <v>41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206</v>
      </c>
      <c r="Y101" s="125">
        <v>508</v>
      </c>
      <c r="Z101" s="125">
        <v>557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189</v>
      </c>
      <c r="Y104" s="125">
        <v>389</v>
      </c>
      <c r="Z104" s="125">
        <v>431</v>
      </c>
      <c r="AB104" s="122" t="str">
        <f>TEXT(Z104,"###,###")</f>
        <v>431</v>
      </c>
      <c r="AD104" s="143">
        <f>Z104/($Z$4)*100</f>
        <v>31.598240469208211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287</v>
      </c>
      <c r="Y105" s="125">
        <v>837</v>
      </c>
      <c r="Z105" s="125">
        <v>828</v>
      </c>
      <c r="AB105" s="122" t="str">
        <f>TEXT(Z105,"###,###")</f>
        <v>828</v>
      </c>
      <c r="AD105" s="143">
        <f>Z105/($Z$4)*100</f>
        <v>60.703812316715542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476</v>
      </c>
      <c r="Y106" s="132">
        <v>1226</v>
      </c>
      <c r="Z106" s="132">
        <v>1259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34</v>
      </c>
      <c r="Y108" s="125">
        <v>85</v>
      </c>
      <c r="Z108" s="125">
        <v>91</v>
      </c>
      <c r="AB108" s="122" t="str">
        <f>TEXT(Z108,"###,###")</f>
        <v>91</v>
      </c>
      <c r="AD108" s="143">
        <f>Z108/($Z$4)*100</f>
        <v>6.6715542521994129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55</v>
      </c>
      <c r="Y109" s="125">
        <v>84</v>
      </c>
      <c r="Z109" s="125">
        <v>96</v>
      </c>
      <c r="AB109" s="122" t="str">
        <f>TEXT(Z109,"###,###")</f>
        <v>96</v>
      </c>
      <c r="AD109" s="143">
        <f>Z109/($Z$4)*100</f>
        <v>7.0381231671554261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107</v>
      </c>
      <c r="Y110" s="125">
        <v>302</v>
      </c>
      <c r="Z110" s="125">
        <v>178</v>
      </c>
      <c r="AB110" s="122" t="str">
        <f>TEXT(Z110,"###,###")</f>
        <v>178</v>
      </c>
      <c r="AD110" s="143">
        <f>Z110/($Z$4)*100</f>
        <v>13.049853372434017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279</v>
      </c>
      <c r="Y111" s="125">
        <v>755</v>
      </c>
      <c r="Z111" s="125">
        <v>905</v>
      </c>
      <c r="AB111" s="122" t="str">
        <f>TEXT(Z111,"###,###")</f>
        <v>905</v>
      </c>
      <c r="AD111" s="143">
        <f>Z111/($Z$4)*100</f>
        <v>66.348973607038118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495</v>
      </c>
      <c r="Y112" s="125">
        <v>1269</v>
      </c>
      <c r="Z112" s="125">
        <v>1363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41.3</v>
      </c>
      <c r="U118" s="144">
        <v>37.11</v>
      </c>
      <c r="V118" s="144">
        <v>35.78</v>
      </c>
      <c r="W118" s="144">
        <v>38.18</v>
      </c>
      <c r="X118" s="144">
        <v>39.270000000000003</v>
      </c>
      <c r="Y118" s="144">
        <v>38.15</v>
      </c>
      <c r="Z118" s="144">
        <v>39.159999999999997</v>
      </c>
      <c r="AB118" s="122" t="str">
        <f>TEXT(Z118,"##.0")</f>
        <v>39.2</v>
      </c>
    </row>
    <row r="120" spans="19:32" x14ac:dyDescent="0.25">
      <c r="S120" s="115" t="s">
        <v>106</v>
      </c>
      <c r="T120" s="125">
        <v>693</v>
      </c>
      <c r="U120" s="125">
        <v>649</v>
      </c>
      <c r="V120" s="125">
        <v>592</v>
      </c>
      <c r="W120" s="125">
        <v>594</v>
      </c>
      <c r="X120" s="125">
        <v>375</v>
      </c>
      <c r="Y120" s="125">
        <v>984</v>
      </c>
      <c r="Z120" s="125">
        <v>1063</v>
      </c>
      <c r="AB120" s="122" t="str">
        <f>TEXT(Z120,"###,###")</f>
        <v>1,063</v>
      </c>
    </row>
    <row r="121" spans="19:32" x14ac:dyDescent="0.25">
      <c r="S121" s="115" t="s">
        <v>107</v>
      </c>
      <c r="T121" s="125">
        <v>35</v>
      </c>
      <c r="U121" s="125">
        <v>39</v>
      </c>
      <c r="V121" s="125">
        <v>29</v>
      </c>
      <c r="W121" s="125">
        <v>26</v>
      </c>
      <c r="X121" s="125">
        <v>13</v>
      </c>
      <c r="Y121" s="125">
        <v>26</v>
      </c>
      <c r="Z121" s="125">
        <v>35</v>
      </c>
      <c r="AB121" s="122" t="str">
        <f>TEXT(Z121,"###,###")</f>
        <v>35</v>
      </c>
    </row>
    <row r="122" spans="19:32" x14ac:dyDescent="0.25">
      <c r="S122" s="115" t="s">
        <v>108</v>
      </c>
      <c r="T122" s="125">
        <v>35</v>
      </c>
      <c r="U122" s="125">
        <v>22</v>
      </c>
      <c r="V122" s="125">
        <v>22</v>
      </c>
      <c r="W122" s="125">
        <v>11</v>
      </c>
      <c r="X122" s="125">
        <v>11</v>
      </c>
      <c r="Y122" s="125">
        <v>32</v>
      </c>
      <c r="Z122" s="125">
        <v>35</v>
      </c>
      <c r="AB122" s="122" t="str">
        <f>TEXT(Z122,"###,###")</f>
        <v>35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728</v>
      </c>
      <c r="U124" s="125">
        <v>671</v>
      </c>
      <c r="V124" s="125">
        <v>614</v>
      </c>
      <c r="W124" s="125">
        <v>605</v>
      </c>
      <c r="X124" s="125">
        <v>386</v>
      </c>
      <c r="Y124" s="125">
        <v>1016</v>
      </c>
      <c r="Z124" s="125">
        <v>1098</v>
      </c>
      <c r="AB124" s="122" t="str">
        <f>TEXT(Z124,"###,###")</f>
        <v>1,098</v>
      </c>
      <c r="AD124" s="139">
        <f>Z124/$Z$7*100</f>
        <v>96.910856134157115</v>
      </c>
    </row>
    <row r="125" spans="19:32" x14ac:dyDescent="0.25">
      <c r="S125" s="115" t="s">
        <v>110</v>
      </c>
      <c r="T125" s="125">
        <v>70</v>
      </c>
      <c r="U125" s="125">
        <v>61</v>
      </c>
      <c r="V125" s="125">
        <v>51</v>
      </c>
      <c r="W125" s="125">
        <v>37</v>
      </c>
      <c r="X125" s="125">
        <v>24</v>
      </c>
      <c r="Y125" s="125">
        <v>58</v>
      </c>
      <c r="Z125" s="125">
        <v>70</v>
      </c>
      <c r="AB125" s="122" t="str">
        <f>TEXT(Z125,"###,###")</f>
        <v>70</v>
      </c>
      <c r="AD125" s="139">
        <f>Z125/$Z$7*100</f>
        <v>6.1782877316857903</v>
      </c>
    </row>
    <row r="127" spans="19:32" x14ac:dyDescent="0.25">
      <c r="S127" s="115" t="s">
        <v>111</v>
      </c>
      <c r="T127" s="125">
        <v>402</v>
      </c>
      <c r="U127" s="125">
        <v>365</v>
      </c>
      <c r="V127" s="125">
        <v>339</v>
      </c>
      <c r="W127" s="125">
        <v>328</v>
      </c>
      <c r="X127" s="125">
        <v>201</v>
      </c>
      <c r="Y127" s="125">
        <v>534</v>
      </c>
      <c r="Z127" s="125">
        <v>575</v>
      </c>
      <c r="AB127" s="122" t="str">
        <f>TEXT(Z127,"###,###")</f>
        <v>575</v>
      </c>
      <c r="AD127" s="139">
        <f>Z127/$Z$7*100</f>
        <v>50.750220653133269</v>
      </c>
    </row>
    <row r="128" spans="19:32" x14ac:dyDescent="0.25">
      <c r="S128" s="115" t="s">
        <v>112</v>
      </c>
      <c r="T128" s="125">
        <v>359</v>
      </c>
      <c r="U128" s="125">
        <v>344</v>
      </c>
      <c r="V128" s="125">
        <v>302</v>
      </c>
      <c r="W128" s="125">
        <v>303</v>
      </c>
      <c r="X128" s="125">
        <v>202</v>
      </c>
      <c r="Y128" s="125">
        <v>508</v>
      </c>
      <c r="Z128" s="125">
        <v>557</v>
      </c>
      <c r="AB128" s="122" t="str">
        <f>TEXT(Z128,"###,###")</f>
        <v>557</v>
      </c>
      <c r="AD128" s="139">
        <f>Z128/$Z$7*100</f>
        <v>49.161518093556928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5" id="{C0FDA56B-9C2A-402A-8191-7EC113F3132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98" id="{86EEABB0-596E-48E4-91EC-380C95A3A1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01" id="{CD4632EA-34BF-45CC-B28C-061B44DFB11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04" id="{23EB98C2-695A-432F-9EAE-9F50629F70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A2A1C-08E1-416E-990D-2FCF9FF3F2EB}">
  <sheetPr codeName="Sheet13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Townsville</v>
      </c>
      <c r="T1" s="113"/>
      <c r="U1" s="113"/>
      <c r="V1" s="113"/>
      <c r="W1" s="113"/>
      <c r="X1" s="113"/>
      <c r="Y1" s="114" t="str">
        <f>Y3</f>
        <v>9.71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192</v>
      </c>
      <c r="Y3" s="118" t="s">
        <v>275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9.71 Townsville,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160015</v>
      </c>
      <c r="U4" s="121">
        <v>158740</v>
      </c>
      <c r="V4" s="121">
        <v>152865</v>
      </c>
      <c r="W4" s="121">
        <v>151594</v>
      </c>
      <c r="X4" s="121">
        <v>145338</v>
      </c>
      <c r="Y4" s="121">
        <v>149305</v>
      </c>
      <c r="Z4" s="121">
        <v>155030</v>
      </c>
      <c r="AB4" s="122" t="str">
        <f>TEXT(Z4,"###,###")</f>
        <v>155,030</v>
      </c>
      <c r="AD4" s="123">
        <f>Z4/Y4-1</f>
        <v>3.8344328723083576E-2</v>
      </c>
      <c r="AF4" s="123">
        <f t="shared" ref="AF4:AF9" si="0">Z4/T4-1</f>
        <v>-3.1153329375371075E-2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85565</v>
      </c>
      <c r="U5" s="121">
        <v>84880</v>
      </c>
      <c r="V5" s="121">
        <v>81347</v>
      </c>
      <c r="W5" s="121">
        <v>80107</v>
      </c>
      <c r="X5" s="121">
        <v>75842</v>
      </c>
      <c r="Y5" s="121">
        <v>78061</v>
      </c>
      <c r="Z5" s="121">
        <v>81651</v>
      </c>
      <c r="AB5" s="122" t="str">
        <f>TEXT(Z5,"###,###")</f>
        <v>81,651</v>
      </c>
      <c r="AD5" s="123">
        <f t="shared" ref="AD5:AD9" si="1">Z5/Y5-1</f>
        <v>4.5989674741548248E-2</v>
      </c>
      <c r="AF5" s="123">
        <f t="shared" si="0"/>
        <v>-4.5743002395839394E-2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74450</v>
      </c>
      <c r="U6" s="121">
        <v>73859</v>
      </c>
      <c r="V6" s="121">
        <v>71518</v>
      </c>
      <c r="W6" s="121">
        <v>71487</v>
      </c>
      <c r="X6" s="121">
        <v>69496</v>
      </c>
      <c r="Y6" s="121">
        <v>71244</v>
      </c>
      <c r="Z6" s="121">
        <v>73377</v>
      </c>
      <c r="AB6" s="122" t="str">
        <f>TEXT(Z6,"###,###")</f>
        <v>73,377</v>
      </c>
      <c r="AD6" s="123">
        <f t="shared" si="1"/>
        <v>2.9939363314805512E-2</v>
      </c>
      <c r="AF6" s="123">
        <f t="shared" si="0"/>
        <v>-1.4412357286769595E-2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109101</v>
      </c>
      <c r="U7" s="121">
        <v>109348</v>
      </c>
      <c r="V7" s="121">
        <v>107640</v>
      </c>
      <c r="W7" s="121">
        <v>106668</v>
      </c>
      <c r="X7" s="121">
        <v>104488</v>
      </c>
      <c r="Y7" s="121">
        <v>105008</v>
      </c>
      <c r="Z7" s="121">
        <v>108489</v>
      </c>
      <c r="AB7" s="122" t="str">
        <f>TEXT(Z7,"###,###")</f>
        <v>108,489</v>
      </c>
      <c r="AD7" s="123">
        <f t="shared" si="1"/>
        <v>3.3149855249123839E-2</v>
      </c>
      <c r="AF7" s="123">
        <f t="shared" si="0"/>
        <v>-5.609481122996085E-3</v>
      </c>
    </row>
    <row r="8" spans="1:32" ht="17.25" customHeight="1" x14ac:dyDescent="0.25">
      <c r="A8" s="44" t="s">
        <v>13</v>
      </c>
      <c r="B8" s="45"/>
      <c r="C8" s="46"/>
      <c r="D8" s="47" t="str">
        <f>AB4</f>
        <v>155,030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108,489</v>
      </c>
      <c r="P8" s="48"/>
      <c r="S8" s="120" t="s">
        <v>88</v>
      </c>
      <c r="T8" s="121">
        <v>41293.31</v>
      </c>
      <c r="U8" s="121">
        <v>42553.35</v>
      </c>
      <c r="V8" s="121">
        <v>43052</v>
      </c>
      <c r="W8" s="121">
        <v>44183.96</v>
      </c>
      <c r="X8" s="121">
        <v>45039.94</v>
      </c>
      <c r="Y8" s="121">
        <v>45445</v>
      </c>
      <c r="Z8" s="121">
        <v>46988</v>
      </c>
      <c r="AB8" s="122" t="str">
        <f>TEXT(Z8,"$###,###")</f>
        <v>$46,988</v>
      </c>
      <c r="AD8" s="123">
        <f t="shared" si="1"/>
        <v>3.3953130157333034E-2</v>
      </c>
      <c r="AF8" s="123">
        <f t="shared" si="0"/>
        <v>0.13790829555683493</v>
      </c>
    </row>
    <row r="9" spans="1:32" x14ac:dyDescent="0.25">
      <c r="A9" s="52" t="s">
        <v>15</v>
      </c>
      <c r="B9" s="53"/>
      <c r="C9" s="54"/>
      <c r="D9" s="55">
        <f>AD104</f>
        <v>69.94259175643424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52.191466415950003</v>
      </c>
      <c r="P9" s="56" t="s">
        <v>89</v>
      </c>
      <c r="S9" s="120" t="s">
        <v>7</v>
      </c>
      <c r="T9" s="121">
        <v>5857302169</v>
      </c>
      <c r="U9" s="121">
        <v>6073363757</v>
      </c>
      <c r="V9" s="121">
        <v>6070510991</v>
      </c>
      <c r="W9" s="121">
        <v>6058686248</v>
      </c>
      <c r="X9" s="121">
        <v>6089518377</v>
      </c>
      <c r="Y9" s="121">
        <v>6130987940</v>
      </c>
      <c r="Z9" s="121">
        <v>6539566599</v>
      </c>
      <c r="AB9" s="122" t="str">
        <f>TEXT(Z9/1000000,"$#,###.0")&amp;" mil"</f>
        <v>$6,539.6 mil</v>
      </c>
      <c r="AD9" s="123">
        <f t="shared" si="1"/>
        <v>6.6641569515140775E-2</v>
      </c>
      <c r="AF9" s="123">
        <f t="shared" si="0"/>
        <v>0.11648100274063222</v>
      </c>
    </row>
    <row r="10" spans="1:32" x14ac:dyDescent="0.25">
      <c r="A10" s="52" t="s">
        <v>18</v>
      </c>
      <c r="B10" s="53"/>
      <c r="C10" s="54"/>
      <c r="D10" s="55">
        <f>AD105</f>
        <v>24.727472102173774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47.80669007917853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95.284314538801169</v>
      </c>
      <c r="P11" s="56" t="s">
        <v>89</v>
      </c>
      <c r="S11" s="120" t="s">
        <v>30</v>
      </c>
      <c r="T11" s="125">
        <v>147720</v>
      </c>
      <c r="U11" s="125">
        <v>146847</v>
      </c>
      <c r="V11" s="125">
        <v>141286</v>
      </c>
      <c r="W11" s="125">
        <v>140429</v>
      </c>
      <c r="X11" s="125">
        <v>134458</v>
      </c>
      <c r="Y11" s="125">
        <v>138501</v>
      </c>
      <c r="Z11" s="125">
        <v>144096</v>
      </c>
    </row>
    <row r="12" spans="1:32" ht="28.5" customHeight="1" x14ac:dyDescent="0.25">
      <c r="A12" s="52" t="s">
        <v>20</v>
      </c>
      <c r="B12" s="54"/>
      <c r="C12" s="54"/>
      <c r="D12" s="55">
        <f>AD108</f>
        <v>12.789782622718185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10.0756758749735</v>
      </c>
      <c r="P12" s="56" t="s">
        <v>89</v>
      </c>
      <c r="S12" s="120" t="s">
        <v>31</v>
      </c>
      <c r="T12" s="125">
        <v>12295</v>
      </c>
      <c r="U12" s="125">
        <v>11893</v>
      </c>
      <c r="V12" s="125">
        <v>11579</v>
      </c>
      <c r="W12" s="125">
        <v>11165</v>
      </c>
      <c r="X12" s="125">
        <v>10880</v>
      </c>
      <c r="Y12" s="125">
        <v>10804</v>
      </c>
      <c r="Z12" s="125">
        <v>10934</v>
      </c>
    </row>
    <row r="13" spans="1:32" ht="15" customHeight="1" x14ac:dyDescent="0.25">
      <c r="A13" s="52" t="s">
        <v>21</v>
      </c>
      <c r="B13" s="54"/>
      <c r="C13" s="54"/>
      <c r="D13" s="55">
        <f>AD109</f>
        <v>14.087595949171128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19.134361091401665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48.658324195317036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1981</v>
      </c>
      <c r="Z15" s="125">
        <v>2062</v>
      </c>
      <c r="AB15" s="129">
        <f t="shared" ref="AB15:AB34" si="2">IF(Z15="np",0,Z15/$Z$34)</f>
        <v>1.3300651486809005E-2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2555</v>
      </c>
      <c r="Z16" s="125">
        <v>2958</v>
      </c>
      <c r="AB16" s="129">
        <f t="shared" si="2"/>
        <v>1.9080178030058698E-2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6556</v>
      </c>
      <c r="Z17" s="125">
        <v>7372</v>
      </c>
      <c r="AB17" s="129">
        <f t="shared" si="2"/>
        <v>4.7552086692898149E-2</v>
      </c>
    </row>
    <row r="18" spans="1:28" x14ac:dyDescent="0.25">
      <c r="A18" s="82" t="str">
        <f>$S$1&amp;" ("&amp;$T$2&amp;" to "&amp;$Z$2&amp;")"</f>
        <v>Townsville (2011-12 to 2017-18)</v>
      </c>
      <c r="B18" s="82"/>
      <c r="C18" s="82"/>
      <c r="D18" s="82"/>
      <c r="E18" s="82"/>
      <c r="F18" s="82"/>
      <c r="G18" s="82" t="str">
        <f>$S$1&amp;" ("&amp;$T$2&amp;" to "&amp;$Z$2&amp;")"</f>
        <v>Townsville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1687</v>
      </c>
      <c r="Z18" s="125">
        <v>1722</v>
      </c>
      <c r="AB18" s="129">
        <f t="shared" si="2"/>
        <v>1.1107527575308005E-2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12242</v>
      </c>
      <c r="Z19" s="125">
        <v>13552</v>
      </c>
      <c r="AB19" s="129">
        <f t="shared" si="2"/>
        <v>8.7415338966651615E-2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3704</v>
      </c>
      <c r="Z20" s="125">
        <v>3988</v>
      </c>
      <c r="AB20" s="129">
        <f t="shared" si="2"/>
        <v>2.5724053409017608E-2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13349</v>
      </c>
      <c r="Z21" s="125">
        <v>14261</v>
      </c>
      <c r="AB21" s="129">
        <f t="shared" si="2"/>
        <v>9.1988647358575759E-2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12127</v>
      </c>
      <c r="Z22" s="125">
        <v>12232</v>
      </c>
      <c r="AB22" s="129">
        <f t="shared" si="2"/>
        <v>7.8900857898471261E-2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5546</v>
      </c>
      <c r="Z23" s="125">
        <v>6113</v>
      </c>
      <c r="AB23" s="129">
        <f t="shared" si="2"/>
        <v>3.9431077855898861E-2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1277</v>
      </c>
      <c r="Z24" s="125">
        <v>1206</v>
      </c>
      <c r="AB24" s="129">
        <f t="shared" si="2"/>
        <v>7.7791395213829585E-3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3572</v>
      </c>
      <c r="Z25" s="125">
        <v>3717</v>
      </c>
      <c r="AB25" s="129">
        <f t="shared" si="2"/>
        <v>2.3976004644262403E-2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2874</v>
      </c>
      <c r="Z26" s="125">
        <v>2767</v>
      </c>
      <c r="AB26" s="129">
        <f t="shared" si="2"/>
        <v>1.7848158420950784E-2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6977</v>
      </c>
      <c r="Z27" s="125">
        <v>7532</v>
      </c>
      <c r="AB27" s="129">
        <f t="shared" si="2"/>
        <v>4.8584145004192739E-2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11285</v>
      </c>
      <c r="Z28" s="125">
        <v>11949</v>
      </c>
      <c r="AB28" s="129">
        <f t="shared" si="2"/>
        <v>7.7075404760368962E-2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14700</v>
      </c>
      <c r="Z29" s="125">
        <v>15216</v>
      </c>
      <c r="AB29" s="129">
        <f t="shared" si="2"/>
        <v>9.8148745404115334E-2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12813</v>
      </c>
      <c r="Z30" s="125">
        <v>12563</v>
      </c>
      <c r="AB30" s="129">
        <f t="shared" si="2"/>
        <v>8.1035928529961943E-2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18694</v>
      </c>
      <c r="Z31" s="125">
        <v>21178</v>
      </c>
      <c r="AB31" s="129">
        <f t="shared" si="2"/>
        <v>0.13660581822872991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2829</v>
      </c>
      <c r="Z32" s="125">
        <v>3016</v>
      </c>
      <c r="AB32" s="129">
        <f t="shared" si="2"/>
        <v>1.9454299167902988E-2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5804</v>
      </c>
      <c r="Z33" s="125">
        <v>6349</v>
      </c>
      <c r="AB33" s="129">
        <f t="shared" si="2"/>
        <v>4.0953363865058379E-2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149305</v>
      </c>
      <c r="Z34" s="132">
        <v>155030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93</v>
      </c>
      <c r="Y44" s="125">
        <v>106</v>
      </c>
      <c r="Z44" s="125">
        <v>66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1672</v>
      </c>
      <c r="Y45" s="125">
        <v>1736</v>
      </c>
      <c r="Z45" s="125">
        <v>1901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4922</v>
      </c>
      <c r="Y46" s="125">
        <v>4992</v>
      </c>
      <c r="Z46" s="125">
        <v>5211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8242</v>
      </c>
      <c r="Y47" s="125">
        <v>8614</v>
      </c>
      <c r="Z47" s="125">
        <v>8965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9904</v>
      </c>
      <c r="Y48" s="125">
        <v>9921</v>
      </c>
      <c r="Z48" s="125">
        <v>10611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Townsville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9114</v>
      </c>
      <c r="Y49" s="125">
        <v>9174</v>
      </c>
      <c r="Z49" s="125">
        <v>9367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7668</v>
      </c>
      <c r="Y50" s="125">
        <v>7953</v>
      </c>
      <c r="Z50" s="125">
        <v>8390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7733</v>
      </c>
      <c r="Y51" s="125">
        <v>7791</v>
      </c>
      <c r="Z51" s="125">
        <v>7872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7528</v>
      </c>
      <c r="Y52" s="125">
        <v>7888</v>
      </c>
      <c r="Z52" s="125">
        <v>8223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6600</v>
      </c>
      <c r="Y53" s="125">
        <v>6822</v>
      </c>
      <c r="Z53" s="125">
        <v>6946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5685</v>
      </c>
      <c r="Y54" s="125">
        <v>6052</v>
      </c>
      <c r="Z54" s="125">
        <v>6481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3872</v>
      </c>
      <c r="Y55" s="125">
        <v>4030</v>
      </c>
      <c r="Z55" s="125">
        <v>4316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1876</v>
      </c>
      <c r="Y56" s="125">
        <v>1917</v>
      </c>
      <c r="Z56" s="125">
        <v>2023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576</v>
      </c>
      <c r="Y57" s="125">
        <v>694</v>
      </c>
      <c r="Z57" s="125">
        <v>824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206</v>
      </c>
      <c r="Y58" s="125">
        <v>215</v>
      </c>
      <c r="Z58" s="125">
        <v>234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90</v>
      </c>
      <c r="Y59" s="125">
        <v>103</v>
      </c>
      <c r="Z59" s="125">
        <v>102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57</v>
      </c>
      <c r="Y60" s="125">
        <v>52</v>
      </c>
      <c r="Z60" s="125">
        <v>51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75842</v>
      </c>
      <c r="Y61" s="125">
        <v>78061</v>
      </c>
      <c r="Z61" s="125">
        <v>81651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148</v>
      </c>
      <c r="Y63" s="125">
        <v>137</v>
      </c>
      <c r="Z63" s="125">
        <v>169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Townsville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2076</v>
      </c>
      <c r="Y64" s="125">
        <v>2138</v>
      </c>
      <c r="Z64" s="125">
        <v>2256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5160</v>
      </c>
      <c r="Y65" s="125">
        <v>5254</v>
      </c>
      <c r="Z65" s="125">
        <v>5350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7804</v>
      </c>
      <c r="Y66" s="125">
        <v>7985</v>
      </c>
      <c r="Z66" s="125">
        <v>8018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8546</v>
      </c>
      <c r="Y67" s="125">
        <v>8675</v>
      </c>
      <c r="Z67" s="125">
        <v>9209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7754</v>
      </c>
      <c r="Y68" s="125">
        <v>7725</v>
      </c>
      <c r="Z68" s="125">
        <v>7877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6771</v>
      </c>
      <c r="Y69" s="125">
        <v>6979</v>
      </c>
      <c r="Z69" s="125">
        <v>7291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7119</v>
      </c>
      <c r="Y70" s="125">
        <v>7050</v>
      </c>
      <c r="Z70" s="125">
        <v>6952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7126</v>
      </c>
      <c r="Y71" s="125">
        <v>7415</v>
      </c>
      <c r="Z71" s="125">
        <v>7705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6411</v>
      </c>
      <c r="Y72" s="125">
        <v>6565</v>
      </c>
      <c r="Z72" s="125">
        <v>6513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5206</v>
      </c>
      <c r="Y73" s="125">
        <v>5553</v>
      </c>
      <c r="Z73" s="125">
        <v>5743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3255</v>
      </c>
      <c r="Y74" s="125">
        <v>3445</v>
      </c>
      <c r="Z74" s="125">
        <v>3762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1322</v>
      </c>
      <c r="Y75" s="125">
        <v>1423</v>
      </c>
      <c r="Z75" s="125">
        <v>1606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439</v>
      </c>
      <c r="Y76" s="125">
        <v>530</v>
      </c>
      <c r="Z76" s="125">
        <v>533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196</v>
      </c>
      <c r="Y77" s="125">
        <v>218</v>
      </c>
      <c r="Z77" s="125">
        <v>224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93</v>
      </c>
      <c r="Y78" s="125">
        <v>85</v>
      </c>
      <c r="Z78" s="125">
        <v>102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70</v>
      </c>
      <c r="Y79" s="125">
        <v>67</v>
      </c>
      <c r="Z79" s="125">
        <v>70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69496</v>
      </c>
      <c r="Y80" s="125">
        <v>71244</v>
      </c>
      <c r="Z80" s="125">
        <v>73377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Townsville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5980</v>
      </c>
      <c r="Y83" s="125">
        <v>5960</v>
      </c>
      <c r="Z83" s="125">
        <v>6154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5786</v>
      </c>
      <c r="Y84" s="125">
        <v>5900</v>
      </c>
      <c r="Z84" s="125">
        <v>6131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155,030</v>
      </c>
      <c r="D85" s="96">
        <f t="shared" ref="D85:D90" si="4">AD4</f>
        <v>3.8344328723083576E-2</v>
      </c>
      <c r="E85" s="97">
        <f t="shared" ref="E85:E90" si="5">AD4</f>
        <v>3.8344328723083576E-2</v>
      </c>
      <c r="F85" s="96">
        <f t="shared" ref="F85:F90" si="6">AF4</f>
        <v>-3.1153329375371075E-2</v>
      </c>
      <c r="G85" s="97">
        <f t="shared" ref="G85:G90" si="7">AF4</f>
        <v>-3.1153329375371075E-2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11315</v>
      </c>
      <c r="Y85" s="125">
        <v>11179</v>
      </c>
      <c r="Z85" s="125">
        <v>11771</v>
      </c>
    </row>
    <row r="86" spans="1:32" ht="15" customHeight="1" x14ac:dyDescent="0.25">
      <c r="A86" s="98" t="s">
        <v>4</v>
      </c>
      <c r="B86" s="95"/>
      <c r="C86" s="109" t="str">
        <f t="shared" si="3"/>
        <v>81,651</v>
      </c>
      <c r="D86" s="96">
        <f t="shared" si="4"/>
        <v>4.5989674741548248E-2</v>
      </c>
      <c r="E86" s="97">
        <f t="shared" si="5"/>
        <v>4.5989674741548248E-2</v>
      </c>
      <c r="F86" s="96">
        <f t="shared" si="6"/>
        <v>-4.5743002395839394E-2</v>
      </c>
      <c r="G86" s="97">
        <f t="shared" si="7"/>
        <v>-4.5743002395839394E-2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5748</v>
      </c>
      <c r="Y86" s="125">
        <v>6366</v>
      </c>
      <c r="Z86" s="125">
        <v>6458</v>
      </c>
    </row>
    <row r="87" spans="1:32" ht="15" customHeight="1" x14ac:dyDescent="0.25">
      <c r="A87" s="98" t="s">
        <v>5</v>
      </c>
      <c r="B87" s="95"/>
      <c r="C87" s="109" t="str">
        <f t="shared" si="3"/>
        <v>73,377</v>
      </c>
      <c r="D87" s="96">
        <f t="shared" si="4"/>
        <v>2.9939363314805512E-2</v>
      </c>
      <c r="E87" s="97">
        <f t="shared" si="5"/>
        <v>2.9939363314805512E-2</v>
      </c>
      <c r="F87" s="96">
        <f t="shared" si="6"/>
        <v>-1.4412357286769595E-2</v>
      </c>
      <c r="G87" s="97">
        <f t="shared" si="7"/>
        <v>-1.4412357286769595E-2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1862</v>
      </c>
      <c r="Y87" s="125">
        <v>2001</v>
      </c>
      <c r="Z87" s="125">
        <v>2034</v>
      </c>
    </row>
    <row r="88" spans="1:32" ht="15" customHeight="1" x14ac:dyDescent="0.25">
      <c r="A88" s="95" t="s">
        <v>6</v>
      </c>
      <c r="B88" s="95"/>
      <c r="C88" s="109" t="str">
        <f t="shared" si="3"/>
        <v>108,489</v>
      </c>
      <c r="D88" s="96">
        <f t="shared" si="4"/>
        <v>3.3149855249123839E-2</v>
      </c>
      <c r="E88" s="97">
        <f t="shared" si="5"/>
        <v>3.3149855249123839E-2</v>
      </c>
      <c r="F88" s="96">
        <f t="shared" si="6"/>
        <v>-5.609481122996085E-3</v>
      </c>
      <c r="G88" s="97">
        <f t="shared" si="7"/>
        <v>-5.609481122996085E-3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2402</v>
      </c>
      <c r="Y88" s="125">
        <v>2465</v>
      </c>
      <c r="Z88" s="125">
        <v>2600</v>
      </c>
    </row>
    <row r="89" spans="1:32" ht="15" customHeight="1" x14ac:dyDescent="0.25">
      <c r="A89" s="95" t="s">
        <v>104</v>
      </c>
      <c r="B89" s="95"/>
      <c r="C89" s="146" t="str">
        <f t="shared" si="3"/>
        <v>$46,988</v>
      </c>
      <c r="D89" s="96">
        <f t="shared" si="4"/>
        <v>3.3953130157333034E-2</v>
      </c>
      <c r="E89" s="97">
        <f t="shared" si="5"/>
        <v>3.3953130157333034E-2</v>
      </c>
      <c r="F89" s="96">
        <f t="shared" si="6"/>
        <v>0.13790829555683493</v>
      </c>
      <c r="G89" s="97">
        <f t="shared" si="7"/>
        <v>0.13790829555683493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5680</v>
      </c>
      <c r="Y89" s="125">
        <v>5715</v>
      </c>
      <c r="Z89" s="125">
        <v>6025</v>
      </c>
    </row>
    <row r="90" spans="1:32" ht="15" customHeight="1" x14ac:dyDescent="0.25">
      <c r="A90" s="95" t="s">
        <v>7</v>
      </c>
      <c r="B90" s="95"/>
      <c r="C90" s="109" t="str">
        <f t="shared" si="3"/>
        <v>$6,539.6 mil</v>
      </c>
      <c r="D90" s="96">
        <f t="shared" si="4"/>
        <v>6.6641569515140775E-2</v>
      </c>
      <c r="E90" s="97">
        <f t="shared" si="5"/>
        <v>6.6641569515140775E-2</v>
      </c>
      <c r="F90" s="96">
        <f t="shared" si="6"/>
        <v>0.11648100274063222</v>
      </c>
      <c r="G90" s="97">
        <f t="shared" si="7"/>
        <v>0.11648100274063222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5612</v>
      </c>
      <c r="Y90" s="125">
        <v>5901</v>
      </c>
      <c r="Z90" s="125">
        <v>6503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54751</v>
      </c>
      <c r="Y91" s="125">
        <v>54862</v>
      </c>
      <c r="Z91" s="125">
        <v>56622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3953</v>
      </c>
      <c r="Y93" s="125">
        <v>4162</v>
      </c>
      <c r="Z93" s="125">
        <v>4429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10207</v>
      </c>
      <c r="Y94" s="125">
        <v>10500</v>
      </c>
      <c r="Z94" s="125">
        <v>10962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1659</v>
      </c>
      <c r="Y95" s="125">
        <v>1690</v>
      </c>
      <c r="Z95" s="125">
        <v>1786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7647</v>
      </c>
      <c r="Y96" s="125">
        <v>8225</v>
      </c>
      <c r="Z96" s="125">
        <v>8898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8933</v>
      </c>
      <c r="Y97" s="125">
        <v>9509</v>
      </c>
      <c r="Z97" s="125">
        <v>9666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5053</v>
      </c>
      <c r="Y98" s="125">
        <v>5055</v>
      </c>
      <c r="Z98" s="125">
        <v>5330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481</v>
      </c>
      <c r="Y99" s="125">
        <v>490</v>
      </c>
      <c r="Z99" s="125">
        <v>578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2866</v>
      </c>
      <c r="Y100" s="125">
        <v>2983</v>
      </c>
      <c r="Z100" s="125">
        <v>3100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49737</v>
      </c>
      <c r="Y101" s="125">
        <v>50146</v>
      </c>
      <c r="Z101" s="125">
        <v>51865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96644</v>
      </c>
      <c r="Y104" s="125">
        <v>103162</v>
      </c>
      <c r="Z104" s="125">
        <v>108432</v>
      </c>
      <c r="AB104" s="122" t="str">
        <f>TEXT(Z104,"###,###")</f>
        <v>108,432</v>
      </c>
      <c r="AD104" s="143">
        <f>Z104/($Z$4)*100</f>
        <v>69.94259175643424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38443</v>
      </c>
      <c r="Y105" s="125">
        <v>37867</v>
      </c>
      <c r="Z105" s="125">
        <v>38335</v>
      </c>
      <c r="AB105" s="122" t="str">
        <f>TEXT(Z105,"###,###")</f>
        <v>38,335</v>
      </c>
      <c r="AD105" s="143">
        <f>Z105/($Z$4)*100</f>
        <v>24.727472102173774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135087</v>
      </c>
      <c r="Y106" s="132">
        <v>141029</v>
      </c>
      <c r="Z106" s="132">
        <v>146767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15407</v>
      </c>
      <c r="Y108" s="125">
        <v>17020</v>
      </c>
      <c r="Z108" s="125">
        <v>19828</v>
      </c>
      <c r="AB108" s="122" t="str">
        <f>TEXT(Z108,"###,###")</f>
        <v>19,828</v>
      </c>
      <c r="AD108" s="143">
        <f>Z108/($Z$4)*100</f>
        <v>12.789782622718185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20865</v>
      </c>
      <c r="Y109" s="125">
        <v>21467</v>
      </c>
      <c r="Z109" s="125">
        <v>21840</v>
      </c>
      <c r="AB109" s="122" t="str">
        <f>TEXT(Z109,"###,###")</f>
        <v>21,840</v>
      </c>
      <c r="AD109" s="143">
        <f>Z109/($Z$4)*100</f>
        <v>14.087595949171128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28418</v>
      </c>
      <c r="Y110" s="125">
        <v>29954</v>
      </c>
      <c r="Z110" s="125">
        <v>29664</v>
      </c>
      <c r="AB110" s="122" t="str">
        <f>TEXT(Z110,"###,###")</f>
        <v>29,664</v>
      </c>
      <c r="AD110" s="143">
        <f>Z110/($Z$4)*100</f>
        <v>19.134361091401665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70397</v>
      </c>
      <c r="Y111" s="125">
        <v>72588</v>
      </c>
      <c r="Z111" s="125">
        <v>75435</v>
      </c>
      <c r="AB111" s="122" t="str">
        <f>TEXT(Z111,"###,###")</f>
        <v>75,435</v>
      </c>
      <c r="AD111" s="143">
        <f>Z111/($Z$4)*100</f>
        <v>48.658324195317036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145338</v>
      </c>
      <c r="Y112" s="125">
        <v>149305</v>
      </c>
      <c r="Z112" s="125">
        <v>155030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36.36</v>
      </c>
      <c r="U118" s="144">
        <v>38.590000000000003</v>
      </c>
      <c r="V118" s="144">
        <v>35.979999999999997</v>
      </c>
      <c r="W118" s="144">
        <v>39.200000000000003</v>
      </c>
      <c r="X118" s="144">
        <v>41.36</v>
      </c>
      <c r="Y118" s="144">
        <v>39.56</v>
      </c>
      <c r="Z118" s="144">
        <v>39.68</v>
      </c>
      <c r="AB118" s="122" t="str">
        <f>TEXT(Z118,"##.0")</f>
        <v>39.7</v>
      </c>
    </row>
    <row r="120" spans="19:32" x14ac:dyDescent="0.25">
      <c r="S120" s="115" t="s">
        <v>106</v>
      </c>
      <c r="T120" s="125">
        <v>96806</v>
      </c>
      <c r="U120" s="125">
        <v>97468</v>
      </c>
      <c r="V120" s="125">
        <v>96061</v>
      </c>
      <c r="W120" s="125">
        <v>95503</v>
      </c>
      <c r="X120" s="125">
        <v>93608</v>
      </c>
      <c r="Y120" s="125">
        <v>94204</v>
      </c>
      <c r="Z120" s="125">
        <v>97555</v>
      </c>
      <c r="AB120" s="122" t="str">
        <f>TEXT(Z120,"###,###")</f>
        <v>97,555</v>
      </c>
    </row>
    <row r="121" spans="19:32" x14ac:dyDescent="0.25">
      <c r="S121" s="115" t="s">
        <v>107</v>
      </c>
      <c r="T121" s="125">
        <v>5666</v>
      </c>
      <c r="U121" s="125">
        <v>5660</v>
      </c>
      <c r="V121" s="125">
        <v>5508</v>
      </c>
      <c r="W121" s="125">
        <v>5265</v>
      </c>
      <c r="X121" s="125">
        <v>5136</v>
      </c>
      <c r="Y121" s="125">
        <v>5099</v>
      </c>
      <c r="Z121" s="125">
        <v>5113</v>
      </c>
      <c r="AB121" s="122" t="str">
        <f>TEXT(Z121,"###,###")</f>
        <v>5,113</v>
      </c>
    </row>
    <row r="122" spans="19:32" x14ac:dyDescent="0.25">
      <c r="S122" s="115" t="s">
        <v>108</v>
      </c>
      <c r="T122" s="125">
        <v>6634</v>
      </c>
      <c r="U122" s="125">
        <v>6214</v>
      </c>
      <c r="V122" s="125">
        <v>6071</v>
      </c>
      <c r="W122" s="125">
        <v>5899</v>
      </c>
      <c r="X122" s="125">
        <v>5744</v>
      </c>
      <c r="Y122" s="125">
        <v>5705</v>
      </c>
      <c r="Z122" s="125">
        <v>5818</v>
      </c>
      <c r="AB122" s="122" t="str">
        <f>TEXT(Z122,"###,###")</f>
        <v>5,818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103440</v>
      </c>
      <c r="U124" s="125">
        <v>103682</v>
      </c>
      <c r="V124" s="125">
        <v>102132</v>
      </c>
      <c r="W124" s="125">
        <v>101402</v>
      </c>
      <c r="X124" s="125">
        <v>99352</v>
      </c>
      <c r="Y124" s="125">
        <v>99909</v>
      </c>
      <c r="Z124" s="125">
        <v>103373</v>
      </c>
      <c r="AB124" s="122" t="str">
        <f>TEXT(Z124,"###,###")</f>
        <v>103,373</v>
      </c>
      <c r="AD124" s="139">
        <f>Z124/$Z$7*100</f>
        <v>95.284314538801169</v>
      </c>
    </row>
    <row r="125" spans="19:32" x14ac:dyDescent="0.25">
      <c r="S125" s="115" t="s">
        <v>110</v>
      </c>
      <c r="T125" s="125">
        <v>12300</v>
      </c>
      <c r="U125" s="125">
        <v>11874</v>
      </c>
      <c r="V125" s="125">
        <v>11579</v>
      </c>
      <c r="W125" s="125">
        <v>11164</v>
      </c>
      <c r="X125" s="125">
        <v>10880</v>
      </c>
      <c r="Y125" s="125">
        <v>10804</v>
      </c>
      <c r="Z125" s="125">
        <v>10931</v>
      </c>
      <c r="AB125" s="122" t="str">
        <f>TEXT(Z125,"###,###")</f>
        <v>10,931</v>
      </c>
      <c r="AD125" s="139">
        <f>Z125/$Z$7*100</f>
        <v>10.0756758749735</v>
      </c>
    </row>
    <row r="127" spans="19:32" x14ac:dyDescent="0.25">
      <c r="S127" s="115" t="s">
        <v>111</v>
      </c>
      <c r="T127" s="125">
        <v>58340</v>
      </c>
      <c r="U127" s="125">
        <v>58532</v>
      </c>
      <c r="V127" s="125">
        <v>57293</v>
      </c>
      <c r="W127" s="125">
        <v>56354</v>
      </c>
      <c r="X127" s="125">
        <v>54751</v>
      </c>
      <c r="Y127" s="125">
        <v>54862</v>
      </c>
      <c r="Z127" s="125">
        <v>56622</v>
      </c>
      <c r="AB127" s="122" t="str">
        <f>TEXT(Z127,"###,###")</f>
        <v>56,622</v>
      </c>
      <c r="AD127" s="139">
        <f>Z127/$Z$7*100</f>
        <v>52.191466415950003</v>
      </c>
    </row>
    <row r="128" spans="19:32" x14ac:dyDescent="0.25">
      <c r="S128" s="115" t="s">
        <v>112</v>
      </c>
      <c r="T128" s="125">
        <v>50761</v>
      </c>
      <c r="U128" s="125">
        <v>50815</v>
      </c>
      <c r="V128" s="125">
        <v>50347</v>
      </c>
      <c r="W128" s="125">
        <v>50314</v>
      </c>
      <c r="X128" s="125">
        <v>49737</v>
      </c>
      <c r="Y128" s="125">
        <v>50146</v>
      </c>
      <c r="Z128" s="125">
        <v>51865</v>
      </c>
      <c r="AB128" s="122" t="str">
        <f>TEXT(Z128,"###,###")</f>
        <v>51,865</v>
      </c>
      <c r="AD128" s="139">
        <f>Z128/$Z$7*100</f>
        <v>47.80669007917853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5" id="{B58C395A-41B5-4252-80CA-352BCC7FDB6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88" id="{01D372BD-DA06-4E6E-83F6-197ED071ED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91" id="{9D6E43D4-C141-419F-A109-C914D4E7C9D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94" id="{2B04FF50-C050-47A6-9C0F-C32D24063B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FC123-E1E1-4303-B1F0-5A91B2FF165E}">
  <sheetPr codeName="Sheet13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Weipa</v>
      </c>
      <c r="T1" s="113"/>
      <c r="U1" s="113"/>
      <c r="V1" s="113"/>
      <c r="W1" s="113"/>
      <c r="X1" s="113"/>
      <c r="Y1" s="114" t="str">
        <f>Y3</f>
        <v>9.72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193</v>
      </c>
      <c r="Y3" s="118" t="s">
        <v>276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9.72 Weipa,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2510</v>
      </c>
      <c r="U4" s="121">
        <v>2530</v>
      </c>
      <c r="V4" s="121">
        <v>2545</v>
      </c>
      <c r="W4" s="121">
        <v>2645</v>
      </c>
      <c r="X4" s="121">
        <v>2710</v>
      </c>
      <c r="Y4" s="121">
        <v>3209</v>
      </c>
      <c r="Z4" s="121">
        <v>3644</v>
      </c>
      <c r="AB4" s="122" t="str">
        <f>TEXT(Z4,"###,###")</f>
        <v>3,644</v>
      </c>
      <c r="AD4" s="123">
        <f>Z4/Y4-1</f>
        <v>0.13555624805235267</v>
      </c>
      <c r="AF4" s="123">
        <f t="shared" ref="AF4:AF9" si="0">Z4/T4-1</f>
        <v>0.45179282868525905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1334</v>
      </c>
      <c r="U5" s="121">
        <v>1357</v>
      </c>
      <c r="V5" s="121">
        <v>1357</v>
      </c>
      <c r="W5" s="121">
        <v>1390</v>
      </c>
      <c r="X5" s="121">
        <v>1432</v>
      </c>
      <c r="Y5" s="121">
        <v>1655</v>
      </c>
      <c r="Z5" s="121">
        <v>1898</v>
      </c>
      <c r="AB5" s="122" t="str">
        <f>TEXT(Z5,"###,###")</f>
        <v>1,898</v>
      </c>
      <c r="AD5" s="123">
        <f t="shared" ref="AD5:AD9" si="1">Z5/Y5-1</f>
        <v>0.14682779456193362</v>
      </c>
      <c r="AF5" s="123">
        <f t="shared" si="0"/>
        <v>0.42278860569715149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1181</v>
      </c>
      <c r="U6" s="121">
        <v>1178</v>
      </c>
      <c r="V6" s="121">
        <v>1190</v>
      </c>
      <c r="W6" s="121">
        <v>1259</v>
      </c>
      <c r="X6" s="121">
        <v>1273</v>
      </c>
      <c r="Y6" s="121">
        <v>1554</v>
      </c>
      <c r="Z6" s="121">
        <v>1743</v>
      </c>
      <c r="AB6" s="122" t="str">
        <f>TEXT(Z6,"###,###")</f>
        <v>1,743</v>
      </c>
      <c r="AD6" s="123">
        <f t="shared" si="1"/>
        <v>0.12162162162162171</v>
      </c>
      <c r="AF6" s="123">
        <f t="shared" si="0"/>
        <v>0.4758679085520745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1818</v>
      </c>
      <c r="U7" s="121">
        <v>1894</v>
      </c>
      <c r="V7" s="121">
        <v>1956</v>
      </c>
      <c r="W7" s="121">
        <v>1988</v>
      </c>
      <c r="X7" s="121">
        <v>2057</v>
      </c>
      <c r="Y7" s="121">
        <v>2270</v>
      </c>
      <c r="Z7" s="121">
        <v>2469</v>
      </c>
      <c r="AB7" s="122" t="str">
        <f>TEXT(Z7,"###,###")</f>
        <v>2,469</v>
      </c>
      <c r="AD7" s="123">
        <f t="shared" si="1"/>
        <v>8.7665198237885544E-2</v>
      </c>
      <c r="AF7" s="123">
        <f t="shared" si="0"/>
        <v>0.35808580858085803</v>
      </c>
    </row>
    <row r="8" spans="1:32" ht="17.25" customHeight="1" x14ac:dyDescent="0.25">
      <c r="A8" s="44" t="s">
        <v>13</v>
      </c>
      <c r="B8" s="45"/>
      <c r="C8" s="46"/>
      <c r="D8" s="47" t="str">
        <f>AB4</f>
        <v>3,644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2,469</v>
      </c>
      <c r="P8" s="48"/>
      <c r="S8" s="120" t="s">
        <v>88</v>
      </c>
      <c r="T8" s="121">
        <v>63695.44</v>
      </c>
      <c r="U8" s="121">
        <v>65880</v>
      </c>
      <c r="V8" s="121">
        <v>66284.27</v>
      </c>
      <c r="W8" s="121">
        <v>69098</v>
      </c>
      <c r="X8" s="121">
        <v>70537.399999999994</v>
      </c>
      <c r="Y8" s="121">
        <v>67157.45</v>
      </c>
      <c r="Z8" s="121">
        <v>71085.39</v>
      </c>
      <c r="AB8" s="122" t="str">
        <f>TEXT(Z8,"$###,###")</f>
        <v>$71,085</v>
      </c>
      <c r="AD8" s="123">
        <f t="shared" si="1"/>
        <v>5.8488522122266406E-2</v>
      </c>
      <c r="AF8" s="123">
        <f t="shared" si="0"/>
        <v>0.11602007930238023</v>
      </c>
    </row>
    <row r="9" spans="1:32" x14ac:dyDescent="0.25">
      <c r="A9" s="52" t="s">
        <v>15</v>
      </c>
      <c r="B9" s="53"/>
      <c r="C9" s="54"/>
      <c r="D9" s="55">
        <f>AD104</f>
        <v>80.021953896816683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53.422438234102877</v>
      </c>
      <c r="P9" s="56" t="s">
        <v>89</v>
      </c>
      <c r="S9" s="120" t="s">
        <v>7</v>
      </c>
      <c r="T9" s="121">
        <v>133722663</v>
      </c>
      <c r="U9" s="121">
        <v>146290194</v>
      </c>
      <c r="V9" s="121">
        <v>152657753</v>
      </c>
      <c r="W9" s="121">
        <v>160376319</v>
      </c>
      <c r="X9" s="121">
        <v>172196566</v>
      </c>
      <c r="Y9" s="121">
        <v>180506885</v>
      </c>
      <c r="Z9" s="121">
        <v>203158087</v>
      </c>
      <c r="AB9" s="122" t="str">
        <f>TEXT(Z9/1000000,"$#,###.0")&amp;" mil"</f>
        <v>$203.2 mil</v>
      </c>
      <c r="AD9" s="123">
        <f t="shared" si="1"/>
        <v>0.12548663725486153</v>
      </c>
      <c r="AF9" s="123">
        <f t="shared" si="0"/>
        <v>0.5192494857808807</v>
      </c>
    </row>
    <row r="10" spans="1:32" x14ac:dyDescent="0.25">
      <c r="A10" s="52" t="s">
        <v>18</v>
      </c>
      <c r="B10" s="53"/>
      <c r="C10" s="54"/>
      <c r="D10" s="55">
        <f>AD105</f>
        <v>16.383095499451152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46.496557310652086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98.339408667476718</v>
      </c>
      <c r="P11" s="56" t="s">
        <v>89</v>
      </c>
      <c r="S11" s="120" t="s">
        <v>30</v>
      </c>
      <c r="T11" s="125">
        <v>2350</v>
      </c>
      <c r="U11" s="125">
        <v>2377</v>
      </c>
      <c r="V11" s="125">
        <v>2383</v>
      </c>
      <c r="W11" s="125">
        <v>2483</v>
      </c>
      <c r="X11" s="125">
        <v>2538</v>
      </c>
      <c r="Y11" s="125">
        <v>3030</v>
      </c>
      <c r="Z11" s="125">
        <v>3483</v>
      </c>
    </row>
    <row r="12" spans="1:32" ht="28.5" customHeight="1" x14ac:dyDescent="0.25">
      <c r="A12" s="52" t="s">
        <v>20</v>
      </c>
      <c r="B12" s="54"/>
      <c r="C12" s="54"/>
      <c r="D12" s="55">
        <f>AD108</f>
        <v>10.04390779363337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6.6018631024706353</v>
      </c>
      <c r="P12" s="56" t="s">
        <v>89</v>
      </c>
      <c r="S12" s="120" t="s">
        <v>31</v>
      </c>
      <c r="T12" s="125">
        <v>168</v>
      </c>
      <c r="U12" s="125">
        <v>153</v>
      </c>
      <c r="V12" s="125">
        <v>160</v>
      </c>
      <c r="W12" s="125">
        <v>162</v>
      </c>
      <c r="X12" s="125">
        <v>169</v>
      </c>
      <c r="Y12" s="125">
        <v>179</v>
      </c>
      <c r="Z12" s="125">
        <v>165</v>
      </c>
    </row>
    <row r="13" spans="1:32" ht="15" customHeight="1" x14ac:dyDescent="0.25">
      <c r="A13" s="52" t="s">
        <v>21</v>
      </c>
      <c r="B13" s="54"/>
      <c r="C13" s="54"/>
      <c r="D13" s="55">
        <f>AD109</f>
        <v>9.4127332601536775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37.8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17.782656421514819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59.165751920965967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42</v>
      </c>
      <c r="Z15" s="125">
        <v>38</v>
      </c>
      <c r="AB15" s="129">
        <f t="shared" ref="AB15:AB34" si="2">IF(Z15="np",0,Z15/$Z$34)</f>
        <v>1.0436693216149409E-2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785</v>
      </c>
      <c r="Z16" s="125">
        <v>764</v>
      </c>
      <c r="AB16" s="129">
        <f t="shared" si="2"/>
        <v>0.20983246360889865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185</v>
      </c>
      <c r="Z17" s="125">
        <v>278</v>
      </c>
      <c r="AB17" s="129">
        <f t="shared" si="2"/>
        <v>7.6352650370777264E-2</v>
      </c>
    </row>
    <row r="18" spans="1:28" x14ac:dyDescent="0.25">
      <c r="A18" s="82" t="str">
        <f>$S$1&amp;" ("&amp;$T$2&amp;" to "&amp;$Z$2&amp;")"</f>
        <v>Weipa (2011-12 to 2017-18)</v>
      </c>
      <c r="B18" s="82"/>
      <c r="C18" s="82"/>
      <c r="D18" s="82"/>
      <c r="E18" s="82"/>
      <c r="F18" s="82"/>
      <c r="G18" s="82" t="str">
        <f>$S$1&amp;" ("&amp;$T$2&amp;" to "&amp;$Z$2&amp;")"</f>
        <v>Weipa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11</v>
      </c>
      <c r="Z18" s="125">
        <v>12</v>
      </c>
      <c r="AB18" s="129">
        <f t="shared" si="2"/>
        <v>3.2957978577313925E-3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230</v>
      </c>
      <c r="Z19" s="125">
        <v>273</v>
      </c>
      <c r="AB19" s="129">
        <f t="shared" si="2"/>
        <v>7.4979401263389173E-2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39</v>
      </c>
      <c r="Z20" s="125">
        <v>38</v>
      </c>
      <c r="AB20" s="129">
        <f t="shared" si="2"/>
        <v>1.0436693216149409E-2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194</v>
      </c>
      <c r="Z21" s="125">
        <v>233</v>
      </c>
      <c r="AB21" s="129">
        <f t="shared" si="2"/>
        <v>6.3993408404284538E-2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299</v>
      </c>
      <c r="Z22" s="125">
        <v>327</v>
      </c>
      <c r="AB22" s="129">
        <f t="shared" si="2"/>
        <v>8.9810491623180444E-2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89</v>
      </c>
      <c r="Z23" s="125">
        <v>134</v>
      </c>
      <c r="AB23" s="129">
        <f t="shared" si="2"/>
        <v>3.6803076078000548E-2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</v>
      </c>
      <c r="Z24" s="125">
        <v>5</v>
      </c>
      <c r="AB24" s="129">
        <f t="shared" si="2"/>
        <v>1.3732491073880802E-3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38</v>
      </c>
      <c r="Z25" s="125">
        <v>43</v>
      </c>
      <c r="AB25" s="129">
        <f t="shared" si="2"/>
        <v>1.1809942323537491E-2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42</v>
      </c>
      <c r="Z26" s="125">
        <v>45</v>
      </c>
      <c r="AB26" s="129">
        <f t="shared" si="2"/>
        <v>1.2359241966492723E-2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120</v>
      </c>
      <c r="Z27" s="125">
        <v>144</v>
      </c>
      <c r="AB27" s="129">
        <f t="shared" si="2"/>
        <v>3.954957429277671E-2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203</v>
      </c>
      <c r="Z28" s="125">
        <v>396</v>
      </c>
      <c r="AB28" s="129">
        <f t="shared" si="2"/>
        <v>0.10876132930513595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110</v>
      </c>
      <c r="Z29" s="125">
        <v>122</v>
      </c>
      <c r="AB29" s="129">
        <f t="shared" si="2"/>
        <v>3.3507278220269159E-2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325</v>
      </c>
      <c r="Z30" s="125">
        <v>321</v>
      </c>
      <c r="AB30" s="129">
        <f t="shared" si="2"/>
        <v>8.8162592694314743E-2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201</v>
      </c>
      <c r="Z31" s="125">
        <v>240</v>
      </c>
      <c r="AB31" s="129">
        <f t="shared" si="2"/>
        <v>6.5915957154627849E-2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19</v>
      </c>
      <c r="Z32" s="125">
        <v>9</v>
      </c>
      <c r="AB32" s="129">
        <f t="shared" si="2"/>
        <v>2.4718483932985444E-3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130</v>
      </c>
      <c r="Z33" s="125">
        <v>157</v>
      </c>
      <c r="AB33" s="129">
        <f t="shared" si="2"/>
        <v>4.3120021971985716E-2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3209</v>
      </c>
      <c r="Z34" s="132">
        <v>3641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4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42</v>
      </c>
      <c r="Y45" s="125">
        <v>50</v>
      </c>
      <c r="Z45" s="125">
        <v>61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69</v>
      </c>
      <c r="Y46" s="125">
        <v>113</v>
      </c>
      <c r="Z46" s="125">
        <v>121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157</v>
      </c>
      <c r="Y47" s="125">
        <v>141</v>
      </c>
      <c r="Z47" s="125">
        <v>202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157</v>
      </c>
      <c r="Y48" s="125">
        <v>248</v>
      </c>
      <c r="Z48" s="125">
        <v>259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Weipa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197</v>
      </c>
      <c r="Y49" s="125">
        <v>202</v>
      </c>
      <c r="Z49" s="125">
        <v>210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154</v>
      </c>
      <c r="Y50" s="125">
        <v>189</v>
      </c>
      <c r="Z50" s="125">
        <v>219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201</v>
      </c>
      <c r="Y51" s="125">
        <v>185</v>
      </c>
      <c r="Z51" s="125">
        <v>210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151</v>
      </c>
      <c r="Y52" s="125">
        <v>165</v>
      </c>
      <c r="Z52" s="125">
        <v>225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135</v>
      </c>
      <c r="Y53" s="125">
        <v>174</v>
      </c>
      <c r="Z53" s="125">
        <v>171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85</v>
      </c>
      <c r="Y54" s="125">
        <v>88</v>
      </c>
      <c r="Z54" s="125">
        <v>103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70</v>
      </c>
      <c r="Y55" s="125">
        <v>75</v>
      </c>
      <c r="Z55" s="125">
        <v>82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13</v>
      </c>
      <c r="Y56" s="125">
        <v>15</v>
      </c>
      <c r="Z56" s="125">
        <v>20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6</v>
      </c>
      <c r="Z57" s="125">
        <v>10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5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1435</v>
      </c>
      <c r="Y61" s="125">
        <v>1655</v>
      </c>
      <c r="Z61" s="125">
        <v>1896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5</v>
      </c>
      <c r="Y63" s="125">
        <v>0</v>
      </c>
      <c r="Z63" s="125">
        <v>7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Weipa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33</v>
      </c>
      <c r="Y64" s="125">
        <v>75</v>
      </c>
      <c r="Z64" s="125">
        <v>98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45</v>
      </c>
      <c r="Y65" s="125">
        <v>90</v>
      </c>
      <c r="Z65" s="125">
        <v>138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120</v>
      </c>
      <c r="Y66" s="125">
        <v>155</v>
      </c>
      <c r="Z66" s="125">
        <v>163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199</v>
      </c>
      <c r="Y67" s="125">
        <v>222</v>
      </c>
      <c r="Z67" s="125">
        <v>226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185</v>
      </c>
      <c r="Y68" s="125">
        <v>205</v>
      </c>
      <c r="Z68" s="125">
        <v>229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144</v>
      </c>
      <c r="Y69" s="125">
        <v>183</v>
      </c>
      <c r="Z69" s="125">
        <v>203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162</v>
      </c>
      <c r="Y70" s="125">
        <v>180</v>
      </c>
      <c r="Z70" s="125">
        <v>181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150</v>
      </c>
      <c r="Y71" s="125">
        <v>177</v>
      </c>
      <c r="Z71" s="125">
        <v>220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134</v>
      </c>
      <c r="Y72" s="125">
        <v>132</v>
      </c>
      <c r="Z72" s="125">
        <v>142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55</v>
      </c>
      <c r="Y73" s="125">
        <v>70</v>
      </c>
      <c r="Z73" s="125">
        <v>83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29</v>
      </c>
      <c r="Y74" s="125">
        <v>51</v>
      </c>
      <c r="Z74" s="125">
        <v>43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9</v>
      </c>
      <c r="Y75" s="125">
        <v>11</v>
      </c>
      <c r="Z75" s="125">
        <v>16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1271</v>
      </c>
      <c r="Y80" s="125">
        <v>1554</v>
      </c>
      <c r="Z80" s="125">
        <v>1743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Weipa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60</v>
      </c>
      <c r="Y83" s="125">
        <v>59</v>
      </c>
      <c r="Z83" s="125">
        <v>74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102</v>
      </c>
      <c r="Y84" s="125">
        <v>109</v>
      </c>
      <c r="Z84" s="125">
        <v>104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3,644</v>
      </c>
      <c r="D85" s="96">
        <f t="shared" ref="D85:D90" si="4">AD4</f>
        <v>0.13555624805235267</v>
      </c>
      <c r="E85" s="97">
        <f t="shared" ref="E85:E90" si="5">AD4</f>
        <v>0.13555624805235267</v>
      </c>
      <c r="F85" s="96">
        <f t="shared" ref="F85:F90" si="6">AF4</f>
        <v>0.45179282868525905</v>
      </c>
      <c r="G85" s="97">
        <f t="shared" ref="G85:G90" si="7">AF4</f>
        <v>0.45179282868525905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436</v>
      </c>
      <c r="Y85" s="125">
        <v>459</v>
      </c>
      <c r="Z85" s="125">
        <v>494</v>
      </c>
    </row>
    <row r="86" spans="1:32" ht="15" customHeight="1" x14ac:dyDescent="0.25">
      <c r="A86" s="98" t="s">
        <v>4</v>
      </c>
      <c r="B86" s="95"/>
      <c r="C86" s="109" t="str">
        <f t="shared" si="3"/>
        <v>1,898</v>
      </c>
      <c r="D86" s="96">
        <f t="shared" si="4"/>
        <v>0.14682779456193362</v>
      </c>
      <c r="E86" s="97">
        <f t="shared" si="5"/>
        <v>0.14682779456193362</v>
      </c>
      <c r="F86" s="96">
        <f t="shared" si="6"/>
        <v>0.42278860569715149</v>
      </c>
      <c r="G86" s="97">
        <f t="shared" si="7"/>
        <v>0.42278860569715149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27</v>
      </c>
      <c r="Y86" s="125">
        <v>33</v>
      </c>
      <c r="Z86" s="125">
        <v>48</v>
      </c>
    </row>
    <row r="87" spans="1:32" ht="15" customHeight="1" x14ac:dyDescent="0.25">
      <c r="A87" s="98" t="s">
        <v>5</v>
      </c>
      <c r="B87" s="95"/>
      <c r="C87" s="109" t="str">
        <f t="shared" si="3"/>
        <v>1,743</v>
      </c>
      <c r="D87" s="96">
        <f t="shared" si="4"/>
        <v>0.12162162162162171</v>
      </c>
      <c r="E87" s="97">
        <f t="shared" si="5"/>
        <v>0.12162162162162171</v>
      </c>
      <c r="F87" s="96">
        <f t="shared" si="6"/>
        <v>0.4758679085520745</v>
      </c>
      <c r="G87" s="97">
        <f t="shared" si="7"/>
        <v>0.4758679085520745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20</v>
      </c>
      <c r="Y87" s="125">
        <v>25</v>
      </c>
      <c r="Z87" s="125">
        <v>23</v>
      </c>
    </row>
    <row r="88" spans="1:32" ht="15" customHeight="1" x14ac:dyDescent="0.25">
      <c r="A88" s="95" t="s">
        <v>6</v>
      </c>
      <c r="B88" s="95"/>
      <c r="C88" s="109" t="str">
        <f t="shared" si="3"/>
        <v>2,469</v>
      </c>
      <c r="D88" s="96">
        <f t="shared" si="4"/>
        <v>8.7665198237885544E-2</v>
      </c>
      <c r="E88" s="97">
        <f t="shared" si="5"/>
        <v>8.7665198237885544E-2</v>
      </c>
      <c r="F88" s="96">
        <f t="shared" si="6"/>
        <v>0.35808580858085803</v>
      </c>
      <c r="G88" s="97">
        <f t="shared" si="7"/>
        <v>0.35808580858085803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17</v>
      </c>
      <c r="Y88" s="125">
        <v>18</v>
      </c>
      <c r="Z88" s="125">
        <v>17</v>
      </c>
    </row>
    <row r="89" spans="1:32" ht="15" customHeight="1" x14ac:dyDescent="0.25">
      <c r="A89" s="95" t="s">
        <v>104</v>
      </c>
      <c r="B89" s="95"/>
      <c r="C89" s="146" t="str">
        <f t="shared" si="3"/>
        <v>$71,085</v>
      </c>
      <c r="D89" s="96">
        <f t="shared" si="4"/>
        <v>5.8488522122266406E-2</v>
      </c>
      <c r="E89" s="97">
        <f t="shared" si="5"/>
        <v>5.8488522122266406E-2</v>
      </c>
      <c r="F89" s="96">
        <f t="shared" si="6"/>
        <v>0.11602007930238023</v>
      </c>
      <c r="G89" s="97">
        <f t="shared" si="7"/>
        <v>0.11602007930238023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272</v>
      </c>
      <c r="Y89" s="125">
        <v>304</v>
      </c>
      <c r="Z89" s="125">
        <v>330</v>
      </c>
    </row>
    <row r="90" spans="1:32" ht="15" customHeight="1" x14ac:dyDescent="0.25">
      <c r="A90" s="95" t="s">
        <v>7</v>
      </c>
      <c r="B90" s="95"/>
      <c r="C90" s="109" t="str">
        <f t="shared" si="3"/>
        <v>$203.2 mil</v>
      </c>
      <c r="D90" s="96">
        <f t="shared" si="4"/>
        <v>0.12548663725486153</v>
      </c>
      <c r="E90" s="97">
        <f t="shared" si="5"/>
        <v>0.12548663725486153</v>
      </c>
      <c r="F90" s="96">
        <f t="shared" si="6"/>
        <v>0.5192494857808807</v>
      </c>
      <c r="G90" s="97">
        <f t="shared" si="7"/>
        <v>0.5192494857808807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83</v>
      </c>
      <c r="Y90" s="125">
        <v>94</v>
      </c>
      <c r="Z90" s="125">
        <v>121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1130</v>
      </c>
      <c r="Y91" s="125">
        <v>1224</v>
      </c>
      <c r="Z91" s="125">
        <v>1322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74</v>
      </c>
      <c r="Y93" s="125">
        <v>64</v>
      </c>
      <c r="Z93" s="125">
        <v>77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164</v>
      </c>
      <c r="Y94" s="125">
        <v>199</v>
      </c>
      <c r="Z94" s="125">
        <v>218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45</v>
      </c>
      <c r="Y95" s="125">
        <v>48</v>
      </c>
      <c r="Z95" s="125">
        <v>53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118</v>
      </c>
      <c r="Y96" s="125">
        <v>140</v>
      </c>
      <c r="Z96" s="125">
        <v>142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163</v>
      </c>
      <c r="Y97" s="125">
        <v>174</v>
      </c>
      <c r="Z97" s="125">
        <v>189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64</v>
      </c>
      <c r="Y98" s="125">
        <v>86</v>
      </c>
      <c r="Z98" s="125">
        <v>97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115</v>
      </c>
      <c r="Y99" s="125">
        <v>129</v>
      </c>
      <c r="Z99" s="125">
        <v>164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61</v>
      </c>
      <c r="Y100" s="125">
        <v>77</v>
      </c>
      <c r="Z100" s="125">
        <v>84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928</v>
      </c>
      <c r="Y101" s="125">
        <v>1046</v>
      </c>
      <c r="Z101" s="125">
        <v>1150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2027</v>
      </c>
      <c r="Y104" s="125">
        <v>2508</v>
      </c>
      <c r="Z104" s="125">
        <v>2916</v>
      </c>
      <c r="AB104" s="122" t="str">
        <f>TEXT(Z104,"###,###")</f>
        <v>2,916</v>
      </c>
      <c r="AD104" s="143">
        <f>Z104/($Z$4)*100</f>
        <v>80.021953896816683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516</v>
      </c>
      <c r="Y105" s="125">
        <v>562</v>
      </c>
      <c r="Z105" s="125">
        <v>597</v>
      </c>
      <c r="AB105" s="122" t="str">
        <f>TEXT(Z105,"###,###")</f>
        <v>597</v>
      </c>
      <c r="AD105" s="143">
        <f>Z105/($Z$4)*100</f>
        <v>16.383095499451152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2543</v>
      </c>
      <c r="Y106" s="132">
        <v>3070</v>
      </c>
      <c r="Z106" s="132">
        <v>3513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185</v>
      </c>
      <c r="Y108" s="125">
        <v>249</v>
      </c>
      <c r="Z108" s="125">
        <v>366</v>
      </c>
      <c r="AB108" s="122" t="str">
        <f>TEXT(Z108,"###,###")</f>
        <v>366</v>
      </c>
      <c r="AD108" s="143">
        <f>Z108/($Z$4)*100</f>
        <v>10.04390779363337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251</v>
      </c>
      <c r="Y109" s="125">
        <v>318</v>
      </c>
      <c r="Z109" s="125">
        <v>343</v>
      </c>
      <c r="AB109" s="122" t="str">
        <f>TEXT(Z109,"###,###")</f>
        <v>343</v>
      </c>
      <c r="AD109" s="143">
        <f>Z109/($Z$4)*100</f>
        <v>9.4127332601536775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425</v>
      </c>
      <c r="Y110" s="125">
        <v>544</v>
      </c>
      <c r="Z110" s="125">
        <v>648</v>
      </c>
      <c r="AB110" s="122" t="str">
        <f>TEXT(Z110,"###,###")</f>
        <v>648</v>
      </c>
      <c r="AD110" s="143">
        <f>Z110/($Z$4)*100</f>
        <v>17.782656421514819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1679</v>
      </c>
      <c r="Y111" s="125">
        <v>1959</v>
      </c>
      <c r="Z111" s="125">
        <v>2156</v>
      </c>
      <c r="AB111" s="122" t="str">
        <f>TEXT(Z111,"###,###")</f>
        <v>2,156</v>
      </c>
      <c r="AD111" s="143">
        <f>Z111/($Z$4)*100</f>
        <v>59.165751920965967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2708</v>
      </c>
      <c r="Y112" s="125">
        <v>3209</v>
      </c>
      <c r="Z112" s="125">
        <v>3642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35.1</v>
      </c>
      <c r="U118" s="144">
        <v>36.950000000000003</v>
      </c>
      <c r="V118" s="144">
        <v>41.1</v>
      </c>
      <c r="W118" s="144">
        <v>40.369999999999997</v>
      </c>
      <c r="X118" s="144">
        <v>35.26</v>
      </c>
      <c r="Y118" s="144">
        <v>37.630000000000003</v>
      </c>
      <c r="Z118" s="144">
        <v>37.83</v>
      </c>
      <c r="AB118" s="122" t="str">
        <f>TEXT(Z118,"##.0")</f>
        <v>37.8</v>
      </c>
    </row>
    <row r="120" spans="19:32" x14ac:dyDescent="0.25">
      <c r="S120" s="115" t="s">
        <v>106</v>
      </c>
      <c r="T120" s="125">
        <v>1653</v>
      </c>
      <c r="U120" s="125">
        <v>1736</v>
      </c>
      <c r="V120" s="125">
        <v>1792</v>
      </c>
      <c r="W120" s="125">
        <v>1822</v>
      </c>
      <c r="X120" s="125">
        <v>1888</v>
      </c>
      <c r="Y120" s="125">
        <v>2091</v>
      </c>
      <c r="Z120" s="125">
        <v>2305</v>
      </c>
      <c r="AB120" s="122" t="str">
        <f>TEXT(Z120,"###,###")</f>
        <v>2,305</v>
      </c>
    </row>
    <row r="121" spans="19:32" x14ac:dyDescent="0.25">
      <c r="S121" s="115" t="s">
        <v>107</v>
      </c>
      <c r="T121" s="125">
        <v>51</v>
      </c>
      <c r="U121" s="125">
        <v>60</v>
      </c>
      <c r="V121" s="125">
        <v>55</v>
      </c>
      <c r="W121" s="125">
        <v>45</v>
      </c>
      <c r="X121" s="125">
        <v>50</v>
      </c>
      <c r="Y121" s="125">
        <v>48</v>
      </c>
      <c r="Z121" s="125">
        <v>40</v>
      </c>
      <c r="AB121" s="122" t="str">
        <f>TEXT(Z121,"###,###")</f>
        <v>40</v>
      </c>
    </row>
    <row r="122" spans="19:32" x14ac:dyDescent="0.25">
      <c r="S122" s="115" t="s">
        <v>108</v>
      </c>
      <c r="T122" s="125">
        <v>113</v>
      </c>
      <c r="U122" s="125">
        <v>94</v>
      </c>
      <c r="V122" s="125">
        <v>107</v>
      </c>
      <c r="W122" s="125">
        <v>119</v>
      </c>
      <c r="X122" s="125">
        <v>120</v>
      </c>
      <c r="Y122" s="125">
        <v>131</v>
      </c>
      <c r="Z122" s="125">
        <v>123</v>
      </c>
      <c r="AB122" s="122" t="str">
        <f>TEXT(Z122,"###,###")</f>
        <v>123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1766</v>
      </c>
      <c r="U124" s="125">
        <v>1830</v>
      </c>
      <c r="V124" s="125">
        <v>1899</v>
      </c>
      <c r="W124" s="125">
        <v>1941</v>
      </c>
      <c r="X124" s="125">
        <v>2008</v>
      </c>
      <c r="Y124" s="125">
        <v>2222</v>
      </c>
      <c r="Z124" s="125">
        <v>2428</v>
      </c>
      <c r="AB124" s="122" t="str">
        <f>TEXT(Z124,"###,###")</f>
        <v>2,428</v>
      </c>
      <c r="AD124" s="139">
        <f>Z124/$Z$7*100</f>
        <v>98.339408667476718</v>
      </c>
    </row>
    <row r="125" spans="19:32" x14ac:dyDescent="0.25">
      <c r="S125" s="115" t="s">
        <v>110</v>
      </c>
      <c r="T125" s="125">
        <v>164</v>
      </c>
      <c r="U125" s="125">
        <v>154</v>
      </c>
      <c r="V125" s="125">
        <v>162</v>
      </c>
      <c r="W125" s="125">
        <v>164</v>
      </c>
      <c r="X125" s="125">
        <v>170</v>
      </c>
      <c r="Y125" s="125">
        <v>179</v>
      </c>
      <c r="Z125" s="125">
        <v>163</v>
      </c>
      <c r="AB125" s="122" t="str">
        <f>TEXT(Z125,"###,###")</f>
        <v>163</v>
      </c>
      <c r="AD125" s="139">
        <f>Z125/$Z$7*100</f>
        <v>6.6018631024706353</v>
      </c>
    </row>
    <row r="127" spans="19:32" x14ac:dyDescent="0.25">
      <c r="S127" s="115" t="s">
        <v>111</v>
      </c>
      <c r="T127" s="125">
        <v>996</v>
      </c>
      <c r="U127" s="125">
        <v>1050</v>
      </c>
      <c r="V127" s="125">
        <v>1085</v>
      </c>
      <c r="W127" s="125">
        <v>1107</v>
      </c>
      <c r="X127" s="125">
        <v>1133</v>
      </c>
      <c r="Y127" s="125">
        <v>1224</v>
      </c>
      <c r="Z127" s="125">
        <v>1319</v>
      </c>
      <c r="AB127" s="122" t="str">
        <f>TEXT(Z127,"###,###")</f>
        <v>1,319</v>
      </c>
      <c r="AD127" s="139">
        <f>Z127/$Z$7*100</f>
        <v>53.422438234102877</v>
      </c>
    </row>
    <row r="128" spans="19:32" x14ac:dyDescent="0.25">
      <c r="S128" s="115" t="s">
        <v>112</v>
      </c>
      <c r="T128" s="125">
        <v>820</v>
      </c>
      <c r="U128" s="125">
        <v>847</v>
      </c>
      <c r="V128" s="125">
        <v>871</v>
      </c>
      <c r="W128" s="125">
        <v>885</v>
      </c>
      <c r="X128" s="125">
        <v>923</v>
      </c>
      <c r="Y128" s="125">
        <v>1046</v>
      </c>
      <c r="Z128" s="125">
        <v>1148</v>
      </c>
      <c r="AB128" s="122" t="str">
        <f>TEXT(Z128,"###,###")</f>
        <v>1,148</v>
      </c>
      <c r="AD128" s="139">
        <f>Z128/$Z$7*100</f>
        <v>46.496557310652086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5" id="{CFB47A4B-2898-4ECB-AF1A-195D3334088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78" id="{B072AC63-3B7C-4B14-9B21-4FB610E075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81" id="{7424B036-5B15-4DF9-B044-47EBF2B798F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84" id="{666F72C9-4E71-48B7-9E09-12C025295F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F4CB6-8A87-4F93-985A-901C2E5E2B2D}">
  <sheetPr codeName="Sheet13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Western Downs</v>
      </c>
      <c r="T1" s="113"/>
      <c r="U1" s="113"/>
      <c r="V1" s="113"/>
      <c r="W1" s="113"/>
      <c r="X1" s="113"/>
      <c r="Y1" s="114" t="str">
        <f>Y3</f>
        <v>9.73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194</v>
      </c>
      <c r="Y3" s="118" t="s">
        <v>277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9.73 Western Downs,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23981</v>
      </c>
      <c r="U4" s="121">
        <v>25300</v>
      </c>
      <c r="V4" s="121">
        <v>24982</v>
      </c>
      <c r="W4" s="121">
        <v>23552</v>
      </c>
      <c r="X4" s="121">
        <v>22121</v>
      </c>
      <c r="Y4" s="121">
        <v>24201</v>
      </c>
      <c r="Z4" s="121">
        <v>27309</v>
      </c>
      <c r="AB4" s="122" t="str">
        <f>TEXT(Z4,"###,###")</f>
        <v>27,309</v>
      </c>
      <c r="AD4" s="123">
        <f>Z4/Y4-1</f>
        <v>0.1284244452708565</v>
      </c>
      <c r="AF4" s="123">
        <f t="shared" ref="AF4:AF9" si="0">Z4/T4-1</f>
        <v>0.13877653142070812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13074</v>
      </c>
      <c r="U5" s="121">
        <v>13824</v>
      </c>
      <c r="V5" s="121">
        <v>13500</v>
      </c>
      <c r="W5" s="121">
        <v>12695</v>
      </c>
      <c r="X5" s="121">
        <v>12108</v>
      </c>
      <c r="Y5" s="121">
        <v>13175</v>
      </c>
      <c r="Z5" s="121">
        <v>15099</v>
      </c>
      <c r="AB5" s="122" t="str">
        <f>TEXT(Z5,"###,###")</f>
        <v>15,099</v>
      </c>
      <c r="AD5" s="123">
        <f t="shared" ref="AD5:AD9" si="1">Z5/Y5-1</f>
        <v>0.14603415559772293</v>
      </c>
      <c r="AF5" s="123">
        <f t="shared" si="0"/>
        <v>0.15488756310234053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10907</v>
      </c>
      <c r="U6" s="121">
        <v>11476</v>
      </c>
      <c r="V6" s="121">
        <v>11482</v>
      </c>
      <c r="W6" s="121">
        <v>10857</v>
      </c>
      <c r="X6" s="121">
        <v>10013</v>
      </c>
      <c r="Y6" s="121">
        <v>11026</v>
      </c>
      <c r="Z6" s="121">
        <v>12210</v>
      </c>
      <c r="AB6" s="122" t="str">
        <f>TEXT(Z6,"###,###")</f>
        <v>12,210</v>
      </c>
      <c r="AD6" s="123">
        <f t="shared" si="1"/>
        <v>0.10738255033557054</v>
      </c>
      <c r="AF6" s="123">
        <f t="shared" si="0"/>
        <v>0.11946456404144135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16049</v>
      </c>
      <c r="U7" s="121">
        <v>16879</v>
      </c>
      <c r="V7" s="121">
        <v>16899</v>
      </c>
      <c r="W7" s="121">
        <v>16143</v>
      </c>
      <c r="X7" s="121">
        <v>15492</v>
      </c>
      <c r="Y7" s="121">
        <v>16485</v>
      </c>
      <c r="Z7" s="121">
        <v>18514</v>
      </c>
      <c r="AB7" s="122" t="str">
        <f>TEXT(Z7,"###,###")</f>
        <v>18,514</v>
      </c>
      <c r="AD7" s="123">
        <f t="shared" si="1"/>
        <v>0.12308158932362745</v>
      </c>
      <c r="AF7" s="123">
        <f t="shared" si="0"/>
        <v>0.15359212411988277</v>
      </c>
    </row>
    <row r="8" spans="1:32" ht="17.25" customHeight="1" x14ac:dyDescent="0.25">
      <c r="A8" s="44" t="s">
        <v>13</v>
      </c>
      <c r="B8" s="45"/>
      <c r="C8" s="46"/>
      <c r="D8" s="47" t="str">
        <f>AB4</f>
        <v>27,309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18,514</v>
      </c>
      <c r="P8" s="48"/>
      <c r="S8" s="120" t="s">
        <v>88</v>
      </c>
      <c r="T8" s="121">
        <v>37014.089999999997</v>
      </c>
      <c r="U8" s="121">
        <v>40372.06</v>
      </c>
      <c r="V8" s="121">
        <v>40724.550000000003</v>
      </c>
      <c r="W8" s="121">
        <v>41140.129999999997</v>
      </c>
      <c r="X8" s="121">
        <v>41036.81</v>
      </c>
      <c r="Y8" s="121">
        <v>40978.11</v>
      </c>
      <c r="Z8" s="121">
        <v>42033.96</v>
      </c>
      <c r="AB8" s="122" t="str">
        <f>TEXT(Z8,"$###,###")</f>
        <v>$42,034</v>
      </c>
      <c r="AD8" s="123">
        <f t="shared" si="1"/>
        <v>2.576619565909688E-2</v>
      </c>
      <c r="AF8" s="123">
        <f t="shared" si="0"/>
        <v>0.13562051640334816</v>
      </c>
    </row>
    <row r="9" spans="1:32" x14ac:dyDescent="0.25">
      <c r="A9" s="52" t="s">
        <v>15</v>
      </c>
      <c r="B9" s="53"/>
      <c r="C9" s="54"/>
      <c r="D9" s="55">
        <f>AD104</f>
        <v>69.039510783990622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54.834179539807714</v>
      </c>
      <c r="P9" s="56" t="s">
        <v>89</v>
      </c>
      <c r="S9" s="120" t="s">
        <v>7</v>
      </c>
      <c r="T9" s="121">
        <v>719654375</v>
      </c>
      <c r="U9" s="121">
        <v>815496374</v>
      </c>
      <c r="V9" s="121">
        <v>835025601</v>
      </c>
      <c r="W9" s="121">
        <v>791929428</v>
      </c>
      <c r="X9" s="121">
        <v>778449895</v>
      </c>
      <c r="Y9" s="121">
        <v>831957884</v>
      </c>
      <c r="Z9" s="121">
        <v>885529285</v>
      </c>
      <c r="AB9" s="122" t="str">
        <f>TEXT(Z9/1000000,"$#,###.0")&amp;" mil"</f>
        <v>$885.5 mil</v>
      </c>
      <c r="AD9" s="123">
        <f t="shared" si="1"/>
        <v>6.4391962658532753E-2</v>
      </c>
      <c r="AF9" s="123">
        <f t="shared" si="0"/>
        <v>0.23049246383029343</v>
      </c>
    </row>
    <row r="10" spans="1:32" x14ac:dyDescent="0.25">
      <c r="A10" s="52" t="s">
        <v>18</v>
      </c>
      <c r="B10" s="53"/>
      <c r="C10" s="54"/>
      <c r="D10" s="55">
        <f>AD105</f>
        <v>14.500714050313086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45.171221778113861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84.806092686615528</v>
      </c>
      <c r="P11" s="56" t="s">
        <v>89</v>
      </c>
      <c r="S11" s="120" t="s">
        <v>30</v>
      </c>
      <c r="T11" s="125">
        <v>20053</v>
      </c>
      <c r="U11" s="125">
        <v>21346</v>
      </c>
      <c r="V11" s="125">
        <v>21174</v>
      </c>
      <c r="W11" s="125">
        <v>19733</v>
      </c>
      <c r="X11" s="125">
        <v>18437</v>
      </c>
      <c r="Y11" s="125">
        <v>20070</v>
      </c>
      <c r="Z11" s="125">
        <v>22166</v>
      </c>
    </row>
    <row r="12" spans="1:32" ht="28.5" customHeight="1" x14ac:dyDescent="0.25">
      <c r="A12" s="52" t="s">
        <v>20</v>
      </c>
      <c r="B12" s="54"/>
      <c r="C12" s="54"/>
      <c r="D12" s="55">
        <f>AD108</f>
        <v>18.788677725292029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27.757372798962948</v>
      </c>
      <c r="P12" s="56" t="s">
        <v>89</v>
      </c>
      <c r="S12" s="120" t="s">
        <v>31</v>
      </c>
      <c r="T12" s="125">
        <v>3930</v>
      </c>
      <c r="U12" s="125">
        <v>3956</v>
      </c>
      <c r="V12" s="125">
        <v>3811</v>
      </c>
      <c r="W12" s="125">
        <v>3820</v>
      </c>
      <c r="X12" s="125">
        <v>3683</v>
      </c>
      <c r="Y12" s="125">
        <v>4131</v>
      </c>
      <c r="Z12" s="125">
        <v>5141</v>
      </c>
    </row>
    <row r="13" spans="1:32" ht="15" customHeight="1" x14ac:dyDescent="0.25">
      <c r="A13" s="52" t="s">
        <v>21</v>
      </c>
      <c r="B13" s="54"/>
      <c r="C13" s="54"/>
      <c r="D13" s="55">
        <f>AD109</f>
        <v>15.786004613863561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19.707788641107328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29.257753854040793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2826</v>
      </c>
      <c r="Z15" s="125">
        <v>3241</v>
      </c>
      <c r="AB15" s="129">
        <f t="shared" ref="AB15:AB34" si="2">IF(Z15="np",0,Z15/$Z$34)</f>
        <v>0.11867882383097147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555</v>
      </c>
      <c r="Z16" s="125">
        <v>709</v>
      </c>
      <c r="AB16" s="129">
        <f t="shared" si="2"/>
        <v>2.5962137024424181E-2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1072</v>
      </c>
      <c r="Z17" s="125">
        <v>1558</v>
      </c>
      <c r="AB17" s="129">
        <f t="shared" si="2"/>
        <v>5.7050789117140871E-2</v>
      </c>
    </row>
    <row r="18" spans="1:28" x14ac:dyDescent="0.25">
      <c r="A18" s="82" t="str">
        <f>$S$1&amp;" ("&amp;$T$2&amp;" to "&amp;$Z$2&amp;")"</f>
        <v>Western Downs (2011-12 to 2017-18)</v>
      </c>
      <c r="B18" s="82"/>
      <c r="C18" s="82"/>
      <c r="D18" s="82"/>
      <c r="E18" s="82"/>
      <c r="F18" s="82"/>
      <c r="G18" s="82" t="str">
        <f>$S$1&amp;" ("&amp;$T$2&amp;" to "&amp;$Z$2&amp;")"</f>
        <v>Western Downs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462</v>
      </c>
      <c r="Z18" s="125">
        <v>394</v>
      </c>
      <c r="AB18" s="129">
        <f t="shared" si="2"/>
        <v>1.4427478120766047E-2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1910</v>
      </c>
      <c r="Z19" s="125">
        <v>2261</v>
      </c>
      <c r="AB19" s="129">
        <f t="shared" si="2"/>
        <v>8.2793218352923942E-2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1085</v>
      </c>
      <c r="Z20" s="125">
        <v>1230</v>
      </c>
      <c r="AB20" s="129">
        <f t="shared" si="2"/>
        <v>4.5040096671426999E-2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2069</v>
      </c>
      <c r="Z21" s="125">
        <v>2324</v>
      </c>
      <c r="AB21" s="129">
        <f t="shared" si="2"/>
        <v>8.5100150133655572E-2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1559</v>
      </c>
      <c r="Z22" s="125">
        <v>1564</v>
      </c>
      <c r="AB22" s="129">
        <f t="shared" si="2"/>
        <v>5.7270496905781974E-2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772</v>
      </c>
      <c r="Z23" s="125">
        <v>1005</v>
      </c>
      <c r="AB23" s="129">
        <f t="shared" si="2"/>
        <v>3.6801054597385474E-2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66</v>
      </c>
      <c r="Z24" s="125">
        <v>62</v>
      </c>
      <c r="AB24" s="129">
        <f t="shared" si="2"/>
        <v>2.2703138159581092E-3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584</v>
      </c>
      <c r="Z25" s="125">
        <v>653</v>
      </c>
      <c r="AB25" s="129">
        <f t="shared" si="2"/>
        <v>2.3911530997107182E-2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342</v>
      </c>
      <c r="Z26" s="125">
        <v>541</v>
      </c>
      <c r="AB26" s="129">
        <f t="shared" si="2"/>
        <v>1.9810318942473176E-2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837</v>
      </c>
      <c r="Z27" s="125">
        <v>1055</v>
      </c>
      <c r="AB27" s="129">
        <f t="shared" si="2"/>
        <v>3.863195283606137E-2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1226</v>
      </c>
      <c r="Z28" s="125">
        <v>1554</v>
      </c>
      <c r="AB28" s="129">
        <f t="shared" si="2"/>
        <v>5.6904317258046795E-2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1324</v>
      </c>
      <c r="Z29" s="125">
        <v>1340</v>
      </c>
      <c r="AB29" s="129">
        <f t="shared" si="2"/>
        <v>4.906807279651397E-2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1522</v>
      </c>
      <c r="Z30" s="125">
        <v>1619</v>
      </c>
      <c r="AB30" s="129">
        <f t="shared" si="2"/>
        <v>5.928448496832546E-2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1548</v>
      </c>
      <c r="Z31" s="125">
        <v>1798</v>
      </c>
      <c r="AB31" s="129">
        <f t="shared" si="2"/>
        <v>6.5839100662785158E-2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178</v>
      </c>
      <c r="Z32" s="125">
        <v>127</v>
      </c>
      <c r="AB32" s="129">
        <f t="shared" si="2"/>
        <v>4.6504815262367718E-3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797</v>
      </c>
      <c r="Z33" s="125">
        <v>982</v>
      </c>
      <c r="AB33" s="129">
        <f t="shared" si="2"/>
        <v>3.5958841407594568E-2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24201</v>
      </c>
      <c r="Z34" s="132">
        <v>27309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56</v>
      </c>
      <c r="Y44" s="125">
        <v>79</v>
      </c>
      <c r="Z44" s="125">
        <v>68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448</v>
      </c>
      <c r="Y45" s="125">
        <v>521</v>
      </c>
      <c r="Z45" s="125">
        <v>550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768</v>
      </c>
      <c r="Y46" s="125">
        <v>870</v>
      </c>
      <c r="Z46" s="125">
        <v>1252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1124</v>
      </c>
      <c r="Y47" s="125">
        <v>1242</v>
      </c>
      <c r="Z47" s="125">
        <v>1416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1398</v>
      </c>
      <c r="Y48" s="125">
        <v>1425</v>
      </c>
      <c r="Z48" s="125">
        <v>1624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Western Downs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1275</v>
      </c>
      <c r="Y49" s="125">
        <v>1356</v>
      </c>
      <c r="Z49" s="125">
        <v>1463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1100</v>
      </c>
      <c r="Y50" s="125">
        <v>1212</v>
      </c>
      <c r="Z50" s="125">
        <v>1345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1216</v>
      </c>
      <c r="Y51" s="125">
        <v>1255</v>
      </c>
      <c r="Z51" s="125">
        <v>1319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1156</v>
      </c>
      <c r="Y52" s="125">
        <v>1239</v>
      </c>
      <c r="Z52" s="125">
        <v>1388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1123</v>
      </c>
      <c r="Y53" s="125">
        <v>1169</v>
      </c>
      <c r="Z53" s="125">
        <v>1304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957</v>
      </c>
      <c r="Y54" s="125">
        <v>1074</v>
      </c>
      <c r="Z54" s="125">
        <v>1222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697</v>
      </c>
      <c r="Y55" s="125">
        <v>786</v>
      </c>
      <c r="Z55" s="125">
        <v>907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437</v>
      </c>
      <c r="Y56" s="125">
        <v>497</v>
      </c>
      <c r="Z56" s="125">
        <v>603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177</v>
      </c>
      <c r="Y57" s="125">
        <v>244</v>
      </c>
      <c r="Z57" s="125">
        <v>311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97</v>
      </c>
      <c r="Y58" s="125">
        <v>101</v>
      </c>
      <c r="Z58" s="125">
        <v>155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52</v>
      </c>
      <c r="Y59" s="125">
        <v>63</v>
      </c>
      <c r="Z59" s="125">
        <v>80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31</v>
      </c>
      <c r="Y60" s="125">
        <v>42</v>
      </c>
      <c r="Z60" s="125">
        <v>48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12108</v>
      </c>
      <c r="Y61" s="125">
        <v>13175</v>
      </c>
      <c r="Z61" s="125">
        <v>15099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51</v>
      </c>
      <c r="Y63" s="125">
        <v>54</v>
      </c>
      <c r="Z63" s="125">
        <v>54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Western Downs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426</v>
      </c>
      <c r="Y64" s="125">
        <v>465</v>
      </c>
      <c r="Z64" s="125">
        <v>460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745</v>
      </c>
      <c r="Y65" s="125">
        <v>796</v>
      </c>
      <c r="Z65" s="125">
        <v>931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947</v>
      </c>
      <c r="Y66" s="125">
        <v>986</v>
      </c>
      <c r="Z66" s="125">
        <v>1019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1034</v>
      </c>
      <c r="Y67" s="125">
        <v>1092</v>
      </c>
      <c r="Z67" s="125">
        <v>1159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991</v>
      </c>
      <c r="Y68" s="125">
        <v>1091</v>
      </c>
      <c r="Z68" s="125">
        <v>1173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960</v>
      </c>
      <c r="Y69" s="125">
        <v>1068</v>
      </c>
      <c r="Z69" s="125">
        <v>1172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1052</v>
      </c>
      <c r="Y70" s="125">
        <v>1118</v>
      </c>
      <c r="Z70" s="125">
        <v>1140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1005</v>
      </c>
      <c r="Y71" s="125">
        <v>1175</v>
      </c>
      <c r="Z71" s="125">
        <v>1294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988</v>
      </c>
      <c r="Y72" s="125">
        <v>1057</v>
      </c>
      <c r="Z72" s="125">
        <v>1170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741</v>
      </c>
      <c r="Y73" s="125">
        <v>899</v>
      </c>
      <c r="Z73" s="125">
        <v>1060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535</v>
      </c>
      <c r="Y74" s="125">
        <v>619</v>
      </c>
      <c r="Z74" s="125">
        <v>757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265</v>
      </c>
      <c r="Y75" s="125">
        <v>288</v>
      </c>
      <c r="Z75" s="125">
        <v>414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133</v>
      </c>
      <c r="Y76" s="125">
        <v>165</v>
      </c>
      <c r="Z76" s="125">
        <v>205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61</v>
      </c>
      <c r="Y77" s="125">
        <v>69</v>
      </c>
      <c r="Z77" s="125">
        <v>96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43</v>
      </c>
      <c r="Y78" s="125">
        <v>44</v>
      </c>
      <c r="Z78" s="125">
        <v>65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37</v>
      </c>
      <c r="Y79" s="125">
        <v>39</v>
      </c>
      <c r="Z79" s="125">
        <v>48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10013</v>
      </c>
      <c r="Y80" s="125">
        <v>11026</v>
      </c>
      <c r="Z80" s="125">
        <v>12210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Western Downs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808</v>
      </c>
      <c r="Y83" s="125">
        <v>836</v>
      </c>
      <c r="Z83" s="125">
        <v>961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517</v>
      </c>
      <c r="Y84" s="125">
        <v>549</v>
      </c>
      <c r="Z84" s="125">
        <v>574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27,309</v>
      </c>
      <c r="D85" s="96">
        <f t="shared" ref="D85:D90" si="4">AD4</f>
        <v>0.1284244452708565</v>
      </c>
      <c r="E85" s="97">
        <f t="shared" ref="E85:E90" si="5">AD4</f>
        <v>0.1284244452708565</v>
      </c>
      <c r="F85" s="96">
        <f t="shared" ref="F85:F90" si="6">AF4</f>
        <v>0.13877653142070812</v>
      </c>
      <c r="G85" s="97">
        <f t="shared" ref="G85:G90" si="7">AF4</f>
        <v>0.13877653142070812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1684</v>
      </c>
      <c r="Y85" s="125">
        <v>1745</v>
      </c>
      <c r="Z85" s="125">
        <v>1862</v>
      </c>
    </row>
    <row r="86" spans="1:32" ht="15" customHeight="1" x14ac:dyDescent="0.25">
      <c r="A86" s="98" t="s">
        <v>4</v>
      </c>
      <c r="B86" s="95"/>
      <c r="C86" s="109" t="str">
        <f t="shared" si="3"/>
        <v>15,099</v>
      </c>
      <c r="D86" s="96">
        <f t="shared" si="4"/>
        <v>0.14603415559772293</v>
      </c>
      <c r="E86" s="97">
        <f t="shared" si="5"/>
        <v>0.14603415559772293</v>
      </c>
      <c r="F86" s="96">
        <f t="shared" si="6"/>
        <v>0.15488756310234053</v>
      </c>
      <c r="G86" s="97">
        <f t="shared" si="7"/>
        <v>0.15488756310234053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235</v>
      </c>
      <c r="Y86" s="125">
        <v>244</v>
      </c>
      <c r="Z86" s="125">
        <v>244</v>
      </c>
    </row>
    <row r="87" spans="1:32" ht="15" customHeight="1" x14ac:dyDescent="0.25">
      <c r="A87" s="98" t="s">
        <v>5</v>
      </c>
      <c r="B87" s="95"/>
      <c r="C87" s="109" t="str">
        <f t="shared" si="3"/>
        <v>12,210</v>
      </c>
      <c r="D87" s="96">
        <f t="shared" si="4"/>
        <v>0.10738255033557054</v>
      </c>
      <c r="E87" s="97">
        <f t="shared" si="5"/>
        <v>0.10738255033557054</v>
      </c>
      <c r="F87" s="96">
        <f t="shared" si="6"/>
        <v>0.11946456404144135</v>
      </c>
      <c r="G87" s="97">
        <f t="shared" si="7"/>
        <v>0.11946456404144135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192</v>
      </c>
      <c r="Y87" s="125">
        <v>204</v>
      </c>
      <c r="Z87" s="125">
        <v>216</v>
      </c>
    </row>
    <row r="88" spans="1:32" ht="15" customHeight="1" x14ac:dyDescent="0.25">
      <c r="A88" s="95" t="s">
        <v>6</v>
      </c>
      <c r="B88" s="95"/>
      <c r="C88" s="109" t="str">
        <f t="shared" si="3"/>
        <v>18,514</v>
      </c>
      <c r="D88" s="96">
        <f t="shared" si="4"/>
        <v>0.12308158932362745</v>
      </c>
      <c r="E88" s="97">
        <f t="shared" si="5"/>
        <v>0.12308158932362745</v>
      </c>
      <c r="F88" s="96">
        <f t="shared" si="6"/>
        <v>0.15359212411988277</v>
      </c>
      <c r="G88" s="97">
        <f t="shared" si="7"/>
        <v>0.15359212411988277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326</v>
      </c>
      <c r="Y88" s="125">
        <v>368</v>
      </c>
      <c r="Z88" s="125">
        <v>395</v>
      </c>
    </row>
    <row r="89" spans="1:32" ht="15" customHeight="1" x14ac:dyDescent="0.25">
      <c r="A89" s="95" t="s">
        <v>104</v>
      </c>
      <c r="B89" s="95"/>
      <c r="C89" s="146" t="str">
        <f t="shared" si="3"/>
        <v>$42,034</v>
      </c>
      <c r="D89" s="96">
        <f t="shared" si="4"/>
        <v>2.576619565909688E-2</v>
      </c>
      <c r="E89" s="97">
        <f t="shared" si="5"/>
        <v>2.576619565909688E-2</v>
      </c>
      <c r="F89" s="96">
        <f t="shared" si="6"/>
        <v>0.13562051640334816</v>
      </c>
      <c r="G89" s="97">
        <f t="shared" si="7"/>
        <v>0.13562051640334816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1101</v>
      </c>
      <c r="Y89" s="125">
        <v>1179</v>
      </c>
      <c r="Z89" s="125">
        <v>1308</v>
      </c>
    </row>
    <row r="90" spans="1:32" ht="15" customHeight="1" x14ac:dyDescent="0.25">
      <c r="A90" s="95" t="s">
        <v>7</v>
      </c>
      <c r="B90" s="95"/>
      <c r="C90" s="109" t="str">
        <f t="shared" si="3"/>
        <v>$885.5 mil</v>
      </c>
      <c r="D90" s="96">
        <f t="shared" si="4"/>
        <v>6.4391962658532753E-2</v>
      </c>
      <c r="E90" s="97">
        <f t="shared" si="5"/>
        <v>6.4391962658532753E-2</v>
      </c>
      <c r="F90" s="96">
        <f t="shared" si="6"/>
        <v>0.23049246383029343</v>
      </c>
      <c r="G90" s="97">
        <f t="shared" si="7"/>
        <v>0.23049246383029343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1314</v>
      </c>
      <c r="Y90" s="125">
        <v>1441</v>
      </c>
      <c r="Z90" s="125">
        <v>1655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8392</v>
      </c>
      <c r="Y91" s="125">
        <v>8948</v>
      </c>
      <c r="Z91" s="125">
        <v>10152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421</v>
      </c>
      <c r="Y93" s="125">
        <v>497</v>
      </c>
      <c r="Z93" s="125">
        <v>575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1016</v>
      </c>
      <c r="Y94" s="125">
        <v>1132</v>
      </c>
      <c r="Z94" s="125">
        <v>1201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248</v>
      </c>
      <c r="Y95" s="125">
        <v>227</v>
      </c>
      <c r="Z95" s="125">
        <v>250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831</v>
      </c>
      <c r="Y96" s="125">
        <v>934</v>
      </c>
      <c r="Z96" s="125">
        <v>1097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1312</v>
      </c>
      <c r="Y97" s="125">
        <v>1446</v>
      </c>
      <c r="Z97" s="125">
        <v>1465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681</v>
      </c>
      <c r="Y98" s="125">
        <v>767</v>
      </c>
      <c r="Z98" s="125">
        <v>838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101</v>
      </c>
      <c r="Y99" s="125">
        <v>101</v>
      </c>
      <c r="Z99" s="125">
        <v>116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709</v>
      </c>
      <c r="Y100" s="125">
        <v>738</v>
      </c>
      <c r="Z100" s="125">
        <v>878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7098</v>
      </c>
      <c r="Y101" s="125">
        <v>7537</v>
      </c>
      <c r="Z101" s="125">
        <v>8360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15483</v>
      </c>
      <c r="Y104" s="125">
        <v>17078</v>
      </c>
      <c r="Z104" s="125">
        <v>18854</v>
      </c>
      <c r="AB104" s="122" t="str">
        <f>TEXT(Z104,"###,###")</f>
        <v>18,854</v>
      </c>
      <c r="AD104" s="143">
        <f>Z104/($Z$4)*100</f>
        <v>69.039510783990622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3294</v>
      </c>
      <c r="Y105" s="125">
        <v>3726</v>
      </c>
      <c r="Z105" s="125">
        <v>3960</v>
      </c>
      <c r="AB105" s="122" t="str">
        <f>TEXT(Z105,"###,###")</f>
        <v>3,960</v>
      </c>
      <c r="AD105" s="143">
        <f>Z105/($Z$4)*100</f>
        <v>14.500714050313086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18777</v>
      </c>
      <c r="Y106" s="132">
        <v>20804</v>
      </c>
      <c r="Z106" s="132">
        <v>22814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3842</v>
      </c>
      <c r="Y108" s="125">
        <v>4252</v>
      </c>
      <c r="Z108" s="125">
        <v>5131</v>
      </c>
      <c r="AB108" s="122" t="str">
        <f>TEXT(Z108,"###,###")</f>
        <v>5,131</v>
      </c>
      <c r="AD108" s="143">
        <f>Z108/($Z$4)*100</f>
        <v>18.788677725292029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3588</v>
      </c>
      <c r="Y109" s="125">
        <v>4076</v>
      </c>
      <c r="Z109" s="125">
        <v>4311</v>
      </c>
      <c r="AB109" s="122" t="str">
        <f>TEXT(Z109,"###,###")</f>
        <v>4,311</v>
      </c>
      <c r="AD109" s="143">
        <f>Z109/($Z$4)*100</f>
        <v>15.786004613863561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4681</v>
      </c>
      <c r="Y110" s="125">
        <v>4863</v>
      </c>
      <c r="Z110" s="125">
        <v>5382</v>
      </c>
      <c r="AB110" s="122" t="str">
        <f>TEXT(Z110,"###,###")</f>
        <v>5,382</v>
      </c>
      <c r="AD110" s="143">
        <f>Z110/($Z$4)*100</f>
        <v>19.707788641107328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6666</v>
      </c>
      <c r="Y111" s="125">
        <v>7613</v>
      </c>
      <c r="Z111" s="125">
        <v>7990</v>
      </c>
      <c r="AB111" s="122" t="str">
        <f>TEXT(Z111,"###,###")</f>
        <v>7,990</v>
      </c>
      <c r="AD111" s="143">
        <f>Z111/($Z$4)*100</f>
        <v>29.257753854040793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22121</v>
      </c>
      <c r="Y112" s="125">
        <v>24201</v>
      </c>
      <c r="Z112" s="125">
        <v>27309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40.96</v>
      </c>
      <c r="U118" s="144">
        <v>41.89</v>
      </c>
      <c r="V118" s="144">
        <v>37.89</v>
      </c>
      <c r="W118" s="144">
        <v>40.479999999999997</v>
      </c>
      <c r="X118" s="144">
        <v>41.76</v>
      </c>
      <c r="Y118" s="144">
        <v>41.15</v>
      </c>
      <c r="Z118" s="144">
        <v>41.77</v>
      </c>
      <c r="AB118" s="122" t="str">
        <f>TEXT(Z118,"##.0")</f>
        <v>41.8</v>
      </c>
    </row>
    <row r="120" spans="19:32" x14ac:dyDescent="0.25">
      <c r="S120" s="115" t="s">
        <v>106</v>
      </c>
      <c r="T120" s="125">
        <v>12121</v>
      </c>
      <c r="U120" s="125">
        <v>12925</v>
      </c>
      <c r="V120" s="125">
        <v>13091</v>
      </c>
      <c r="W120" s="125">
        <v>12324</v>
      </c>
      <c r="X120" s="125">
        <v>11808</v>
      </c>
      <c r="Y120" s="125">
        <v>12354</v>
      </c>
      <c r="Z120" s="125">
        <v>13371</v>
      </c>
      <c r="AB120" s="122" t="str">
        <f>TEXT(Z120,"###,###")</f>
        <v>13,371</v>
      </c>
    </row>
    <row r="121" spans="19:32" x14ac:dyDescent="0.25">
      <c r="S121" s="115" t="s">
        <v>107</v>
      </c>
      <c r="T121" s="125">
        <v>1969</v>
      </c>
      <c r="U121" s="125">
        <v>1949</v>
      </c>
      <c r="V121" s="125">
        <v>1866</v>
      </c>
      <c r="W121" s="125">
        <v>1931</v>
      </c>
      <c r="X121" s="125">
        <v>1888</v>
      </c>
      <c r="Y121" s="125">
        <v>2080</v>
      </c>
      <c r="Z121" s="125">
        <v>2809</v>
      </c>
      <c r="AB121" s="122" t="str">
        <f>TEXT(Z121,"###,###")</f>
        <v>2,809</v>
      </c>
    </row>
    <row r="122" spans="19:32" x14ac:dyDescent="0.25">
      <c r="S122" s="115" t="s">
        <v>108</v>
      </c>
      <c r="T122" s="125">
        <v>1959</v>
      </c>
      <c r="U122" s="125">
        <v>2005</v>
      </c>
      <c r="V122" s="125">
        <v>1944</v>
      </c>
      <c r="W122" s="125">
        <v>1891</v>
      </c>
      <c r="X122" s="125">
        <v>1794</v>
      </c>
      <c r="Y122" s="125">
        <v>2051</v>
      </c>
      <c r="Z122" s="125">
        <v>2330</v>
      </c>
      <c r="AB122" s="122" t="str">
        <f>TEXT(Z122,"###,###")</f>
        <v>2,330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14080</v>
      </c>
      <c r="U124" s="125">
        <v>14930</v>
      </c>
      <c r="V124" s="125">
        <v>15035</v>
      </c>
      <c r="W124" s="125">
        <v>14215</v>
      </c>
      <c r="X124" s="125">
        <v>13602</v>
      </c>
      <c r="Y124" s="125">
        <v>14405</v>
      </c>
      <c r="Z124" s="125">
        <v>15701</v>
      </c>
      <c r="AB124" s="122" t="str">
        <f>TEXT(Z124,"###,###")</f>
        <v>15,701</v>
      </c>
      <c r="AD124" s="139">
        <f>Z124/$Z$7*100</f>
        <v>84.806092686615528</v>
      </c>
    </row>
    <row r="125" spans="19:32" x14ac:dyDescent="0.25">
      <c r="S125" s="115" t="s">
        <v>110</v>
      </c>
      <c r="T125" s="125">
        <v>3928</v>
      </c>
      <c r="U125" s="125">
        <v>3954</v>
      </c>
      <c r="V125" s="125">
        <v>3810</v>
      </c>
      <c r="W125" s="125">
        <v>3822</v>
      </c>
      <c r="X125" s="125">
        <v>3682</v>
      </c>
      <c r="Y125" s="125">
        <v>4131</v>
      </c>
      <c r="Z125" s="125">
        <v>5139</v>
      </c>
      <c r="AB125" s="122" t="str">
        <f>TEXT(Z125,"###,###")</f>
        <v>5,139</v>
      </c>
      <c r="AD125" s="139">
        <f>Z125/$Z$7*100</f>
        <v>27.757372798962948</v>
      </c>
    </row>
    <row r="127" spans="19:32" x14ac:dyDescent="0.25">
      <c r="S127" s="115" t="s">
        <v>111</v>
      </c>
      <c r="T127" s="125">
        <v>8813</v>
      </c>
      <c r="U127" s="125">
        <v>9269</v>
      </c>
      <c r="V127" s="125">
        <v>9259</v>
      </c>
      <c r="W127" s="125">
        <v>8748</v>
      </c>
      <c r="X127" s="125">
        <v>8394</v>
      </c>
      <c r="Y127" s="125">
        <v>8948</v>
      </c>
      <c r="Z127" s="125">
        <v>10152</v>
      </c>
      <c r="AB127" s="122" t="str">
        <f>TEXT(Z127,"###,###")</f>
        <v>10,152</v>
      </c>
      <c r="AD127" s="139">
        <f>Z127/$Z$7*100</f>
        <v>54.834179539807714</v>
      </c>
    </row>
    <row r="128" spans="19:32" x14ac:dyDescent="0.25">
      <c r="S128" s="115" t="s">
        <v>112</v>
      </c>
      <c r="T128" s="125">
        <v>7240</v>
      </c>
      <c r="U128" s="125">
        <v>7608</v>
      </c>
      <c r="V128" s="125">
        <v>7638</v>
      </c>
      <c r="W128" s="125">
        <v>7395</v>
      </c>
      <c r="X128" s="125">
        <v>7096</v>
      </c>
      <c r="Y128" s="125">
        <v>7537</v>
      </c>
      <c r="Z128" s="125">
        <v>8363</v>
      </c>
      <c r="AB128" s="122" t="str">
        <f>TEXT(Z128,"###,###")</f>
        <v>8,363</v>
      </c>
      <c r="AD128" s="139">
        <f>Z128/$Z$7*100</f>
        <v>45.171221778113861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5" id="{7B805BCD-8FB7-4D20-95C2-7B83E2ECF9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8" id="{6ACAF341-811D-4462-A494-7537F2C654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1" id="{3B460832-A32B-42EF-B9D3-59C2E2620D3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4" id="{A5DF1D72-98F4-410C-AF53-507B1BDB62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DD9CC-5BF1-490F-9036-6D746F242E3E}">
  <sheetPr codeName="Sheet13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Whitsunday</v>
      </c>
      <c r="T1" s="113"/>
      <c r="U1" s="113"/>
      <c r="V1" s="113"/>
      <c r="W1" s="113"/>
      <c r="X1" s="113"/>
      <c r="Y1" s="114" t="str">
        <f>Y3</f>
        <v>9.74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195</v>
      </c>
      <c r="Y3" s="118" t="s">
        <v>278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9.74 Whitsunday,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30756</v>
      </c>
      <c r="U4" s="121">
        <v>29834</v>
      </c>
      <c r="V4" s="121">
        <v>29254</v>
      </c>
      <c r="W4" s="121">
        <v>29614</v>
      </c>
      <c r="X4" s="121">
        <v>29157</v>
      </c>
      <c r="Y4" s="121">
        <v>31595</v>
      </c>
      <c r="Z4" s="121">
        <v>35101</v>
      </c>
      <c r="AB4" s="122" t="str">
        <f>TEXT(Z4,"###,###")</f>
        <v>35,101</v>
      </c>
      <c r="AD4" s="123">
        <f>Z4/Y4-1</f>
        <v>0.11096692514638384</v>
      </c>
      <c r="AF4" s="123">
        <f t="shared" ref="AF4:AF9" si="0">Z4/T4-1</f>
        <v>0.14127324749642356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16861</v>
      </c>
      <c r="U5" s="121">
        <v>16540</v>
      </c>
      <c r="V5" s="121">
        <v>16124</v>
      </c>
      <c r="W5" s="121">
        <v>16050</v>
      </c>
      <c r="X5" s="121">
        <v>15788</v>
      </c>
      <c r="Y5" s="121">
        <v>17093</v>
      </c>
      <c r="Z5" s="121">
        <v>19119</v>
      </c>
      <c r="AB5" s="122" t="str">
        <f>TEXT(Z5,"###,###")</f>
        <v>19,119</v>
      </c>
      <c r="AD5" s="123">
        <f t="shared" ref="AD5:AD9" si="1">Z5/Y5-1</f>
        <v>0.11852805241911901</v>
      </c>
      <c r="AF5" s="123">
        <f t="shared" si="0"/>
        <v>0.13391851017140155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13895</v>
      </c>
      <c r="U6" s="121">
        <v>13294</v>
      </c>
      <c r="V6" s="121">
        <v>13130</v>
      </c>
      <c r="W6" s="121">
        <v>13564</v>
      </c>
      <c r="X6" s="121">
        <v>13369</v>
      </c>
      <c r="Y6" s="121">
        <v>14502</v>
      </c>
      <c r="Z6" s="121">
        <v>15982</v>
      </c>
      <c r="AB6" s="122" t="str">
        <f>TEXT(Z6,"###,###")</f>
        <v>15,982</v>
      </c>
      <c r="AD6" s="123">
        <f t="shared" si="1"/>
        <v>0.10205488898083015</v>
      </c>
      <c r="AF6" s="123">
        <f t="shared" si="0"/>
        <v>0.15019791291831597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19507</v>
      </c>
      <c r="U7" s="121">
        <v>19786</v>
      </c>
      <c r="V7" s="121">
        <v>19462</v>
      </c>
      <c r="W7" s="121">
        <v>19401</v>
      </c>
      <c r="X7" s="121">
        <v>19399</v>
      </c>
      <c r="Y7" s="121">
        <v>20377</v>
      </c>
      <c r="Z7" s="121">
        <v>22497</v>
      </c>
      <c r="AB7" s="122" t="str">
        <f>TEXT(Z7,"###,###")</f>
        <v>22,497</v>
      </c>
      <c r="AD7" s="123">
        <f t="shared" si="1"/>
        <v>0.10403886735044421</v>
      </c>
      <c r="AF7" s="123">
        <f t="shared" si="0"/>
        <v>0.15327831035013073</v>
      </c>
    </row>
    <row r="8" spans="1:32" ht="17.25" customHeight="1" x14ac:dyDescent="0.25">
      <c r="A8" s="44" t="s">
        <v>13</v>
      </c>
      <c r="B8" s="45"/>
      <c r="C8" s="46"/>
      <c r="D8" s="47" t="str">
        <f>AB4</f>
        <v>35,101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22,497</v>
      </c>
      <c r="P8" s="48"/>
      <c r="S8" s="120" t="s">
        <v>88</v>
      </c>
      <c r="T8" s="121">
        <v>35685</v>
      </c>
      <c r="U8" s="121">
        <v>35961</v>
      </c>
      <c r="V8" s="121">
        <v>37363.360000000001</v>
      </c>
      <c r="W8" s="121">
        <v>37306.04</v>
      </c>
      <c r="X8" s="121">
        <v>38215.449999999997</v>
      </c>
      <c r="Y8" s="121">
        <v>38038.92</v>
      </c>
      <c r="Z8" s="121">
        <v>39910.33</v>
      </c>
      <c r="AB8" s="122" t="str">
        <f>TEXT(Z8,"$###,###")</f>
        <v>$39,910</v>
      </c>
      <c r="AD8" s="123">
        <f t="shared" si="1"/>
        <v>4.9197243244550659E-2</v>
      </c>
      <c r="AF8" s="123">
        <f t="shared" si="0"/>
        <v>0.11840633319321858</v>
      </c>
    </row>
    <row r="9" spans="1:32" x14ac:dyDescent="0.25">
      <c r="A9" s="52" t="s">
        <v>15</v>
      </c>
      <c r="B9" s="53"/>
      <c r="C9" s="54"/>
      <c r="D9" s="55">
        <f>AD104</f>
        <v>82.36517478134526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54.273903187091612</v>
      </c>
      <c r="P9" s="56" t="s">
        <v>89</v>
      </c>
      <c r="S9" s="120" t="s">
        <v>7</v>
      </c>
      <c r="T9" s="121">
        <v>935908065</v>
      </c>
      <c r="U9" s="121">
        <v>983354750</v>
      </c>
      <c r="V9" s="121">
        <v>954923211</v>
      </c>
      <c r="W9" s="121">
        <v>933284787</v>
      </c>
      <c r="X9" s="121">
        <v>934919021</v>
      </c>
      <c r="Y9" s="121">
        <v>989314152</v>
      </c>
      <c r="Z9" s="121">
        <v>1140063303</v>
      </c>
      <c r="AB9" s="122" t="str">
        <f>TEXT(Z9/1000000,"$#,###.0")&amp;" mil"</f>
        <v>$1,140.1 mil</v>
      </c>
      <c r="AD9" s="123">
        <f t="shared" si="1"/>
        <v>0.15237743308861518</v>
      </c>
      <c r="AF9" s="123">
        <f t="shared" si="0"/>
        <v>0.21813599608205103</v>
      </c>
    </row>
    <row r="10" spans="1:32" x14ac:dyDescent="0.25">
      <c r="A10" s="52" t="s">
        <v>18</v>
      </c>
      <c r="B10" s="53"/>
      <c r="C10" s="54"/>
      <c r="D10" s="55">
        <f>AD105</f>
        <v>8.8373550611093705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45.726096812908388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91.252166955594078</v>
      </c>
      <c r="P11" s="56" t="s">
        <v>89</v>
      </c>
      <c r="S11" s="120" t="s">
        <v>30</v>
      </c>
      <c r="T11" s="125">
        <v>27370</v>
      </c>
      <c r="U11" s="125">
        <v>26568</v>
      </c>
      <c r="V11" s="125">
        <v>26062</v>
      </c>
      <c r="W11" s="125">
        <v>26509</v>
      </c>
      <c r="X11" s="125">
        <v>26047</v>
      </c>
      <c r="Y11" s="125">
        <v>28214</v>
      </c>
      <c r="Z11" s="125">
        <v>31338</v>
      </c>
    </row>
    <row r="12" spans="1:32" ht="28.5" customHeight="1" x14ac:dyDescent="0.25">
      <c r="A12" s="52" t="s">
        <v>20</v>
      </c>
      <c r="B12" s="54"/>
      <c r="C12" s="54"/>
      <c r="D12" s="55">
        <f>AD108</f>
        <v>18.882652915871343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16.722229630617417</v>
      </c>
      <c r="P12" s="56" t="s">
        <v>89</v>
      </c>
      <c r="S12" s="120" t="s">
        <v>31</v>
      </c>
      <c r="T12" s="125">
        <v>3383</v>
      </c>
      <c r="U12" s="125">
        <v>3266</v>
      </c>
      <c r="V12" s="125">
        <v>3192</v>
      </c>
      <c r="W12" s="125">
        <v>3106</v>
      </c>
      <c r="X12" s="125">
        <v>3112</v>
      </c>
      <c r="Y12" s="125">
        <v>3381</v>
      </c>
      <c r="Z12" s="125">
        <v>3762</v>
      </c>
    </row>
    <row r="13" spans="1:32" ht="15" customHeight="1" x14ac:dyDescent="0.25">
      <c r="A13" s="52" t="s">
        <v>21</v>
      </c>
      <c r="B13" s="54"/>
      <c r="C13" s="54"/>
      <c r="D13" s="55">
        <f>AD109</f>
        <v>19.520811372895359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40.3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22.617589242471723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30.161533859434204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2700</v>
      </c>
      <c r="Z15" s="125">
        <v>2643</v>
      </c>
      <c r="AB15" s="129">
        <f t="shared" ref="AB15:AB34" si="2">IF(Z15="np",0,Z15/$Z$34)</f>
        <v>7.529700008546765E-2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906</v>
      </c>
      <c r="Z16" s="125">
        <v>840</v>
      </c>
      <c r="AB16" s="129">
        <f t="shared" si="2"/>
        <v>2.3930942138400614E-2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1258</v>
      </c>
      <c r="Z17" s="125">
        <v>1704</v>
      </c>
      <c r="AB17" s="129">
        <f t="shared" si="2"/>
        <v>4.8545625480755535E-2</v>
      </c>
    </row>
    <row r="18" spans="1:28" x14ac:dyDescent="0.25">
      <c r="A18" s="82" t="str">
        <f>$S$1&amp;" ("&amp;$T$2&amp;" to "&amp;$Z$2&amp;")"</f>
        <v>Whitsunday (2011-12 to 2017-18)</v>
      </c>
      <c r="B18" s="82"/>
      <c r="C18" s="82"/>
      <c r="D18" s="82"/>
      <c r="E18" s="82"/>
      <c r="F18" s="82"/>
      <c r="G18" s="82" t="str">
        <f>$S$1&amp;" ("&amp;$T$2&amp;" to "&amp;$Z$2&amp;")"</f>
        <v>Whitsunday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119</v>
      </c>
      <c r="Z18" s="125">
        <v>131</v>
      </c>
      <c r="AB18" s="129">
        <f t="shared" si="2"/>
        <v>3.7320874049172389E-3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2777</v>
      </c>
      <c r="Z19" s="125">
        <v>3763</v>
      </c>
      <c r="AB19" s="129">
        <f t="shared" si="2"/>
        <v>0.10720492293666847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538</v>
      </c>
      <c r="Z20" s="125">
        <v>611</v>
      </c>
      <c r="AB20" s="129">
        <f t="shared" si="2"/>
        <v>1.7406911484003303E-2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2490</v>
      </c>
      <c r="Z21" s="125">
        <v>2787</v>
      </c>
      <c r="AB21" s="129">
        <f t="shared" si="2"/>
        <v>7.9399447309193474E-2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4335</v>
      </c>
      <c r="Z22" s="125">
        <v>4986</v>
      </c>
      <c r="AB22" s="129">
        <f t="shared" si="2"/>
        <v>0.14204723512150652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1937</v>
      </c>
      <c r="Z23" s="125">
        <v>2289</v>
      </c>
      <c r="AB23" s="129">
        <f t="shared" si="2"/>
        <v>6.521181732714168E-2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75</v>
      </c>
      <c r="Z24" s="125">
        <v>99</v>
      </c>
      <c r="AB24" s="129">
        <f t="shared" si="2"/>
        <v>2.820432466311501E-3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621</v>
      </c>
      <c r="Z25" s="125">
        <v>675</v>
      </c>
      <c r="AB25" s="129">
        <f t="shared" si="2"/>
        <v>1.9230221361214779E-2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977</v>
      </c>
      <c r="Z26" s="125">
        <v>1006</v>
      </c>
      <c r="AB26" s="129">
        <f t="shared" si="2"/>
        <v>2.866015213241788E-2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1290</v>
      </c>
      <c r="Z27" s="125">
        <v>1468</v>
      </c>
      <c r="AB27" s="129">
        <f t="shared" si="2"/>
        <v>4.1822170308538222E-2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3364</v>
      </c>
      <c r="Z28" s="125">
        <v>4038</v>
      </c>
      <c r="AB28" s="129">
        <f t="shared" si="2"/>
        <v>0.11503945756531153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1131</v>
      </c>
      <c r="Z29" s="125">
        <v>1146</v>
      </c>
      <c r="AB29" s="129">
        <f t="shared" si="2"/>
        <v>3.2648642488817985E-2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1290</v>
      </c>
      <c r="Z30" s="125">
        <v>1348</v>
      </c>
      <c r="AB30" s="129">
        <f t="shared" si="2"/>
        <v>3.8403464288766703E-2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1645</v>
      </c>
      <c r="Z31" s="125">
        <v>1885</v>
      </c>
      <c r="AB31" s="129">
        <f t="shared" si="2"/>
        <v>5.3702173727244236E-2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293</v>
      </c>
      <c r="Z32" s="125">
        <v>371</v>
      </c>
      <c r="AB32" s="129">
        <f t="shared" si="2"/>
        <v>1.0569499444460272E-2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1046</v>
      </c>
      <c r="Z33" s="125">
        <v>1267</v>
      </c>
      <c r="AB33" s="129">
        <f t="shared" si="2"/>
        <v>3.609583772542093E-2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31595</v>
      </c>
      <c r="Z34" s="132">
        <v>35101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21</v>
      </c>
      <c r="Y44" s="125">
        <v>16</v>
      </c>
      <c r="Z44" s="125">
        <v>22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290</v>
      </c>
      <c r="Y45" s="125">
        <v>396</v>
      </c>
      <c r="Z45" s="125">
        <v>452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856</v>
      </c>
      <c r="Y46" s="125">
        <v>918</v>
      </c>
      <c r="Z46" s="125">
        <v>1032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1728</v>
      </c>
      <c r="Y47" s="125">
        <v>1768</v>
      </c>
      <c r="Z47" s="125">
        <v>2159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2468</v>
      </c>
      <c r="Y48" s="125">
        <v>2674</v>
      </c>
      <c r="Z48" s="125">
        <v>3042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Whitsunday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1941</v>
      </c>
      <c r="Y49" s="125">
        <v>2028</v>
      </c>
      <c r="Z49" s="125">
        <v>2138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1472</v>
      </c>
      <c r="Y50" s="125">
        <v>1545</v>
      </c>
      <c r="Z50" s="125">
        <v>1714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1458</v>
      </c>
      <c r="Y51" s="125">
        <v>1621</v>
      </c>
      <c r="Z51" s="125">
        <v>1684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1393</v>
      </c>
      <c r="Y52" s="125">
        <v>1575</v>
      </c>
      <c r="Z52" s="125">
        <v>1678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1385</v>
      </c>
      <c r="Y53" s="125">
        <v>1445</v>
      </c>
      <c r="Z53" s="125">
        <v>1468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1253</v>
      </c>
      <c r="Y54" s="125">
        <v>1347</v>
      </c>
      <c r="Z54" s="125">
        <v>1580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867</v>
      </c>
      <c r="Y55" s="125">
        <v>1004</v>
      </c>
      <c r="Z55" s="125">
        <v>1166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417</v>
      </c>
      <c r="Y56" s="125">
        <v>488</v>
      </c>
      <c r="Z56" s="125">
        <v>596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157</v>
      </c>
      <c r="Y57" s="125">
        <v>188</v>
      </c>
      <c r="Z57" s="125">
        <v>235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58</v>
      </c>
      <c r="Y58" s="125">
        <v>52</v>
      </c>
      <c r="Z58" s="125">
        <v>74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11</v>
      </c>
      <c r="Y59" s="125">
        <v>16</v>
      </c>
      <c r="Z59" s="125">
        <v>36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14</v>
      </c>
      <c r="Y60" s="125">
        <v>12</v>
      </c>
      <c r="Z60" s="125">
        <v>27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15788</v>
      </c>
      <c r="Y61" s="125">
        <v>17093</v>
      </c>
      <c r="Z61" s="125">
        <v>19119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35</v>
      </c>
      <c r="Y63" s="125">
        <v>30</v>
      </c>
      <c r="Z63" s="125">
        <v>33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Whitsunday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323</v>
      </c>
      <c r="Y64" s="125">
        <v>408</v>
      </c>
      <c r="Z64" s="125">
        <v>438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736</v>
      </c>
      <c r="Y65" s="125">
        <v>836</v>
      </c>
      <c r="Z65" s="125">
        <v>939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1595</v>
      </c>
      <c r="Y66" s="125">
        <v>1692</v>
      </c>
      <c r="Z66" s="125">
        <v>1591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2303</v>
      </c>
      <c r="Y67" s="125">
        <v>2420</v>
      </c>
      <c r="Z67" s="125">
        <v>2917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1524</v>
      </c>
      <c r="Y68" s="125">
        <v>1655</v>
      </c>
      <c r="Z68" s="125">
        <v>1780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1209</v>
      </c>
      <c r="Y69" s="125">
        <v>1287</v>
      </c>
      <c r="Z69" s="125">
        <v>1404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1251</v>
      </c>
      <c r="Y70" s="125">
        <v>1278</v>
      </c>
      <c r="Z70" s="125">
        <v>1408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1159</v>
      </c>
      <c r="Y71" s="125">
        <v>1362</v>
      </c>
      <c r="Z71" s="125">
        <v>1458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1172</v>
      </c>
      <c r="Y72" s="125">
        <v>1190</v>
      </c>
      <c r="Z72" s="125">
        <v>1291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1002</v>
      </c>
      <c r="Y73" s="125">
        <v>1095</v>
      </c>
      <c r="Z73" s="125">
        <v>1245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633</v>
      </c>
      <c r="Y74" s="125">
        <v>768</v>
      </c>
      <c r="Z74" s="125">
        <v>827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277</v>
      </c>
      <c r="Y75" s="125">
        <v>307</v>
      </c>
      <c r="Z75" s="125">
        <v>372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65</v>
      </c>
      <c r="Y76" s="125">
        <v>96</v>
      </c>
      <c r="Z76" s="125">
        <v>151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51</v>
      </c>
      <c r="Y77" s="125">
        <v>40</v>
      </c>
      <c r="Z77" s="125">
        <v>56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23</v>
      </c>
      <c r="Y78" s="125">
        <v>24</v>
      </c>
      <c r="Z78" s="125">
        <v>31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14</v>
      </c>
      <c r="Y79" s="125">
        <v>14</v>
      </c>
      <c r="Z79" s="125">
        <v>21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13369</v>
      </c>
      <c r="Y80" s="125">
        <v>14502</v>
      </c>
      <c r="Z80" s="125">
        <v>15982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Whitsunday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791</v>
      </c>
      <c r="Y83" s="125">
        <v>827</v>
      </c>
      <c r="Z83" s="125">
        <v>929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715</v>
      </c>
      <c r="Y84" s="125">
        <v>746</v>
      </c>
      <c r="Z84" s="125">
        <v>774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35,101</v>
      </c>
      <c r="D85" s="96">
        <f t="shared" ref="D85:D90" si="4">AD4</f>
        <v>0.11096692514638384</v>
      </c>
      <c r="E85" s="97">
        <f t="shared" ref="E85:E90" si="5">AD4</f>
        <v>0.11096692514638384</v>
      </c>
      <c r="F85" s="96">
        <f t="shared" ref="F85:F90" si="6">AF4</f>
        <v>0.14127324749642356</v>
      </c>
      <c r="G85" s="97">
        <f t="shared" ref="G85:G90" si="7">AF4</f>
        <v>0.14127324749642356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2170</v>
      </c>
      <c r="Y85" s="125">
        <v>2367</v>
      </c>
      <c r="Z85" s="125">
        <v>2581</v>
      </c>
    </row>
    <row r="86" spans="1:32" ht="15" customHeight="1" x14ac:dyDescent="0.25">
      <c r="A86" s="98" t="s">
        <v>4</v>
      </c>
      <c r="B86" s="95"/>
      <c r="C86" s="109" t="str">
        <f t="shared" si="3"/>
        <v>19,119</v>
      </c>
      <c r="D86" s="96">
        <f t="shared" si="4"/>
        <v>0.11852805241911901</v>
      </c>
      <c r="E86" s="97">
        <f t="shared" si="5"/>
        <v>0.11852805241911901</v>
      </c>
      <c r="F86" s="96">
        <f t="shared" si="6"/>
        <v>0.13391851017140155</v>
      </c>
      <c r="G86" s="97">
        <f t="shared" si="7"/>
        <v>0.13391851017140155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525</v>
      </c>
      <c r="Y86" s="125">
        <v>579</v>
      </c>
      <c r="Z86" s="125">
        <v>564</v>
      </c>
    </row>
    <row r="87" spans="1:32" ht="15" customHeight="1" x14ac:dyDescent="0.25">
      <c r="A87" s="98" t="s">
        <v>5</v>
      </c>
      <c r="B87" s="95"/>
      <c r="C87" s="109" t="str">
        <f t="shared" si="3"/>
        <v>15,982</v>
      </c>
      <c r="D87" s="96">
        <f t="shared" si="4"/>
        <v>0.10205488898083015</v>
      </c>
      <c r="E87" s="97">
        <f t="shared" si="5"/>
        <v>0.10205488898083015</v>
      </c>
      <c r="F87" s="96">
        <f t="shared" si="6"/>
        <v>0.15019791291831597</v>
      </c>
      <c r="G87" s="97">
        <f t="shared" si="7"/>
        <v>0.15019791291831597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177</v>
      </c>
      <c r="Y87" s="125">
        <v>191</v>
      </c>
      <c r="Z87" s="125">
        <v>210</v>
      </c>
    </row>
    <row r="88" spans="1:32" ht="15" customHeight="1" x14ac:dyDescent="0.25">
      <c r="A88" s="95" t="s">
        <v>6</v>
      </c>
      <c r="B88" s="95"/>
      <c r="C88" s="109" t="str">
        <f t="shared" si="3"/>
        <v>22,497</v>
      </c>
      <c r="D88" s="96">
        <f t="shared" si="4"/>
        <v>0.10403886735044421</v>
      </c>
      <c r="E88" s="97">
        <f t="shared" si="5"/>
        <v>0.10403886735044421</v>
      </c>
      <c r="F88" s="96">
        <f t="shared" si="6"/>
        <v>0.15327831035013073</v>
      </c>
      <c r="G88" s="97">
        <f t="shared" si="7"/>
        <v>0.15327831035013073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357</v>
      </c>
      <c r="Y88" s="125">
        <v>355</v>
      </c>
      <c r="Z88" s="125">
        <v>364</v>
      </c>
    </row>
    <row r="89" spans="1:32" ht="15" customHeight="1" x14ac:dyDescent="0.25">
      <c r="A89" s="95" t="s">
        <v>104</v>
      </c>
      <c r="B89" s="95"/>
      <c r="C89" s="146" t="str">
        <f t="shared" si="3"/>
        <v>$39,910</v>
      </c>
      <c r="D89" s="96">
        <f t="shared" si="4"/>
        <v>4.9197243244550659E-2</v>
      </c>
      <c r="E89" s="97">
        <f t="shared" si="5"/>
        <v>4.9197243244550659E-2</v>
      </c>
      <c r="F89" s="96">
        <f t="shared" si="6"/>
        <v>0.11840633319321858</v>
      </c>
      <c r="G89" s="97">
        <f t="shared" si="7"/>
        <v>0.11840633319321858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1552</v>
      </c>
      <c r="Y89" s="125">
        <v>1610</v>
      </c>
      <c r="Z89" s="125">
        <v>1739</v>
      </c>
    </row>
    <row r="90" spans="1:32" ht="15" customHeight="1" x14ac:dyDescent="0.25">
      <c r="A90" s="95" t="s">
        <v>7</v>
      </c>
      <c r="B90" s="95"/>
      <c r="C90" s="109" t="str">
        <f t="shared" si="3"/>
        <v>$1,140.1 mil</v>
      </c>
      <c r="D90" s="96">
        <f t="shared" si="4"/>
        <v>0.15237743308861518</v>
      </c>
      <c r="E90" s="97">
        <f t="shared" si="5"/>
        <v>0.15237743308861518</v>
      </c>
      <c r="F90" s="96">
        <f t="shared" si="6"/>
        <v>0.21813599608205103</v>
      </c>
      <c r="G90" s="97">
        <f t="shared" si="7"/>
        <v>0.21813599608205103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1793</v>
      </c>
      <c r="Y90" s="125">
        <v>1796</v>
      </c>
      <c r="Z90" s="125">
        <v>1937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10440</v>
      </c>
      <c r="Y91" s="125">
        <v>10981</v>
      </c>
      <c r="Z91" s="125">
        <v>12210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683</v>
      </c>
      <c r="Y93" s="125">
        <v>775</v>
      </c>
      <c r="Z93" s="125">
        <v>827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995</v>
      </c>
      <c r="Y94" s="125">
        <v>1054</v>
      </c>
      <c r="Z94" s="125">
        <v>1121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318</v>
      </c>
      <c r="Y95" s="125">
        <v>320</v>
      </c>
      <c r="Z95" s="125">
        <v>345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1207</v>
      </c>
      <c r="Y96" s="125">
        <v>1378</v>
      </c>
      <c r="Z96" s="125">
        <v>1494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1322</v>
      </c>
      <c r="Y97" s="125">
        <v>1419</v>
      </c>
      <c r="Z97" s="125">
        <v>1470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949</v>
      </c>
      <c r="Y98" s="125">
        <v>1058</v>
      </c>
      <c r="Z98" s="125">
        <v>1082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178</v>
      </c>
      <c r="Y99" s="125">
        <v>187</v>
      </c>
      <c r="Z99" s="125">
        <v>232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1386</v>
      </c>
      <c r="Y100" s="125">
        <v>1338</v>
      </c>
      <c r="Z100" s="125">
        <v>1445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8962</v>
      </c>
      <c r="Y101" s="125">
        <v>9396</v>
      </c>
      <c r="Z101" s="125">
        <v>10287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22955</v>
      </c>
      <c r="Y104" s="125">
        <v>25746</v>
      </c>
      <c r="Z104" s="125">
        <v>28911</v>
      </c>
      <c r="AB104" s="122" t="str">
        <f>TEXT(Z104,"###,###")</f>
        <v>28,911</v>
      </c>
      <c r="AD104" s="143">
        <f>Z104/($Z$4)*100</f>
        <v>82.36517478134526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3163</v>
      </c>
      <c r="Y105" s="125">
        <v>3127</v>
      </c>
      <c r="Z105" s="125">
        <v>3102</v>
      </c>
      <c r="AB105" s="122" t="str">
        <f>TEXT(Z105,"###,###")</f>
        <v>3,102</v>
      </c>
      <c r="AD105" s="143">
        <f>Z105/($Z$4)*100</f>
        <v>8.8373550611093705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26118</v>
      </c>
      <c r="Y106" s="132">
        <v>28873</v>
      </c>
      <c r="Z106" s="132">
        <v>32013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4046</v>
      </c>
      <c r="Y108" s="125">
        <v>4799</v>
      </c>
      <c r="Z108" s="125">
        <v>6628</v>
      </c>
      <c r="AB108" s="122" t="str">
        <f>TEXT(Z108,"###,###")</f>
        <v>6,628</v>
      </c>
      <c r="AD108" s="143">
        <f>Z108/($Z$4)*100</f>
        <v>18.882652915871343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5487</v>
      </c>
      <c r="Y109" s="125">
        <v>5930</v>
      </c>
      <c r="Z109" s="125">
        <v>6852</v>
      </c>
      <c r="AB109" s="122" t="str">
        <f>TEXT(Z109,"###,###")</f>
        <v>6,852</v>
      </c>
      <c r="AD109" s="143">
        <f>Z109/($Z$4)*100</f>
        <v>19.520811372895359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7029</v>
      </c>
      <c r="Y110" s="125">
        <v>7957</v>
      </c>
      <c r="Z110" s="125">
        <v>7939</v>
      </c>
      <c r="AB110" s="122" t="str">
        <f>TEXT(Z110,"###,###")</f>
        <v>7,939</v>
      </c>
      <c r="AD110" s="143">
        <f>Z110/($Z$4)*100</f>
        <v>22.617589242471723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9556</v>
      </c>
      <c r="Y111" s="125">
        <v>10187</v>
      </c>
      <c r="Z111" s="125">
        <v>10587</v>
      </c>
      <c r="AB111" s="122" t="str">
        <f>TEXT(Z111,"###,###")</f>
        <v>10,587</v>
      </c>
      <c r="AD111" s="143">
        <f>Z111/($Z$4)*100</f>
        <v>30.161533859434204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29157</v>
      </c>
      <c r="Y112" s="125">
        <v>31595</v>
      </c>
      <c r="Z112" s="125">
        <v>35101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37.15</v>
      </c>
      <c r="U118" s="144">
        <v>37.04</v>
      </c>
      <c r="V118" s="144">
        <v>37.39</v>
      </c>
      <c r="W118" s="144">
        <v>42.47</v>
      </c>
      <c r="X118" s="144">
        <v>39.72</v>
      </c>
      <c r="Y118" s="144">
        <v>40.049999999999997</v>
      </c>
      <c r="Z118" s="144">
        <v>40.28</v>
      </c>
      <c r="AB118" s="122" t="str">
        <f>TEXT(Z118,"##.0")</f>
        <v>40.3</v>
      </c>
    </row>
    <row r="120" spans="19:32" x14ac:dyDescent="0.25">
      <c r="S120" s="115" t="s">
        <v>106</v>
      </c>
      <c r="T120" s="125">
        <v>16121</v>
      </c>
      <c r="U120" s="125">
        <v>16520</v>
      </c>
      <c r="V120" s="125">
        <v>16270</v>
      </c>
      <c r="W120" s="125">
        <v>16296</v>
      </c>
      <c r="X120" s="125">
        <v>16289</v>
      </c>
      <c r="Y120" s="125">
        <v>16996</v>
      </c>
      <c r="Z120" s="125">
        <v>18734</v>
      </c>
      <c r="AB120" s="122" t="str">
        <f>TEXT(Z120,"###,###")</f>
        <v>18,734</v>
      </c>
    </row>
    <row r="121" spans="19:32" x14ac:dyDescent="0.25">
      <c r="S121" s="115" t="s">
        <v>107</v>
      </c>
      <c r="T121" s="125">
        <v>1729</v>
      </c>
      <c r="U121" s="125">
        <v>1715</v>
      </c>
      <c r="V121" s="125">
        <v>1674</v>
      </c>
      <c r="W121" s="125">
        <v>1615</v>
      </c>
      <c r="X121" s="125">
        <v>1558</v>
      </c>
      <c r="Y121" s="125">
        <v>1682</v>
      </c>
      <c r="Z121" s="125">
        <v>1967</v>
      </c>
      <c r="AB121" s="122" t="str">
        <f>TEXT(Z121,"###,###")</f>
        <v>1,967</v>
      </c>
    </row>
    <row r="122" spans="19:32" x14ac:dyDescent="0.25">
      <c r="S122" s="115" t="s">
        <v>108</v>
      </c>
      <c r="T122" s="125">
        <v>1659</v>
      </c>
      <c r="U122" s="125">
        <v>1555</v>
      </c>
      <c r="V122" s="125">
        <v>1522</v>
      </c>
      <c r="W122" s="125">
        <v>1496</v>
      </c>
      <c r="X122" s="125">
        <v>1555</v>
      </c>
      <c r="Y122" s="125">
        <v>1699</v>
      </c>
      <c r="Z122" s="125">
        <v>1795</v>
      </c>
      <c r="AB122" s="122" t="str">
        <f>TEXT(Z122,"###,###")</f>
        <v>1,795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17780</v>
      </c>
      <c r="U124" s="125">
        <v>18075</v>
      </c>
      <c r="V124" s="125">
        <v>17792</v>
      </c>
      <c r="W124" s="125">
        <v>17792</v>
      </c>
      <c r="X124" s="125">
        <v>17844</v>
      </c>
      <c r="Y124" s="125">
        <v>18695</v>
      </c>
      <c r="Z124" s="125">
        <v>20529</v>
      </c>
      <c r="AB124" s="122" t="str">
        <f>TEXT(Z124,"###,###")</f>
        <v>20,529</v>
      </c>
      <c r="AD124" s="139">
        <f>Z124/$Z$7*100</f>
        <v>91.252166955594078</v>
      </c>
    </row>
    <row r="125" spans="19:32" x14ac:dyDescent="0.25">
      <c r="S125" s="115" t="s">
        <v>110</v>
      </c>
      <c r="T125" s="125">
        <v>3388</v>
      </c>
      <c r="U125" s="125">
        <v>3270</v>
      </c>
      <c r="V125" s="125">
        <v>3196</v>
      </c>
      <c r="W125" s="125">
        <v>3111</v>
      </c>
      <c r="X125" s="125">
        <v>3113</v>
      </c>
      <c r="Y125" s="125">
        <v>3381</v>
      </c>
      <c r="Z125" s="125">
        <v>3762</v>
      </c>
      <c r="AB125" s="122" t="str">
        <f>TEXT(Z125,"###,###")</f>
        <v>3,762</v>
      </c>
      <c r="AD125" s="139">
        <f>Z125/$Z$7*100</f>
        <v>16.722229630617417</v>
      </c>
    </row>
    <row r="127" spans="19:32" x14ac:dyDescent="0.25">
      <c r="S127" s="115" t="s">
        <v>111</v>
      </c>
      <c r="T127" s="125">
        <v>10791</v>
      </c>
      <c r="U127" s="125">
        <v>10999</v>
      </c>
      <c r="V127" s="125">
        <v>10724</v>
      </c>
      <c r="W127" s="125">
        <v>10503</v>
      </c>
      <c r="X127" s="125">
        <v>10440</v>
      </c>
      <c r="Y127" s="125">
        <v>10981</v>
      </c>
      <c r="Z127" s="125">
        <v>12210</v>
      </c>
      <c r="AB127" s="122" t="str">
        <f>TEXT(Z127,"###,###")</f>
        <v>12,210</v>
      </c>
      <c r="AD127" s="139">
        <f>Z127/$Z$7*100</f>
        <v>54.273903187091612</v>
      </c>
    </row>
    <row r="128" spans="19:32" x14ac:dyDescent="0.25">
      <c r="S128" s="115" t="s">
        <v>112</v>
      </c>
      <c r="T128" s="125">
        <v>8716</v>
      </c>
      <c r="U128" s="125">
        <v>8784</v>
      </c>
      <c r="V128" s="125">
        <v>8736</v>
      </c>
      <c r="W128" s="125">
        <v>8895</v>
      </c>
      <c r="X128" s="125">
        <v>8961</v>
      </c>
      <c r="Y128" s="125">
        <v>9396</v>
      </c>
      <c r="Z128" s="125">
        <v>10287</v>
      </c>
      <c r="AB128" s="122" t="str">
        <f>TEXT(Z128,"###,###")</f>
        <v>10,287</v>
      </c>
      <c r="AD128" s="139">
        <f>Z128/$Z$7*100</f>
        <v>45.726096812908388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5" id="{7F0AD682-84AA-4490-8EA8-694D1FEC9D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8" id="{448B3D4E-15BF-484D-8525-69D637EC0F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1" id="{C7FB007C-2A7A-4A72-A8BD-A92F518D10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4" id="{3A9CBDD0-FE63-4F7A-811D-811168DE07A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82D28-14B1-4B2C-A82A-898F0B09E0A5}">
  <sheetPr codeName="Sheet13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Winton</v>
      </c>
      <c r="T1" s="113"/>
      <c r="U1" s="113"/>
      <c r="V1" s="113"/>
      <c r="W1" s="113"/>
      <c r="X1" s="113"/>
      <c r="Y1" s="114" t="str">
        <f>Y3</f>
        <v>9.75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196</v>
      </c>
      <c r="Y3" s="118" t="s">
        <v>279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9.75 Winton,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821</v>
      </c>
      <c r="U4" s="121">
        <v>901</v>
      </c>
      <c r="V4" s="121">
        <v>847</v>
      </c>
      <c r="W4" s="121">
        <v>781</v>
      </c>
      <c r="X4" s="121">
        <v>762</v>
      </c>
      <c r="Y4" s="121">
        <v>769</v>
      </c>
      <c r="Z4" s="121">
        <v>1105</v>
      </c>
      <c r="AB4" s="122" t="str">
        <f>TEXT(Z4,"###,###")</f>
        <v>1,105</v>
      </c>
      <c r="AD4" s="123">
        <f>Z4/Y4-1</f>
        <v>0.43693107932379704</v>
      </c>
      <c r="AF4" s="123">
        <f t="shared" ref="AF4:AF9" si="0">Z4/T4-1</f>
        <v>0.34591961023142503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406</v>
      </c>
      <c r="U5" s="121">
        <v>447</v>
      </c>
      <c r="V5" s="121">
        <v>413</v>
      </c>
      <c r="W5" s="121">
        <v>369</v>
      </c>
      <c r="X5" s="121">
        <v>339</v>
      </c>
      <c r="Y5" s="121">
        <v>386</v>
      </c>
      <c r="Z5" s="121">
        <v>563</v>
      </c>
      <c r="AB5" s="122" t="str">
        <f>TEXT(Z5,"###,###")</f>
        <v>563</v>
      </c>
      <c r="AD5" s="123">
        <f t="shared" ref="AD5:AD9" si="1">Z5/Y5-1</f>
        <v>0.45854922279792754</v>
      </c>
      <c r="AF5" s="123">
        <f t="shared" si="0"/>
        <v>0.38669950738916259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412</v>
      </c>
      <c r="U6" s="121">
        <v>455</v>
      </c>
      <c r="V6" s="121">
        <v>438</v>
      </c>
      <c r="W6" s="121">
        <v>415</v>
      </c>
      <c r="X6" s="121">
        <v>422</v>
      </c>
      <c r="Y6" s="121">
        <v>383</v>
      </c>
      <c r="Z6" s="121">
        <v>544</v>
      </c>
      <c r="AB6" s="122" t="str">
        <f>TEXT(Z6,"###,###")</f>
        <v>544</v>
      </c>
      <c r="AD6" s="123">
        <f t="shared" si="1"/>
        <v>0.42036553524804177</v>
      </c>
      <c r="AF6" s="123">
        <f t="shared" si="0"/>
        <v>0.32038834951456319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530</v>
      </c>
      <c r="U7" s="121">
        <v>578</v>
      </c>
      <c r="V7" s="121">
        <v>560</v>
      </c>
      <c r="W7" s="121">
        <v>523</v>
      </c>
      <c r="X7" s="121">
        <v>495</v>
      </c>
      <c r="Y7" s="121">
        <v>506</v>
      </c>
      <c r="Z7" s="121">
        <v>735</v>
      </c>
      <c r="AB7" s="122" t="str">
        <f>TEXT(Z7,"###,###")</f>
        <v>735</v>
      </c>
      <c r="AD7" s="123">
        <f t="shared" si="1"/>
        <v>0.45256916996047436</v>
      </c>
      <c r="AF7" s="123">
        <f t="shared" si="0"/>
        <v>0.3867924528301887</v>
      </c>
    </row>
    <row r="8" spans="1:32" ht="17.25" customHeight="1" x14ac:dyDescent="0.25">
      <c r="A8" s="44" t="s">
        <v>13</v>
      </c>
      <c r="B8" s="45"/>
      <c r="C8" s="46"/>
      <c r="D8" s="47" t="str">
        <f>AB4</f>
        <v>1,105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735</v>
      </c>
      <c r="P8" s="48"/>
      <c r="S8" s="120" t="s">
        <v>88</v>
      </c>
      <c r="T8" s="121">
        <v>36060.04</v>
      </c>
      <c r="U8" s="121">
        <v>33544</v>
      </c>
      <c r="V8" s="121">
        <v>34464.36</v>
      </c>
      <c r="W8" s="121">
        <v>37775</v>
      </c>
      <c r="X8" s="121">
        <v>39751.4</v>
      </c>
      <c r="Y8" s="121">
        <v>42632</v>
      </c>
      <c r="Z8" s="121">
        <v>38826.33</v>
      </c>
      <c r="AB8" s="122" t="str">
        <f>TEXT(Z8,"$###,###")</f>
        <v>$38,826</v>
      </c>
      <c r="AD8" s="123">
        <f t="shared" si="1"/>
        <v>-8.9267920810658596E-2</v>
      </c>
      <c r="AF8" s="123">
        <f t="shared" si="0"/>
        <v>7.6713447905215837E-2</v>
      </c>
    </row>
    <row r="9" spans="1:32" x14ac:dyDescent="0.25">
      <c r="A9" s="52" t="s">
        <v>15</v>
      </c>
      <c r="B9" s="53"/>
      <c r="C9" s="54"/>
      <c r="D9" s="55">
        <f>AD104</f>
        <v>51.493212669683253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52.925170068027214</v>
      </c>
      <c r="P9" s="56" t="s">
        <v>89</v>
      </c>
      <c r="S9" s="120" t="s">
        <v>7</v>
      </c>
      <c r="T9" s="121">
        <v>23008413</v>
      </c>
      <c r="U9" s="121">
        <v>24436132</v>
      </c>
      <c r="V9" s="121">
        <v>21899299</v>
      </c>
      <c r="W9" s="121">
        <v>21289556</v>
      </c>
      <c r="X9" s="121">
        <v>23118567</v>
      </c>
      <c r="Y9" s="121">
        <v>25107933</v>
      </c>
      <c r="Z9" s="121">
        <v>30940519</v>
      </c>
      <c r="AB9" s="122" t="str">
        <f>TEXT(Z9/1000000,"$#,###.0")&amp;" mil"</f>
        <v>$30.9 mil</v>
      </c>
      <c r="AD9" s="123">
        <f t="shared" si="1"/>
        <v>0.23230052430042725</v>
      </c>
      <c r="AF9" s="123">
        <f t="shared" si="0"/>
        <v>0.34474807106426675</v>
      </c>
    </row>
    <row r="10" spans="1:32" x14ac:dyDescent="0.25">
      <c r="A10" s="52" t="s">
        <v>18</v>
      </c>
      <c r="B10" s="53"/>
      <c r="C10" s="54"/>
      <c r="D10" s="55">
        <f>AD105</f>
        <v>25.520361990950224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47.074829931972786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76.19047619047619</v>
      </c>
      <c r="P11" s="56" t="s">
        <v>89</v>
      </c>
      <c r="S11" s="120" t="s">
        <v>30</v>
      </c>
      <c r="T11" s="125">
        <v>644</v>
      </c>
      <c r="U11" s="125">
        <v>723</v>
      </c>
      <c r="V11" s="125">
        <v>673</v>
      </c>
      <c r="W11" s="125">
        <v>619</v>
      </c>
      <c r="X11" s="125">
        <v>617</v>
      </c>
      <c r="Y11" s="125">
        <v>617</v>
      </c>
      <c r="Z11" s="125">
        <v>811</v>
      </c>
    </row>
    <row r="12" spans="1:32" ht="28.5" customHeight="1" x14ac:dyDescent="0.25">
      <c r="A12" s="52" t="s">
        <v>20</v>
      </c>
      <c r="B12" s="54"/>
      <c r="C12" s="54"/>
      <c r="D12" s="55">
        <f>AD108</f>
        <v>21.176470588235293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40</v>
      </c>
      <c r="P12" s="56" t="s">
        <v>89</v>
      </c>
      <c r="S12" s="120" t="s">
        <v>31</v>
      </c>
      <c r="T12" s="125">
        <v>172</v>
      </c>
      <c r="U12" s="125">
        <v>176</v>
      </c>
      <c r="V12" s="125">
        <v>171</v>
      </c>
      <c r="W12" s="125">
        <v>168</v>
      </c>
      <c r="X12" s="125">
        <v>142</v>
      </c>
      <c r="Y12" s="125">
        <v>152</v>
      </c>
      <c r="Z12" s="125">
        <v>295</v>
      </c>
    </row>
    <row r="13" spans="1:32" ht="15" customHeight="1" x14ac:dyDescent="0.25">
      <c r="A13" s="52" t="s">
        <v>21</v>
      </c>
      <c r="B13" s="54"/>
      <c r="C13" s="54"/>
      <c r="D13" s="55">
        <f>AD109</f>
        <v>16.380090497737555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20.090497737556561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19.276018099547514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75</v>
      </c>
      <c r="Z15" s="125">
        <v>182</v>
      </c>
      <c r="AB15" s="129">
        <f t="shared" ref="AB15:AB34" si="2">IF(Z15="np",0,Z15/$Z$34)</f>
        <v>0.16411181244364292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</v>
      </c>
      <c r="Z16" s="125">
        <v>6</v>
      </c>
      <c r="AB16" s="129">
        <f t="shared" si="2"/>
        <v>5.4102795311091077E-3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10</v>
      </c>
      <c r="Z17" s="125">
        <v>35</v>
      </c>
      <c r="AB17" s="129">
        <f t="shared" si="2"/>
        <v>3.1559963931469794E-2</v>
      </c>
    </row>
    <row r="18" spans="1:28" x14ac:dyDescent="0.25">
      <c r="A18" s="82" t="str">
        <f>$S$1&amp;" ("&amp;$T$2&amp;" to "&amp;$Z$2&amp;")"</f>
        <v>Winton (2011-12 to 2017-18)</v>
      </c>
      <c r="B18" s="82"/>
      <c r="C18" s="82"/>
      <c r="D18" s="82"/>
      <c r="E18" s="82"/>
      <c r="F18" s="82"/>
      <c r="G18" s="82" t="str">
        <f>$S$1&amp;" ("&amp;$T$2&amp;" to "&amp;$Z$2&amp;")"</f>
        <v>Winton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7</v>
      </c>
      <c r="Z18" s="125">
        <v>7</v>
      </c>
      <c r="AB18" s="129">
        <f t="shared" si="2"/>
        <v>6.3119927862939585E-3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53</v>
      </c>
      <c r="Z19" s="125">
        <v>60</v>
      </c>
      <c r="AB19" s="129">
        <f t="shared" si="2"/>
        <v>5.4102795311091072E-2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12</v>
      </c>
      <c r="Z20" s="125">
        <v>26</v>
      </c>
      <c r="AB20" s="129">
        <f t="shared" si="2"/>
        <v>2.3444544634806132E-2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70</v>
      </c>
      <c r="Z21" s="125">
        <v>84</v>
      </c>
      <c r="AB21" s="129">
        <f t="shared" si="2"/>
        <v>7.5743913435527499E-2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53</v>
      </c>
      <c r="Z22" s="125">
        <v>58</v>
      </c>
      <c r="AB22" s="129">
        <f t="shared" si="2"/>
        <v>5.229936880072137E-2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37</v>
      </c>
      <c r="Z23" s="125">
        <v>70</v>
      </c>
      <c r="AB23" s="129">
        <f t="shared" si="2"/>
        <v>6.3119927862939587E-2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4</v>
      </c>
      <c r="Z24" s="125">
        <v>5</v>
      </c>
      <c r="AB24" s="129">
        <f t="shared" si="2"/>
        <v>4.508566275924256E-3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6</v>
      </c>
      <c r="Z25" s="125">
        <v>10</v>
      </c>
      <c r="AB25" s="129">
        <f t="shared" si="2"/>
        <v>9.017132551848512E-3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</v>
      </c>
      <c r="Z26" s="125">
        <v>13</v>
      </c>
      <c r="AB26" s="129">
        <f t="shared" si="2"/>
        <v>1.1722272317403066E-2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21</v>
      </c>
      <c r="Z27" s="125">
        <v>31</v>
      </c>
      <c r="AB27" s="129">
        <f t="shared" si="2"/>
        <v>2.7953110910730387E-2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24</v>
      </c>
      <c r="Z28" s="125">
        <v>29</v>
      </c>
      <c r="AB28" s="129">
        <f t="shared" si="2"/>
        <v>2.6149684400360685E-2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144</v>
      </c>
      <c r="Z29" s="125">
        <v>159</v>
      </c>
      <c r="AB29" s="129">
        <f t="shared" si="2"/>
        <v>0.14337240757439135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43</v>
      </c>
      <c r="Z30" s="125">
        <v>43</v>
      </c>
      <c r="AB30" s="129">
        <f t="shared" si="2"/>
        <v>3.87736699729486E-2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45</v>
      </c>
      <c r="Z31" s="125">
        <v>64</v>
      </c>
      <c r="AB31" s="129">
        <f t="shared" si="2"/>
        <v>5.7709648331830475E-2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22</v>
      </c>
      <c r="Z32" s="125">
        <v>23</v>
      </c>
      <c r="AB32" s="129">
        <f t="shared" si="2"/>
        <v>2.0739404869251576E-2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22</v>
      </c>
      <c r="Z33" s="125">
        <v>24</v>
      </c>
      <c r="AB33" s="129">
        <f t="shared" si="2"/>
        <v>2.1641118124436431E-2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769</v>
      </c>
      <c r="Z34" s="132">
        <v>1109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11</v>
      </c>
      <c r="Y45" s="125">
        <v>12</v>
      </c>
      <c r="Z45" s="125">
        <v>17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31</v>
      </c>
      <c r="Y46" s="125">
        <v>31</v>
      </c>
      <c r="Z46" s="125">
        <v>43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22</v>
      </c>
      <c r="Y47" s="125">
        <v>25</v>
      </c>
      <c r="Z47" s="125">
        <v>44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26</v>
      </c>
      <c r="Y48" s="125">
        <v>25</v>
      </c>
      <c r="Z48" s="125">
        <v>62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Winton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37</v>
      </c>
      <c r="Y49" s="125">
        <v>39</v>
      </c>
      <c r="Z49" s="125">
        <v>57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33</v>
      </c>
      <c r="Y50" s="125">
        <v>33</v>
      </c>
      <c r="Z50" s="125">
        <v>47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30</v>
      </c>
      <c r="Y51" s="125">
        <v>39</v>
      </c>
      <c r="Z51" s="125">
        <v>37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31</v>
      </c>
      <c r="Y52" s="125">
        <v>42</v>
      </c>
      <c r="Z52" s="125">
        <v>42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22</v>
      </c>
      <c r="Y53" s="125">
        <v>34</v>
      </c>
      <c r="Z53" s="125">
        <v>50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40</v>
      </c>
      <c r="Y54" s="125">
        <v>42</v>
      </c>
      <c r="Z54" s="125">
        <v>54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28</v>
      </c>
      <c r="Y55" s="125">
        <v>38</v>
      </c>
      <c r="Z55" s="125">
        <v>65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8</v>
      </c>
      <c r="Y56" s="125">
        <v>14</v>
      </c>
      <c r="Z56" s="125">
        <v>23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</v>
      </c>
      <c r="Y57" s="125">
        <v>8</v>
      </c>
      <c r="Z57" s="125">
        <v>8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</v>
      </c>
      <c r="Y58" s="125">
        <v>9</v>
      </c>
      <c r="Z58" s="125">
        <v>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334</v>
      </c>
      <c r="Y61" s="125">
        <v>386</v>
      </c>
      <c r="Z61" s="125">
        <v>565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4</v>
      </c>
      <c r="Z63" s="125">
        <v>5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Winton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15</v>
      </c>
      <c r="Y64" s="125">
        <v>5</v>
      </c>
      <c r="Z64" s="125">
        <v>13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30</v>
      </c>
      <c r="Y65" s="125">
        <v>24</v>
      </c>
      <c r="Z65" s="125">
        <v>32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36</v>
      </c>
      <c r="Y66" s="125">
        <v>30</v>
      </c>
      <c r="Z66" s="125">
        <v>45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37</v>
      </c>
      <c r="Y67" s="125">
        <v>34</v>
      </c>
      <c r="Z67" s="125">
        <v>67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69</v>
      </c>
      <c r="Y68" s="125">
        <v>45</v>
      </c>
      <c r="Z68" s="125">
        <v>64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25</v>
      </c>
      <c r="Y69" s="125">
        <v>42</v>
      </c>
      <c r="Z69" s="125">
        <v>50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31</v>
      </c>
      <c r="Y70" s="125">
        <v>29</v>
      </c>
      <c r="Z70" s="125">
        <v>46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40</v>
      </c>
      <c r="Y71" s="125">
        <v>42</v>
      </c>
      <c r="Z71" s="125">
        <v>51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43</v>
      </c>
      <c r="Y72" s="125">
        <v>40</v>
      </c>
      <c r="Z72" s="125">
        <v>62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37</v>
      </c>
      <c r="Y73" s="125">
        <v>38</v>
      </c>
      <c r="Z73" s="125">
        <v>40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25</v>
      </c>
      <c r="Y74" s="125">
        <v>31</v>
      </c>
      <c r="Z74" s="125">
        <v>41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8</v>
      </c>
      <c r="Y75" s="125">
        <v>6</v>
      </c>
      <c r="Z75" s="125">
        <v>14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</v>
      </c>
      <c r="Y76" s="125">
        <v>6</v>
      </c>
      <c r="Z76" s="125">
        <v>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5</v>
      </c>
      <c r="Z77" s="125">
        <v>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4</v>
      </c>
      <c r="Y78" s="125">
        <v>0</v>
      </c>
      <c r="Z78" s="125">
        <v>7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4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425</v>
      </c>
      <c r="Y80" s="125">
        <v>383</v>
      </c>
      <c r="Z80" s="125">
        <v>549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Winton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17</v>
      </c>
      <c r="Y83" s="125">
        <v>15</v>
      </c>
      <c r="Z83" s="125">
        <v>28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</v>
      </c>
      <c r="Y84" s="125">
        <v>12</v>
      </c>
      <c r="Z84" s="125">
        <v>10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1,105</v>
      </c>
      <c r="D85" s="96">
        <f t="shared" ref="D85:D90" si="4">AD4</f>
        <v>0.43693107932379704</v>
      </c>
      <c r="E85" s="97">
        <f t="shared" ref="E85:E90" si="5">AD4</f>
        <v>0.43693107932379704</v>
      </c>
      <c r="F85" s="96">
        <f t="shared" ref="F85:F90" si="6">AF4</f>
        <v>0.34591961023142503</v>
      </c>
      <c r="G85" s="97">
        <f t="shared" ref="G85:G90" si="7">AF4</f>
        <v>0.34591961023142503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43</v>
      </c>
      <c r="Y85" s="125">
        <v>37</v>
      </c>
      <c r="Z85" s="125">
        <v>53</v>
      </c>
    </row>
    <row r="86" spans="1:32" ht="15" customHeight="1" x14ac:dyDescent="0.25">
      <c r="A86" s="98" t="s">
        <v>4</v>
      </c>
      <c r="B86" s="95"/>
      <c r="C86" s="109" t="str">
        <f t="shared" si="3"/>
        <v>563</v>
      </c>
      <c r="D86" s="96">
        <f t="shared" si="4"/>
        <v>0.45854922279792754</v>
      </c>
      <c r="E86" s="97">
        <f t="shared" si="5"/>
        <v>0.45854922279792754</v>
      </c>
      <c r="F86" s="96">
        <f t="shared" si="6"/>
        <v>0.38669950738916259</v>
      </c>
      <c r="G86" s="97">
        <f t="shared" si="7"/>
        <v>0.38669950738916259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7</v>
      </c>
      <c r="Y86" s="125">
        <v>10</v>
      </c>
      <c r="Z86" s="125">
        <v>10</v>
      </c>
    </row>
    <row r="87" spans="1:32" ht="15" customHeight="1" x14ac:dyDescent="0.25">
      <c r="A87" s="98" t="s">
        <v>5</v>
      </c>
      <c r="B87" s="95"/>
      <c r="C87" s="109" t="str">
        <f t="shared" si="3"/>
        <v>544</v>
      </c>
      <c r="D87" s="96">
        <f t="shared" si="4"/>
        <v>0.42036553524804177</v>
      </c>
      <c r="E87" s="97">
        <f t="shared" si="5"/>
        <v>0.42036553524804177</v>
      </c>
      <c r="F87" s="96">
        <f t="shared" si="6"/>
        <v>0.32038834951456319</v>
      </c>
      <c r="G87" s="97">
        <f t="shared" si="7"/>
        <v>0.32038834951456319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6</v>
      </c>
      <c r="Y87" s="125">
        <v>4</v>
      </c>
      <c r="Z87" s="125">
        <v>4</v>
      </c>
    </row>
    <row r="88" spans="1:32" ht="15" customHeight="1" x14ac:dyDescent="0.25">
      <c r="A88" s="95" t="s">
        <v>6</v>
      </c>
      <c r="B88" s="95"/>
      <c r="C88" s="109" t="str">
        <f t="shared" si="3"/>
        <v>735</v>
      </c>
      <c r="D88" s="96">
        <f t="shared" si="4"/>
        <v>0.45256916996047436</v>
      </c>
      <c r="E88" s="97">
        <f t="shared" si="5"/>
        <v>0.45256916996047436</v>
      </c>
      <c r="F88" s="96">
        <f t="shared" si="6"/>
        <v>0.3867924528301887</v>
      </c>
      <c r="G88" s="97">
        <f t="shared" si="7"/>
        <v>0.3867924528301887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7</v>
      </c>
      <c r="Y88" s="125">
        <v>8</v>
      </c>
      <c r="Z88" s="125">
        <v>9</v>
      </c>
    </row>
    <row r="89" spans="1:32" ht="15" customHeight="1" x14ac:dyDescent="0.25">
      <c r="A89" s="95" t="s">
        <v>104</v>
      </c>
      <c r="B89" s="95"/>
      <c r="C89" s="146" t="str">
        <f t="shared" si="3"/>
        <v>$38,826</v>
      </c>
      <c r="D89" s="96">
        <f t="shared" si="4"/>
        <v>-8.9267920810658596E-2</v>
      </c>
      <c r="E89" s="97">
        <f t="shared" si="5"/>
        <v>-8.9267920810658596E-2</v>
      </c>
      <c r="F89" s="96">
        <f t="shared" si="6"/>
        <v>7.6713447905215837E-2</v>
      </c>
      <c r="G89" s="97">
        <f t="shared" si="7"/>
        <v>7.6713447905215837E-2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45</v>
      </c>
      <c r="Y89" s="125">
        <v>44</v>
      </c>
      <c r="Z89" s="125">
        <v>49</v>
      </c>
    </row>
    <row r="90" spans="1:32" ht="15" customHeight="1" x14ac:dyDescent="0.25">
      <c r="A90" s="95" t="s">
        <v>7</v>
      </c>
      <c r="B90" s="95"/>
      <c r="C90" s="109" t="str">
        <f t="shared" si="3"/>
        <v>$30.9 mil</v>
      </c>
      <c r="D90" s="96">
        <f t="shared" si="4"/>
        <v>0.23230052430042725</v>
      </c>
      <c r="E90" s="97">
        <f t="shared" si="5"/>
        <v>0.23230052430042725</v>
      </c>
      <c r="F90" s="96">
        <f t="shared" si="6"/>
        <v>0.34474807106426675</v>
      </c>
      <c r="G90" s="97">
        <f t="shared" si="7"/>
        <v>0.34474807106426675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40</v>
      </c>
      <c r="Y90" s="125">
        <v>49</v>
      </c>
      <c r="Z90" s="125">
        <v>74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241</v>
      </c>
      <c r="Y91" s="125">
        <v>265</v>
      </c>
      <c r="Z91" s="125">
        <v>388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7</v>
      </c>
      <c r="Y93" s="125">
        <v>15</v>
      </c>
      <c r="Z93" s="125">
        <v>17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32</v>
      </c>
      <c r="Y94" s="125">
        <v>29</v>
      </c>
      <c r="Z94" s="125">
        <v>40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13</v>
      </c>
      <c r="Y95" s="125">
        <v>13</v>
      </c>
      <c r="Z95" s="125">
        <v>15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49</v>
      </c>
      <c r="Y96" s="125">
        <v>47</v>
      </c>
      <c r="Z96" s="125">
        <v>41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47</v>
      </c>
      <c r="Y97" s="125">
        <v>41</v>
      </c>
      <c r="Z97" s="125">
        <v>47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16</v>
      </c>
      <c r="Y98" s="125">
        <v>17</v>
      </c>
      <c r="Z98" s="125">
        <v>16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7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22</v>
      </c>
      <c r="Y100" s="125">
        <v>21</v>
      </c>
      <c r="Z100" s="125">
        <v>49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246</v>
      </c>
      <c r="Y101" s="125">
        <v>241</v>
      </c>
      <c r="Z101" s="125">
        <v>345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368</v>
      </c>
      <c r="Y104" s="125">
        <v>394</v>
      </c>
      <c r="Z104" s="125">
        <v>569</v>
      </c>
      <c r="AB104" s="122" t="str">
        <f>TEXT(Z104,"###,###")</f>
        <v>569</v>
      </c>
      <c r="AD104" s="143">
        <f>Z104/($Z$4)*100</f>
        <v>51.493212669683253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270</v>
      </c>
      <c r="Y105" s="125">
        <v>261</v>
      </c>
      <c r="Z105" s="125">
        <v>282</v>
      </c>
      <c r="AB105" s="122" t="str">
        <f>TEXT(Z105,"###,###")</f>
        <v>282</v>
      </c>
      <c r="AD105" s="143">
        <f>Z105/($Z$4)*100</f>
        <v>25.520361990950224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638</v>
      </c>
      <c r="Y106" s="132">
        <v>655</v>
      </c>
      <c r="Z106" s="132">
        <v>851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124</v>
      </c>
      <c r="Y108" s="125">
        <v>121</v>
      </c>
      <c r="Z108" s="125">
        <v>234</v>
      </c>
      <c r="AB108" s="122" t="str">
        <f>TEXT(Z108,"###,###")</f>
        <v>234</v>
      </c>
      <c r="AD108" s="143">
        <f>Z108/($Z$4)*100</f>
        <v>21.176470588235293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106</v>
      </c>
      <c r="Y109" s="125">
        <v>138</v>
      </c>
      <c r="Z109" s="125">
        <v>181</v>
      </c>
      <c r="AB109" s="122" t="str">
        <f>TEXT(Z109,"###,###")</f>
        <v>181</v>
      </c>
      <c r="AD109" s="143">
        <f>Z109/($Z$4)*100</f>
        <v>16.380090497737555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218</v>
      </c>
      <c r="Y110" s="125">
        <v>211</v>
      </c>
      <c r="Z110" s="125">
        <v>222</v>
      </c>
      <c r="AB110" s="122" t="str">
        <f>TEXT(Z110,"###,###")</f>
        <v>222</v>
      </c>
      <c r="AD110" s="143">
        <f>Z110/($Z$4)*100</f>
        <v>20.090497737556561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184</v>
      </c>
      <c r="Y111" s="125">
        <v>185</v>
      </c>
      <c r="Z111" s="125">
        <v>213</v>
      </c>
      <c r="AB111" s="122" t="str">
        <f>TEXT(Z111,"###,###")</f>
        <v>213</v>
      </c>
      <c r="AD111" s="143">
        <f>Z111/($Z$4)*100</f>
        <v>19.276018099547514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761</v>
      </c>
      <c r="Y112" s="125">
        <v>769</v>
      </c>
      <c r="Z112" s="125">
        <v>1110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44.35</v>
      </c>
      <c r="U118" s="144">
        <v>41.75</v>
      </c>
      <c r="V118" s="144">
        <v>44.25</v>
      </c>
      <c r="W118" s="144">
        <v>40.79</v>
      </c>
      <c r="X118" s="144">
        <v>41.29</v>
      </c>
      <c r="Y118" s="144">
        <v>43.56</v>
      </c>
      <c r="Z118" s="144">
        <v>43.5</v>
      </c>
      <c r="AB118" s="122" t="str">
        <f>TEXT(Z118,"##.0")</f>
        <v>43.5</v>
      </c>
    </row>
    <row r="120" spans="19:32" x14ac:dyDescent="0.25">
      <c r="S120" s="115" t="s">
        <v>106</v>
      </c>
      <c r="T120" s="125">
        <v>362</v>
      </c>
      <c r="U120" s="125">
        <v>395</v>
      </c>
      <c r="V120" s="125">
        <v>381</v>
      </c>
      <c r="W120" s="125">
        <v>356</v>
      </c>
      <c r="X120" s="125">
        <v>349</v>
      </c>
      <c r="Y120" s="125">
        <v>354</v>
      </c>
      <c r="Z120" s="125">
        <v>438</v>
      </c>
      <c r="AB120" s="122" t="str">
        <f>TEXT(Z120,"###,###")</f>
        <v>438</v>
      </c>
    </row>
    <row r="121" spans="19:32" x14ac:dyDescent="0.25">
      <c r="S121" s="115" t="s">
        <v>107</v>
      </c>
      <c r="T121" s="125">
        <v>103</v>
      </c>
      <c r="U121" s="125">
        <v>97</v>
      </c>
      <c r="V121" s="125">
        <v>95</v>
      </c>
      <c r="W121" s="125">
        <v>96</v>
      </c>
      <c r="X121" s="125">
        <v>64</v>
      </c>
      <c r="Y121" s="125">
        <v>76</v>
      </c>
      <c r="Z121" s="125">
        <v>172</v>
      </c>
      <c r="AB121" s="122" t="str">
        <f>TEXT(Z121,"###,###")</f>
        <v>172</v>
      </c>
    </row>
    <row r="122" spans="19:32" x14ac:dyDescent="0.25">
      <c r="S122" s="115" t="s">
        <v>108</v>
      </c>
      <c r="T122" s="125">
        <v>69</v>
      </c>
      <c r="U122" s="125">
        <v>79</v>
      </c>
      <c r="V122" s="125">
        <v>81</v>
      </c>
      <c r="W122" s="125">
        <v>71</v>
      </c>
      <c r="X122" s="125">
        <v>83</v>
      </c>
      <c r="Y122" s="125">
        <v>76</v>
      </c>
      <c r="Z122" s="125">
        <v>122</v>
      </c>
      <c r="AB122" s="122" t="str">
        <f>TEXT(Z122,"###,###")</f>
        <v>122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431</v>
      </c>
      <c r="U124" s="125">
        <v>474</v>
      </c>
      <c r="V124" s="125">
        <v>462</v>
      </c>
      <c r="W124" s="125">
        <v>427</v>
      </c>
      <c r="X124" s="125">
        <v>432</v>
      </c>
      <c r="Y124" s="125">
        <v>430</v>
      </c>
      <c r="Z124" s="125">
        <v>560</v>
      </c>
      <c r="AB124" s="122" t="str">
        <f>TEXT(Z124,"###,###")</f>
        <v>560</v>
      </c>
      <c r="AD124" s="139">
        <f>Z124/$Z$7*100</f>
        <v>76.19047619047619</v>
      </c>
    </row>
    <row r="125" spans="19:32" x14ac:dyDescent="0.25">
      <c r="S125" s="115" t="s">
        <v>110</v>
      </c>
      <c r="T125" s="125">
        <v>172</v>
      </c>
      <c r="U125" s="125">
        <v>176</v>
      </c>
      <c r="V125" s="125">
        <v>176</v>
      </c>
      <c r="W125" s="125">
        <v>167</v>
      </c>
      <c r="X125" s="125">
        <v>147</v>
      </c>
      <c r="Y125" s="125">
        <v>152</v>
      </c>
      <c r="Z125" s="125">
        <v>294</v>
      </c>
      <c r="AB125" s="122" t="str">
        <f>TEXT(Z125,"###,###")</f>
        <v>294</v>
      </c>
      <c r="AD125" s="139">
        <f>Z125/$Z$7*100</f>
        <v>40</v>
      </c>
    </row>
    <row r="127" spans="19:32" x14ac:dyDescent="0.25">
      <c r="S127" s="115" t="s">
        <v>111</v>
      </c>
      <c r="T127" s="125">
        <v>277</v>
      </c>
      <c r="U127" s="125">
        <v>302</v>
      </c>
      <c r="V127" s="125">
        <v>289</v>
      </c>
      <c r="W127" s="125">
        <v>265</v>
      </c>
      <c r="X127" s="125">
        <v>242</v>
      </c>
      <c r="Y127" s="125">
        <v>265</v>
      </c>
      <c r="Z127" s="125">
        <v>389</v>
      </c>
      <c r="AB127" s="122" t="str">
        <f>TEXT(Z127,"###,###")</f>
        <v>389</v>
      </c>
      <c r="AD127" s="139">
        <f>Z127/$Z$7*100</f>
        <v>52.925170068027214</v>
      </c>
    </row>
    <row r="128" spans="19:32" x14ac:dyDescent="0.25">
      <c r="S128" s="115" t="s">
        <v>112</v>
      </c>
      <c r="T128" s="125">
        <v>255</v>
      </c>
      <c r="U128" s="125">
        <v>269</v>
      </c>
      <c r="V128" s="125">
        <v>267</v>
      </c>
      <c r="W128" s="125">
        <v>253</v>
      </c>
      <c r="X128" s="125">
        <v>247</v>
      </c>
      <c r="Y128" s="125">
        <v>241</v>
      </c>
      <c r="Z128" s="125">
        <v>346</v>
      </c>
      <c r="AB128" s="122" t="str">
        <f>TEXT(Z128,"###,###")</f>
        <v>346</v>
      </c>
      <c r="AD128" s="139">
        <f>Z128/$Z$7*100</f>
        <v>47.074829931972786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5" id="{0870AE90-EF13-4D18-9079-C0DE5930BD9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8" id="{20CFD19A-FD1D-4890-89C5-F60DBD122F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1" id="{EB539749-2A81-411C-9529-2BDE7A96D2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4" id="{C207691D-6605-445F-A2B7-D370892D83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21AD4-7A06-4973-8CC3-6E3A6FCB87DF}">
  <sheetPr codeName="Sheet14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Woorabinda</v>
      </c>
      <c r="T1" s="113"/>
      <c r="U1" s="113"/>
      <c r="V1" s="113"/>
      <c r="W1" s="113"/>
      <c r="X1" s="113"/>
      <c r="Y1" s="114" t="str">
        <f>Y3</f>
        <v>9.76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197</v>
      </c>
      <c r="Y3" s="118" t="s">
        <v>280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9.76 Woorabinda,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515</v>
      </c>
      <c r="U4" s="121">
        <v>515</v>
      </c>
      <c r="V4" s="121">
        <v>468</v>
      </c>
      <c r="W4" s="121">
        <v>337</v>
      </c>
      <c r="X4" s="121">
        <v>396</v>
      </c>
      <c r="Y4" s="121">
        <v>391</v>
      </c>
      <c r="Z4" s="121">
        <v>377</v>
      </c>
      <c r="AB4" s="122" t="str">
        <f>TEXT(Z4,"###,###")</f>
        <v>377</v>
      </c>
      <c r="AD4" s="123">
        <f>Z4/Y4-1</f>
        <v>-3.5805626598465423E-2</v>
      </c>
      <c r="AF4" s="123">
        <f t="shared" ref="AF4:AF9" si="0">Z4/T4-1</f>
        <v>-0.26796116504854373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288</v>
      </c>
      <c r="U5" s="121">
        <v>296</v>
      </c>
      <c r="V5" s="121">
        <v>261</v>
      </c>
      <c r="W5" s="121">
        <v>160</v>
      </c>
      <c r="X5" s="121">
        <v>211</v>
      </c>
      <c r="Y5" s="121">
        <v>196</v>
      </c>
      <c r="Z5" s="121">
        <v>192</v>
      </c>
      <c r="AB5" s="122" t="str">
        <f>TEXT(Z5,"###,###")</f>
        <v>192</v>
      </c>
      <c r="AD5" s="123">
        <f t="shared" ref="AD5:AD9" si="1">Z5/Y5-1</f>
        <v>-2.0408163265306145E-2</v>
      </c>
      <c r="AF5" s="123">
        <f t="shared" si="0"/>
        <v>-0.33333333333333337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223</v>
      </c>
      <c r="U6" s="121">
        <v>224</v>
      </c>
      <c r="V6" s="121">
        <v>210</v>
      </c>
      <c r="W6" s="121">
        <v>174</v>
      </c>
      <c r="X6" s="121">
        <v>188</v>
      </c>
      <c r="Y6" s="121">
        <v>195</v>
      </c>
      <c r="Z6" s="121">
        <v>188</v>
      </c>
      <c r="AB6" s="122" t="str">
        <f>TEXT(Z6,"###,###")</f>
        <v>188</v>
      </c>
      <c r="AD6" s="123">
        <f t="shared" si="1"/>
        <v>-3.5897435897435881E-2</v>
      </c>
      <c r="AF6" s="123">
        <f t="shared" si="0"/>
        <v>-0.15695067264573992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336</v>
      </c>
      <c r="U7" s="121">
        <v>353</v>
      </c>
      <c r="V7" s="121">
        <v>327</v>
      </c>
      <c r="W7" s="121">
        <v>262</v>
      </c>
      <c r="X7" s="121">
        <v>296</v>
      </c>
      <c r="Y7" s="121">
        <v>313</v>
      </c>
      <c r="Z7" s="121">
        <v>309</v>
      </c>
      <c r="AB7" s="122" t="str">
        <f>TEXT(Z7,"###,###")</f>
        <v>309</v>
      </c>
      <c r="AD7" s="123">
        <f t="shared" si="1"/>
        <v>-1.2779552715655007E-2</v>
      </c>
      <c r="AF7" s="123">
        <f t="shared" si="0"/>
        <v>-8.0357142857142905E-2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377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309</v>
      </c>
      <c r="P8" s="48"/>
      <c r="S8" s="120" t="s">
        <v>88</v>
      </c>
      <c r="T8" s="121">
        <v>23731.61</v>
      </c>
      <c r="U8" s="121">
        <v>24406.53</v>
      </c>
      <c r="V8" s="121">
        <v>28138.3</v>
      </c>
      <c r="W8" s="121">
        <v>29910.23</v>
      </c>
      <c r="X8" s="121">
        <v>28165.25</v>
      </c>
      <c r="Y8" s="121">
        <v>28008</v>
      </c>
      <c r="Z8" s="121">
        <v>33146.29</v>
      </c>
      <c r="AB8" s="122" t="str">
        <f>TEXT(Z8,"$###,###")</f>
        <v>$33,146</v>
      </c>
      <c r="AD8" s="123">
        <f t="shared" si="1"/>
        <v>0.18345794058840337</v>
      </c>
      <c r="AF8" s="123">
        <f t="shared" si="0"/>
        <v>0.39671476145107731</v>
      </c>
    </row>
    <row r="9" spans="1:32" x14ac:dyDescent="0.25">
      <c r="A9" s="52" t="s">
        <v>15</v>
      </c>
      <c r="B9" s="53"/>
      <c r="C9" s="54"/>
      <c r="D9" s="55">
        <f>AD104</f>
        <v>32.625994694960212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49.190938511326863</v>
      </c>
      <c r="P9" s="56" t="s">
        <v>89</v>
      </c>
      <c r="S9" s="120" t="s">
        <v>7</v>
      </c>
      <c r="T9" s="121">
        <v>9934664</v>
      </c>
      <c r="U9" s="121">
        <v>10299648</v>
      </c>
      <c r="V9" s="121">
        <v>10130385</v>
      </c>
      <c r="W9" s="121">
        <v>8702292</v>
      </c>
      <c r="X9" s="121">
        <v>9841429</v>
      </c>
      <c r="Y9" s="121">
        <v>11613863</v>
      </c>
      <c r="Z9" s="121">
        <v>13485576</v>
      </c>
      <c r="AB9" s="122" t="str">
        <f>TEXT(Z9/1000000,"$#,###.0")&amp;" mil"</f>
        <v>$13.5 mil</v>
      </c>
      <c r="AD9" s="123">
        <f t="shared" si="1"/>
        <v>0.16116196652225012</v>
      </c>
      <c r="AF9" s="123">
        <f t="shared" si="0"/>
        <v>0.35742648166057744</v>
      </c>
    </row>
    <row r="10" spans="1:32" x14ac:dyDescent="0.25">
      <c r="A10" s="52" t="s">
        <v>18</v>
      </c>
      <c r="B10" s="53"/>
      <c r="C10" s="54"/>
      <c r="D10" s="55">
        <f>AD105</f>
        <v>42.440318302387269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50.485436893203882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97.734627831715216</v>
      </c>
      <c r="P11" s="56" t="s">
        <v>89</v>
      </c>
      <c r="S11" s="120" t="s">
        <v>30</v>
      </c>
      <c r="T11" s="125">
        <v>509</v>
      </c>
      <c r="U11" s="125">
        <v>513</v>
      </c>
      <c r="V11" s="125">
        <v>468</v>
      </c>
      <c r="W11" s="125">
        <v>335</v>
      </c>
      <c r="X11" s="125">
        <v>392</v>
      </c>
      <c r="Y11" s="125">
        <v>382</v>
      </c>
      <c r="Z11" s="125">
        <v>371</v>
      </c>
    </row>
    <row r="12" spans="1:32" ht="28.5" customHeight="1" x14ac:dyDescent="0.25">
      <c r="A12" s="52" t="s">
        <v>20</v>
      </c>
      <c r="B12" s="54"/>
      <c r="C12" s="54"/>
      <c r="D12" s="55">
        <f>AD108</f>
        <v>12.9973474801061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1.6181229773462782</v>
      </c>
      <c r="P12" s="56" t="s">
        <v>89</v>
      </c>
      <c r="S12" s="120" t="s">
        <v>31</v>
      </c>
      <c r="T12" s="125">
        <v>0</v>
      </c>
      <c r="U12" s="125">
        <v>0</v>
      </c>
      <c r="V12" s="125">
        <v>0</v>
      </c>
      <c r="W12" s="125">
        <v>0</v>
      </c>
      <c r="X12" s="125">
        <v>0</v>
      </c>
      <c r="Y12" s="125">
        <v>8</v>
      </c>
      <c r="Z12" s="125">
        <v>10</v>
      </c>
    </row>
    <row r="13" spans="1:32" ht="15" customHeight="1" x14ac:dyDescent="0.25">
      <c r="A13" s="52" t="s">
        <v>21</v>
      </c>
      <c r="B13" s="54"/>
      <c r="C13" s="54"/>
      <c r="D13" s="55">
        <f>AD109</f>
        <v>9.2838196286472154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38.6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10.344827586206897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43.766578249336867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57</v>
      </c>
      <c r="Z15" s="125">
        <v>11</v>
      </c>
      <c r="AB15" s="129">
        <f t="shared" ref="AB15:AB34" si="2">IF(Z15="np",0,Z15/$Z$34)</f>
        <v>2.9333333333333333E-2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0</v>
      </c>
      <c r="Z16" s="125">
        <v>0</v>
      </c>
      <c r="AB16" s="129">
        <f t="shared" si="2"/>
        <v>0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0</v>
      </c>
      <c r="Z17" s="125">
        <v>0</v>
      </c>
      <c r="AB17" s="129">
        <f t="shared" si="2"/>
        <v>0</v>
      </c>
    </row>
    <row r="18" spans="1:28" x14ac:dyDescent="0.25">
      <c r="A18" s="82" t="str">
        <f>$S$1&amp;" ("&amp;$T$2&amp;" to "&amp;$Z$2&amp;")"</f>
        <v>Woorabinda (2011-12 to 2017-18)</v>
      </c>
      <c r="B18" s="82"/>
      <c r="C18" s="82"/>
      <c r="D18" s="82"/>
      <c r="E18" s="82"/>
      <c r="F18" s="82"/>
      <c r="G18" s="82" t="str">
        <f>$S$1&amp;" ("&amp;$T$2&amp;" to "&amp;$Z$2&amp;")"</f>
        <v>Woorabinda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0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12</v>
      </c>
      <c r="Z19" s="125">
        <v>13</v>
      </c>
      <c r="AB19" s="129">
        <f t="shared" si="2"/>
        <v>3.4666666666666665E-2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6</v>
      </c>
      <c r="Z20" s="125">
        <v>0</v>
      </c>
      <c r="AB20" s="129">
        <f t="shared" si="2"/>
        <v>0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16</v>
      </c>
      <c r="Z21" s="125">
        <v>14</v>
      </c>
      <c r="AB21" s="129">
        <f t="shared" si="2"/>
        <v>3.7333333333333336E-2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4</v>
      </c>
      <c r="Z22" s="125">
        <v>0</v>
      </c>
      <c r="AB22" s="129">
        <f t="shared" si="2"/>
        <v>0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6</v>
      </c>
      <c r="Z23" s="125">
        <v>0</v>
      </c>
      <c r="AB23" s="129">
        <f t="shared" si="2"/>
        <v>0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</v>
      </c>
      <c r="Z25" s="125">
        <v>0</v>
      </c>
      <c r="AB25" s="129">
        <f t="shared" si="2"/>
        <v>0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</v>
      </c>
      <c r="Z26" s="125">
        <v>0</v>
      </c>
      <c r="AB26" s="129">
        <f t="shared" si="2"/>
        <v>0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25</v>
      </c>
      <c r="Z27" s="125">
        <v>21</v>
      </c>
      <c r="AB27" s="129">
        <f t="shared" si="2"/>
        <v>5.6000000000000001E-2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20</v>
      </c>
      <c r="Z28" s="125">
        <v>39</v>
      </c>
      <c r="AB28" s="129">
        <f t="shared" si="2"/>
        <v>0.104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18</v>
      </c>
      <c r="Z29" s="125">
        <v>18</v>
      </c>
      <c r="AB29" s="129">
        <f t="shared" si="2"/>
        <v>4.8000000000000001E-2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94</v>
      </c>
      <c r="Z30" s="125">
        <v>88</v>
      </c>
      <c r="AB30" s="129">
        <f t="shared" si="2"/>
        <v>0.23466666666666666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73</v>
      </c>
      <c r="Z31" s="125">
        <v>70</v>
      </c>
      <c r="AB31" s="129">
        <f t="shared" si="2"/>
        <v>0.18666666666666668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9</v>
      </c>
      <c r="Z32" s="125">
        <v>0</v>
      </c>
      <c r="AB32" s="129">
        <f t="shared" si="2"/>
        <v>0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6</v>
      </c>
      <c r="Z33" s="125">
        <v>7</v>
      </c>
      <c r="AB33" s="129">
        <f t="shared" si="2"/>
        <v>1.8666666666666668E-2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391</v>
      </c>
      <c r="Z34" s="132">
        <v>375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</v>
      </c>
      <c r="Y45" s="125">
        <v>7</v>
      </c>
      <c r="Z45" s="125">
        <v>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8</v>
      </c>
      <c r="Y46" s="125">
        <v>14</v>
      </c>
      <c r="Z46" s="125">
        <v>14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17</v>
      </c>
      <c r="Y47" s="125">
        <v>27</v>
      </c>
      <c r="Z47" s="125">
        <v>10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24</v>
      </c>
      <c r="Y48" s="125">
        <v>32</v>
      </c>
      <c r="Z48" s="125">
        <v>33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Woorabinda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28</v>
      </c>
      <c r="Y49" s="125">
        <v>18</v>
      </c>
      <c r="Z49" s="125">
        <v>21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16</v>
      </c>
      <c r="Y50" s="125">
        <v>16</v>
      </c>
      <c r="Z50" s="125">
        <v>14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29</v>
      </c>
      <c r="Y51" s="125">
        <v>15</v>
      </c>
      <c r="Z51" s="125">
        <v>23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24</v>
      </c>
      <c r="Y52" s="125">
        <v>18</v>
      </c>
      <c r="Z52" s="125">
        <v>23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20</v>
      </c>
      <c r="Y53" s="125">
        <v>15</v>
      </c>
      <c r="Z53" s="125">
        <v>12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20</v>
      </c>
      <c r="Y54" s="125">
        <v>19</v>
      </c>
      <c r="Z54" s="125">
        <v>11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13</v>
      </c>
      <c r="Y55" s="125">
        <v>11</v>
      </c>
      <c r="Z55" s="125">
        <v>15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0</v>
      </c>
      <c r="Y56" s="125">
        <v>7</v>
      </c>
      <c r="Z56" s="125">
        <v>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207</v>
      </c>
      <c r="Y61" s="125">
        <v>196</v>
      </c>
      <c r="Z61" s="125">
        <v>193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Woorabinda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10</v>
      </c>
      <c r="Y65" s="125">
        <v>28</v>
      </c>
      <c r="Z65" s="125">
        <v>17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25</v>
      </c>
      <c r="Y66" s="125">
        <v>25</v>
      </c>
      <c r="Z66" s="125">
        <v>20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18</v>
      </c>
      <c r="Y67" s="125">
        <v>15</v>
      </c>
      <c r="Z67" s="125">
        <v>19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21</v>
      </c>
      <c r="Y68" s="125">
        <v>25</v>
      </c>
      <c r="Z68" s="125">
        <v>26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17</v>
      </c>
      <c r="Y69" s="125">
        <v>17</v>
      </c>
      <c r="Z69" s="125">
        <v>31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21</v>
      </c>
      <c r="Y70" s="125">
        <v>20</v>
      </c>
      <c r="Z70" s="125">
        <v>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15</v>
      </c>
      <c r="Y71" s="125">
        <v>19</v>
      </c>
      <c r="Z71" s="125">
        <v>26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34</v>
      </c>
      <c r="Y72" s="125">
        <v>17</v>
      </c>
      <c r="Z72" s="125">
        <v>13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7</v>
      </c>
      <c r="Y73" s="125">
        <v>13</v>
      </c>
      <c r="Z73" s="125">
        <v>15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9</v>
      </c>
      <c r="Y74" s="125">
        <v>12</v>
      </c>
      <c r="Z74" s="125">
        <v>4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5</v>
      </c>
      <c r="Y75" s="125">
        <v>8</v>
      </c>
      <c r="Z75" s="125">
        <v>9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191</v>
      </c>
      <c r="Y80" s="125">
        <v>195</v>
      </c>
      <c r="Z80" s="125">
        <v>190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Woorabinda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</v>
      </c>
      <c r="Y83" s="125">
        <v>6</v>
      </c>
      <c r="Z83" s="125">
        <v>11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</v>
      </c>
      <c r="Y84" s="125">
        <v>5</v>
      </c>
      <c r="Z84" s="125">
        <v>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377</v>
      </c>
      <c r="D85" s="96">
        <f t="shared" ref="D85:D90" si="4">AD4</f>
        <v>-3.5805626598465423E-2</v>
      </c>
      <c r="E85" s="97">
        <f t="shared" ref="E85:E90" si="5">AD4</f>
        <v>-3.5805626598465423E-2</v>
      </c>
      <c r="F85" s="96">
        <f t="shared" ref="F85:F90" si="6">AF4</f>
        <v>-0.26796116504854373</v>
      </c>
      <c r="G85" s="97">
        <f t="shared" ref="G85:G90" si="7">AF4</f>
        <v>-0.26796116504854373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14</v>
      </c>
      <c r="Y85" s="125">
        <v>14</v>
      </c>
      <c r="Z85" s="125">
        <v>13</v>
      </c>
    </row>
    <row r="86" spans="1:32" ht="15" customHeight="1" x14ac:dyDescent="0.25">
      <c r="A86" s="98" t="s">
        <v>4</v>
      </c>
      <c r="B86" s="95"/>
      <c r="C86" s="109" t="str">
        <f t="shared" si="3"/>
        <v>192</v>
      </c>
      <c r="D86" s="96">
        <f t="shared" si="4"/>
        <v>-2.0408163265306145E-2</v>
      </c>
      <c r="E86" s="97">
        <f t="shared" si="5"/>
        <v>-2.0408163265306145E-2</v>
      </c>
      <c r="F86" s="96">
        <f t="shared" si="6"/>
        <v>-0.33333333333333337</v>
      </c>
      <c r="G86" s="97">
        <f t="shared" si="7"/>
        <v>-0.33333333333333337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26</v>
      </c>
      <c r="Y86" s="125">
        <v>25</v>
      </c>
      <c r="Z86" s="125">
        <v>28</v>
      </c>
    </row>
    <row r="87" spans="1:32" ht="15" customHeight="1" x14ac:dyDescent="0.25">
      <c r="A87" s="98" t="s">
        <v>5</v>
      </c>
      <c r="B87" s="95"/>
      <c r="C87" s="109" t="str">
        <f t="shared" si="3"/>
        <v>188</v>
      </c>
      <c r="D87" s="96">
        <f t="shared" si="4"/>
        <v>-3.5897435897435881E-2</v>
      </c>
      <c r="E87" s="97">
        <f t="shared" si="5"/>
        <v>-3.5897435897435881E-2</v>
      </c>
      <c r="F87" s="96">
        <f t="shared" si="6"/>
        <v>-0.15695067264573992</v>
      </c>
      <c r="G87" s="97">
        <f t="shared" si="7"/>
        <v>-0.15695067264573992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0</v>
      </c>
      <c r="Y87" s="125">
        <v>0</v>
      </c>
      <c r="Z87" s="125">
        <v>0</v>
      </c>
    </row>
    <row r="88" spans="1:32" ht="15" customHeight="1" x14ac:dyDescent="0.25">
      <c r="A88" s="95" t="s">
        <v>6</v>
      </c>
      <c r="B88" s="95"/>
      <c r="C88" s="109" t="str">
        <f t="shared" si="3"/>
        <v>309</v>
      </c>
      <c r="D88" s="96">
        <f t="shared" si="4"/>
        <v>-1.2779552715655007E-2</v>
      </c>
      <c r="E88" s="97">
        <f t="shared" si="5"/>
        <v>-1.2779552715655007E-2</v>
      </c>
      <c r="F88" s="96">
        <f t="shared" si="6"/>
        <v>-8.0357142857142905E-2</v>
      </c>
      <c r="G88" s="97">
        <f t="shared" si="7"/>
        <v>-8.0357142857142905E-2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6</v>
      </c>
      <c r="Z88" s="125">
        <v>0</v>
      </c>
    </row>
    <row r="89" spans="1:32" ht="15" customHeight="1" x14ac:dyDescent="0.25">
      <c r="A89" s="95" t="s">
        <v>104</v>
      </c>
      <c r="B89" s="95"/>
      <c r="C89" s="146" t="str">
        <f t="shared" si="3"/>
        <v>$33,146</v>
      </c>
      <c r="D89" s="96">
        <f t="shared" si="4"/>
        <v>0.18345794058840337</v>
      </c>
      <c r="E89" s="97">
        <f t="shared" si="5"/>
        <v>0.18345794058840337</v>
      </c>
      <c r="F89" s="96">
        <f t="shared" si="6"/>
        <v>0.39671476145107731</v>
      </c>
      <c r="G89" s="97">
        <f t="shared" si="7"/>
        <v>0.39671476145107731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7</v>
      </c>
      <c r="Y89" s="125">
        <v>12</v>
      </c>
      <c r="Z89" s="125">
        <v>11</v>
      </c>
    </row>
    <row r="90" spans="1:32" ht="15" customHeight="1" x14ac:dyDescent="0.25">
      <c r="A90" s="95" t="s">
        <v>7</v>
      </c>
      <c r="B90" s="95"/>
      <c r="C90" s="109" t="str">
        <f t="shared" si="3"/>
        <v>$13.5 mil</v>
      </c>
      <c r="D90" s="96">
        <f t="shared" si="4"/>
        <v>0.16116196652225012</v>
      </c>
      <c r="E90" s="97">
        <f t="shared" si="5"/>
        <v>0.16116196652225012</v>
      </c>
      <c r="F90" s="96">
        <f t="shared" si="6"/>
        <v>0.35742648166057744</v>
      </c>
      <c r="G90" s="97">
        <f t="shared" si="7"/>
        <v>0.35742648166057744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30</v>
      </c>
      <c r="Y90" s="125">
        <v>35</v>
      </c>
      <c r="Z90" s="125">
        <v>41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158</v>
      </c>
      <c r="Y91" s="125">
        <v>155</v>
      </c>
      <c r="Z91" s="125">
        <v>152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7</v>
      </c>
      <c r="Y93" s="125">
        <v>8</v>
      </c>
      <c r="Z93" s="125">
        <v>4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12</v>
      </c>
      <c r="Y94" s="125">
        <v>24</v>
      </c>
      <c r="Z94" s="125">
        <v>15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5</v>
      </c>
      <c r="Z95" s="125">
        <v>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46</v>
      </c>
      <c r="Y96" s="125">
        <v>57</v>
      </c>
      <c r="Z96" s="125">
        <v>63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5</v>
      </c>
      <c r="Y97" s="125">
        <v>13</v>
      </c>
      <c r="Z97" s="125">
        <v>17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4</v>
      </c>
      <c r="Y98" s="125">
        <v>0</v>
      </c>
      <c r="Z98" s="125">
        <v>6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4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12</v>
      </c>
      <c r="Y100" s="125">
        <v>15</v>
      </c>
      <c r="Z100" s="125">
        <v>16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141</v>
      </c>
      <c r="Y101" s="125">
        <v>158</v>
      </c>
      <c r="Z101" s="125">
        <v>152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109</v>
      </c>
      <c r="Y104" s="125">
        <v>140</v>
      </c>
      <c r="Z104" s="125">
        <v>123</v>
      </c>
      <c r="AB104" s="122" t="str">
        <f>TEXT(Z104,"###,###")</f>
        <v>123</v>
      </c>
      <c r="AD104" s="143">
        <f>Z104/($Z$4)*100</f>
        <v>32.625994694960212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285</v>
      </c>
      <c r="Y105" s="125">
        <v>202</v>
      </c>
      <c r="Z105" s="125">
        <v>160</v>
      </c>
      <c r="AB105" s="122" t="str">
        <f>TEXT(Z105,"###,###")</f>
        <v>160</v>
      </c>
      <c r="AD105" s="143">
        <f>Z105/($Z$4)*100</f>
        <v>42.440318302387269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394</v>
      </c>
      <c r="Y106" s="132">
        <v>342</v>
      </c>
      <c r="Z106" s="132">
        <v>283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72</v>
      </c>
      <c r="Y108" s="125">
        <v>81</v>
      </c>
      <c r="Z108" s="125">
        <v>49</v>
      </c>
      <c r="AB108" s="122" t="str">
        <f>TEXT(Z108,"###,###")</f>
        <v>49</v>
      </c>
      <c r="AD108" s="143">
        <f>Z108/($Z$4)*100</f>
        <v>12.9973474801061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17</v>
      </c>
      <c r="Y109" s="125">
        <v>19</v>
      </c>
      <c r="Z109" s="125">
        <v>35</v>
      </c>
      <c r="AB109" s="122" t="str">
        <f>TEXT(Z109,"###,###")</f>
        <v>35</v>
      </c>
      <c r="AD109" s="143">
        <f>Z109/($Z$4)*100</f>
        <v>9.2838196286472154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146</v>
      </c>
      <c r="Y110" s="125">
        <v>53</v>
      </c>
      <c r="Z110" s="125">
        <v>39</v>
      </c>
      <c r="AB110" s="122" t="str">
        <f>TEXT(Z110,"###,###")</f>
        <v>39</v>
      </c>
      <c r="AD110" s="143">
        <f>Z110/($Z$4)*100</f>
        <v>10.344827586206897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164</v>
      </c>
      <c r="Y111" s="125">
        <v>189</v>
      </c>
      <c r="Z111" s="125">
        <v>165</v>
      </c>
      <c r="AB111" s="122" t="str">
        <f>TEXT(Z111,"###,###")</f>
        <v>165</v>
      </c>
      <c r="AD111" s="143">
        <f>Z111/($Z$4)*100</f>
        <v>43.766578249336867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397</v>
      </c>
      <c r="Y112" s="125">
        <v>391</v>
      </c>
      <c r="Z112" s="125">
        <v>375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37.67</v>
      </c>
      <c r="U118" s="144">
        <v>39.21</v>
      </c>
      <c r="V118" s="144">
        <v>36.92</v>
      </c>
      <c r="W118" s="144">
        <v>37.659999999999997</v>
      </c>
      <c r="X118" s="144">
        <v>41.25</v>
      </c>
      <c r="Y118" s="144">
        <v>36.99</v>
      </c>
      <c r="Z118" s="144">
        <v>38.61</v>
      </c>
      <c r="AB118" s="122" t="str">
        <f>TEXT(Z118,"##.0")</f>
        <v>38.6</v>
      </c>
    </row>
    <row r="120" spans="19:32" x14ac:dyDescent="0.25">
      <c r="S120" s="115" t="s">
        <v>106</v>
      </c>
      <c r="T120" s="125">
        <v>333</v>
      </c>
      <c r="U120" s="125">
        <v>354</v>
      </c>
      <c r="V120" s="125">
        <v>330</v>
      </c>
      <c r="W120" s="125">
        <v>261</v>
      </c>
      <c r="X120" s="125">
        <v>299</v>
      </c>
      <c r="Y120" s="125">
        <v>304</v>
      </c>
      <c r="Z120" s="125">
        <v>297</v>
      </c>
      <c r="AB120" s="122" t="str">
        <f>TEXT(Z120,"###,###")</f>
        <v>297</v>
      </c>
    </row>
    <row r="121" spans="19:32" x14ac:dyDescent="0.25">
      <c r="S121" s="115" t="s">
        <v>107</v>
      </c>
      <c r="T121" s="125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7</v>
      </c>
      <c r="Z121" s="125">
        <v>0</v>
      </c>
      <c r="AB121" s="122" t="str">
        <f>TEXT(Z121,"###,###")</f>
        <v/>
      </c>
    </row>
    <row r="122" spans="19:32" x14ac:dyDescent="0.25">
      <c r="S122" s="115" t="s">
        <v>108</v>
      </c>
      <c r="T122" s="125">
        <v>0</v>
      </c>
      <c r="U122" s="125">
        <v>0</v>
      </c>
      <c r="V122" s="125">
        <v>0</v>
      </c>
      <c r="W122" s="125">
        <v>0</v>
      </c>
      <c r="X122" s="125">
        <v>0</v>
      </c>
      <c r="Y122" s="125">
        <v>0</v>
      </c>
      <c r="Z122" s="125">
        <v>5</v>
      </c>
      <c r="AB122" s="122" t="str">
        <f>TEXT(Z122,"###,###")</f>
        <v>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333</v>
      </c>
      <c r="U124" s="125">
        <v>354</v>
      </c>
      <c r="V124" s="125">
        <v>330</v>
      </c>
      <c r="W124" s="125">
        <v>261</v>
      </c>
      <c r="X124" s="125">
        <v>299</v>
      </c>
      <c r="Y124" s="125">
        <v>304</v>
      </c>
      <c r="Z124" s="125">
        <v>302</v>
      </c>
      <c r="AB124" s="122" t="str">
        <f>TEXT(Z124,"###,###")</f>
        <v>302</v>
      </c>
      <c r="AD124" s="139">
        <f>Z124/$Z$7*100</f>
        <v>97.734627831715216</v>
      </c>
    </row>
    <row r="125" spans="19:32" x14ac:dyDescent="0.25">
      <c r="S125" s="115" t="s">
        <v>110</v>
      </c>
      <c r="T125" s="125">
        <v>0</v>
      </c>
      <c r="U125" s="125">
        <v>0</v>
      </c>
      <c r="V125" s="125">
        <v>0</v>
      </c>
      <c r="W125" s="125">
        <v>0</v>
      </c>
      <c r="X125" s="125">
        <v>0</v>
      </c>
      <c r="Y125" s="125">
        <v>7</v>
      </c>
      <c r="Z125" s="125">
        <v>5</v>
      </c>
      <c r="AB125" s="122" t="str">
        <f>TEXT(Z125,"###,###")</f>
        <v>5</v>
      </c>
      <c r="AD125" s="139">
        <f>Z125/$Z$7*100</f>
        <v>1.6181229773462782</v>
      </c>
    </row>
    <row r="127" spans="19:32" x14ac:dyDescent="0.25">
      <c r="S127" s="115" t="s">
        <v>111</v>
      </c>
      <c r="T127" s="125">
        <v>178</v>
      </c>
      <c r="U127" s="125">
        <v>191</v>
      </c>
      <c r="V127" s="125">
        <v>173</v>
      </c>
      <c r="W127" s="125">
        <v>121</v>
      </c>
      <c r="X127" s="125">
        <v>156</v>
      </c>
      <c r="Y127" s="125">
        <v>155</v>
      </c>
      <c r="Z127" s="125">
        <v>152</v>
      </c>
      <c r="AB127" s="122" t="str">
        <f>TEXT(Z127,"###,###")</f>
        <v>152</v>
      </c>
      <c r="AD127" s="139">
        <f>Z127/$Z$7*100</f>
        <v>49.190938511326863</v>
      </c>
    </row>
    <row r="128" spans="19:32" x14ac:dyDescent="0.25">
      <c r="S128" s="115" t="s">
        <v>112</v>
      </c>
      <c r="T128" s="125">
        <v>161</v>
      </c>
      <c r="U128" s="125">
        <v>167</v>
      </c>
      <c r="V128" s="125">
        <v>157</v>
      </c>
      <c r="W128" s="125">
        <v>140</v>
      </c>
      <c r="X128" s="125">
        <v>141</v>
      </c>
      <c r="Y128" s="125">
        <v>158</v>
      </c>
      <c r="Z128" s="125">
        <v>156</v>
      </c>
      <c r="AB128" s="122" t="str">
        <f>TEXT(Z128,"###,###")</f>
        <v>156</v>
      </c>
      <c r="AD128" s="139">
        <f>Z128/$Z$7*100</f>
        <v>50.485436893203882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5" id="{6DDC6B50-EC4C-4F6E-97D9-59C8DBD841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8" id="{A3F0913B-67EB-41E5-9AF7-7340E0B036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1" id="{85014D2C-AFA2-4C62-AA66-39F0D89A5F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4" id="{175B9323-870E-4369-A1B4-8706E334EF5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5A092-E409-4B7C-BD98-931EBC2B53F0}">
  <sheetPr codeName="Sheet14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Wujal Wujal</v>
      </c>
      <c r="T1" s="113"/>
      <c r="U1" s="113"/>
      <c r="V1" s="113"/>
      <c r="W1" s="113"/>
      <c r="X1" s="113"/>
      <c r="Y1" s="114" t="str">
        <f>Y3</f>
        <v>9.77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198</v>
      </c>
      <c r="Y3" s="118" t="s">
        <v>281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9.77 Wujal Wujal,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103</v>
      </c>
      <c r="U4" s="121">
        <v>128</v>
      </c>
      <c r="V4" s="121">
        <v>123</v>
      </c>
      <c r="W4" s="121">
        <v>126</v>
      </c>
      <c r="X4" s="121">
        <v>77</v>
      </c>
      <c r="Y4" s="121">
        <v>174</v>
      </c>
      <c r="Z4" s="121">
        <v>154</v>
      </c>
      <c r="AB4" s="122" t="str">
        <f>TEXT(Z4,"###,###")</f>
        <v>154</v>
      </c>
      <c r="AD4" s="123">
        <f>Z4/Y4-1</f>
        <v>-0.11494252873563215</v>
      </c>
      <c r="AF4" s="123">
        <f t="shared" ref="AF4:AF9" si="0">Z4/T4-1</f>
        <v>0.49514563106796117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44</v>
      </c>
      <c r="U5" s="121">
        <v>61</v>
      </c>
      <c r="V5" s="121">
        <v>60</v>
      </c>
      <c r="W5" s="121">
        <v>65</v>
      </c>
      <c r="X5" s="121">
        <v>41</v>
      </c>
      <c r="Y5" s="121">
        <v>80</v>
      </c>
      <c r="Z5" s="121">
        <v>85</v>
      </c>
      <c r="AB5" s="122" t="str">
        <f>TEXT(Z5,"###,###")</f>
        <v>85</v>
      </c>
      <c r="AD5" s="123">
        <f t="shared" ref="AD5:AD9" si="1">Z5/Y5-1</f>
        <v>6.25E-2</v>
      </c>
      <c r="AF5" s="123">
        <f t="shared" si="0"/>
        <v>0.93181818181818188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53</v>
      </c>
      <c r="U6" s="121">
        <v>62</v>
      </c>
      <c r="V6" s="121">
        <v>60</v>
      </c>
      <c r="W6" s="121">
        <v>59</v>
      </c>
      <c r="X6" s="121">
        <v>38</v>
      </c>
      <c r="Y6" s="121">
        <v>94</v>
      </c>
      <c r="Z6" s="121">
        <v>71</v>
      </c>
      <c r="AB6" s="122" t="str">
        <f>TEXT(Z6,"###,###")</f>
        <v>71</v>
      </c>
      <c r="AD6" s="123">
        <f t="shared" si="1"/>
        <v>-0.24468085106382975</v>
      </c>
      <c r="AF6" s="123">
        <f t="shared" si="0"/>
        <v>0.33962264150943389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90</v>
      </c>
      <c r="U7" s="121">
        <v>99</v>
      </c>
      <c r="V7" s="121">
        <v>93</v>
      </c>
      <c r="W7" s="121">
        <v>102</v>
      </c>
      <c r="X7" s="121">
        <v>63</v>
      </c>
      <c r="Y7" s="121">
        <v>120</v>
      </c>
      <c r="Z7" s="121">
        <v>107</v>
      </c>
      <c r="AB7" s="122" t="str">
        <f>TEXT(Z7,"###,###")</f>
        <v>107</v>
      </c>
      <c r="AD7" s="123">
        <f t="shared" si="1"/>
        <v>-0.10833333333333328</v>
      </c>
      <c r="AF7" s="123">
        <f t="shared" si="0"/>
        <v>0.18888888888888888</v>
      </c>
    </row>
    <row r="8" spans="1:32" ht="17.25" customHeight="1" x14ac:dyDescent="0.25">
      <c r="A8" s="44" t="s">
        <v>13</v>
      </c>
      <c r="B8" s="45"/>
      <c r="C8" s="46"/>
      <c r="D8" s="47" t="str">
        <f>AB4</f>
        <v>154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107</v>
      </c>
      <c r="P8" s="48"/>
      <c r="S8" s="120" t="s">
        <v>88</v>
      </c>
      <c r="T8" s="121">
        <v>24294.75</v>
      </c>
      <c r="U8" s="121">
        <v>13173.58</v>
      </c>
      <c r="V8" s="121">
        <v>29100.37</v>
      </c>
      <c r="W8" s="121">
        <v>24100.43</v>
      </c>
      <c r="X8" s="121">
        <v>22829.43</v>
      </c>
      <c r="Y8" s="121">
        <v>10599.76</v>
      </c>
      <c r="Z8" s="121">
        <v>34634.129999999997</v>
      </c>
      <c r="AB8" s="122" t="str">
        <f>TEXT(Z8,"$###,###")</f>
        <v>$34,634</v>
      </c>
      <c r="AD8" s="123">
        <f t="shared" si="1"/>
        <v>2.2674447345977642</v>
      </c>
      <c r="AF8" s="123">
        <f t="shared" si="0"/>
        <v>0.42558083536566538</v>
      </c>
    </row>
    <row r="9" spans="1:32" x14ac:dyDescent="0.25">
      <c r="A9" s="52" t="s">
        <v>15</v>
      </c>
      <c r="B9" s="53"/>
      <c r="C9" s="54"/>
      <c r="D9" s="55">
        <f>AD104</f>
        <v>40.909090909090914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51.401869158878498</v>
      </c>
      <c r="P9" s="56" t="s">
        <v>89</v>
      </c>
      <c r="S9" s="120" t="s">
        <v>7</v>
      </c>
      <c r="T9" s="121">
        <v>3060922</v>
      </c>
      <c r="U9" s="121">
        <v>3030145</v>
      </c>
      <c r="V9" s="121">
        <v>3404249</v>
      </c>
      <c r="W9" s="121">
        <v>3557201</v>
      </c>
      <c r="X9" s="121">
        <v>2486933</v>
      </c>
      <c r="Y9" s="121">
        <v>4422734</v>
      </c>
      <c r="Z9" s="121">
        <v>4395924</v>
      </c>
      <c r="AB9" s="122" t="str">
        <f>TEXT(Z9/1000000,"$#,###.0")&amp;" mil"</f>
        <v>$4.4 mil</v>
      </c>
      <c r="AD9" s="123">
        <f t="shared" si="1"/>
        <v>-6.0618612830887209E-3</v>
      </c>
      <c r="AF9" s="123">
        <f t="shared" si="0"/>
        <v>0.4361437501510983</v>
      </c>
    </row>
    <row r="10" spans="1:32" x14ac:dyDescent="0.25">
      <c r="A10" s="52" t="s">
        <v>18</v>
      </c>
      <c r="B10" s="53"/>
      <c r="C10" s="54"/>
      <c r="D10" s="55">
        <f>AD105</f>
        <v>55.844155844155843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49.532710280373834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99.065420560747668</v>
      </c>
      <c r="P11" s="56" t="s">
        <v>89</v>
      </c>
      <c r="S11" s="120" t="s">
        <v>30</v>
      </c>
      <c r="T11" s="125">
        <v>103</v>
      </c>
      <c r="U11" s="125">
        <v>123</v>
      </c>
      <c r="V11" s="125">
        <v>118</v>
      </c>
      <c r="W11" s="125">
        <v>117</v>
      </c>
      <c r="X11" s="125">
        <v>80</v>
      </c>
      <c r="Y11" s="125">
        <v>170</v>
      </c>
      <c r="Z11" s="125">
        <v>154</v>
      </c>
    </row>
    <row r="12" spans="1:32" ht="28.5" customHeight="1" x14ac:dyDescent="0.25">
      <c r="A12" s="52" t="s">
        <v>20</v>
      </c>
      <c r="B12" s="54"/>
      <c r="C12" s="54"/>
      <c r="D12" s="55">
        <f>AD108</f>
        <v>40.259740259740262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0</v>
      </c>
      <c r="P12" s="56" t="s">
        <v>89</v>
      </c>
      <c r="S12" s="120" t="s">
        <v>31</v>
      </c>
      <c r="T12" s="125">
        <v>0</v>
      </c>
      <c r="U12" s="125">
        <v>0</v>
      </c>
      <c r="V12" s="125">
        <v>0</v>
      </c>
      <c r="W12" s="125">
        <v>8</v>
      </c>
      <c r="X12" s="125">
        <v>0</v>
      </c>
      <c r="Y12" s="125">
        <v>0</v>
      </c>
      <c r="Z12" s="125">
        <v>0</v>
      </c>
    </row>
    <row r="13" spans="1:32" ht="15" customHeight="1" x14ac:dyDescent="0.25">
      <c r="A13" s="52" t="s">
        <v>21</v>
      </c>
      <c r="B13" s="54"/>
      <c r="C13" s="54"/>
      <c r="D13" s="55">
        <f>AD109</f>
        <v>14.285714285714285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29.870129870129869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15.584415584415584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</v>
      </c>
      <c r="Z15" s="125">
        <v>0</v>
      </c>
      <c r="AB15" s="129">
        <f t="shared" ref="AB15:AB34" si="2">IF(Z15="np",0,Z15/$Z$34)</f>
        <v>0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</v>
      </c>
      <c r="Z16" s="125">
        <v>0</v>
      </c>
      <c r="AB16" s="129">
        <f t="shared" si="2"/>
        <v>0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0</v>
      </c>
      <c r="Z17" s="125">
        <v>0</v>
      </c>
      <c r="AB17" s="129">
        <f t="shared" si="2"/>
        <v>0</v>
      </c>
    </row>
    <row r="18" spans="1:28" x14ac:dyDescent="0.25">
      <c r="A18" s="82" t="str">
        <f>$S$1&amp;" ("&amp;$T$2&amp;" to "&amp;$Z$2&amp;")"</f>
        <v>Wujal Wujal (2011-12 to 2017-18)</v>
      </c>
      <c r="B18" s="82"/>
      <c r="C18" s="82"/>
      <c r="D18" s="82"/>
      <c r="E18" s="82"/>
      <c r="F18" s="82"/>
      <c r="G18" s="82" t="str">
        <f>$S$1&amp;" ("&amp;$T$2&amp;" to "&amp;$Z$2&amp;")"</f>
        <v>Wujal Wujal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0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5</v>
      </c>
      <c r="Z19" s="125">
        <v>8</v>
      </c>
      <c r="AB19" s="129">
        <f t="shared" si="2"/>
        <v>5.128205128205128E-2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0</v>
      </c>
      <c r="Z20" s="125">
        <v>0</v>
      </c>
      <c r="AB20" s="129">
        <f t="shared" si="2"/>
        <v>0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9</v>
      </c>
      <c r="Z21" s="125">
        <v>0</v>
      </c>
      <c r="AB21" s="129">
        <f t="shared" si="2"/>
        <v>0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0</v>
      </c>
      <c r="Z22" s="125">
        <v>0</v>
      </c>
      <c r="AB22" s="129">
        <f t="shared" si="2"/>
        <v>0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0</v>
      </c>
      <c r="Z23" s="125">
        <v>0</v>
      </c>
      <c r="AB23" s="129">
        <f t="shared" si="2"/>
        <v>0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</v>
      </c>
      <c r="Z25" s="125">
        <v>2</v>
      </c>
      <c r="AB25" s="129">
        <f t="shared" si="2"/>
        <v>1.282051282051282E-2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7</v>
      </c>
      <c r="Z26" s="125">
        <v>4</v>
      </c>
      <c r="AB26" s="129">
        <f t="shared" si="2"/>
        <v>2.564102564102564E-2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19</v>
      </c>
      <c r="Z27" s="125">
        <v>7</v>
      </c>
      <c r="AB27" s="129">
        <f t="shared" si="2"/>
        <v>4.4871794871794872E-2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5</v>
      </c>
      <c r="Z28" s="125">
        <v>0</v>
      </c>
      <c r="AB28" s="129">
        <f t="shared" si="2"/>
        <v>0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10</v>
      </c>
      <c r="Z29" s="125">
        <v>66</v>
      </c>
      <c r="AB29" s="129">
        <f t="shared" si="2"/>
        <v>0.42307692307692307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18</v>
      </c>
      <c r="Z30" s="125">
        <v>16</v>
      </c>
      <c r="AB30" s="129">
        <f t="shared" si="2"/>
        <v>0.10256410256410256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12</v>
      </c>
      <c r="Z31" s="125">
        <v>13</v>
      </c>
      <c r="AB31" s="129">
        <f t="shared" si="2"/>
        <v>8.3333333333333329E-2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10</v>
      </c>
      <c r="Z32" s="125">
        <v>0</v>
      </c>
      <c r="AB32" s="129">
        <f t="shared" si="2"/>
        <v>0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36</v>
      </c>
      <c r="Z33" s="125">
        <v>34</v>
      </c>
      <c r="AB33" s="129">
        <f t="shared" si="2"/>
        <v>0.21794871794871795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174</v>
      </c>
      <c r="Z34" s="132">
        <v>156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0</v>
      </c>
      <c r="Z45" s="125">
        <v>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0</v>
      </c>
      <c r="Y46" s="125">
        <v>6</v>
      </c>
      <c r="Z46" s="125">
        <v>0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0</v>
      </c>
      <c r="Y47" s="125">
        <v>10</v>
      </c>
      <c r="Z47" s="125">
        <v>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</v>
      </c>
      <c r="Y48" s="125">
        <v>6</v>
      </c>
      <c r="Z48" s="125">
        <v>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Wujal Wujal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</v>
      </c>
      <c r="Y49" s="125">
        <v>12</v>
      </c>
      <c r="Z49" s="125">
        <v>17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0</v>
      </c>
      <c r="Y50" s="125">
        <v>5</v>
      </c>
      <c r="Z50" s="125">
        <v>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5</v>
      </c>
      <c r="Y51" s="125">
        <v>6</v>
      </c>
      <c r="Z51" s="125">
        <v>11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8</v>
      </c>
      <c r="Y52" s="125">
        <v>13</v>
      </c>
      <c r="Z52" s="125">
        <v>16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</v>
      </c>
      <c r="Y53" s="125">
        <v>11</v>
      </c>
      <c r="Z53" s="125">
        <v>12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</v>
      </c>
      <c r="Y54" s="125">
        <v>11</v>
      </c>
      <c r="Z54" s="125">
        <v>9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0</v>
      </c>
      <c r="Y55" s="125">
        <v>0</v>
      </c>
      <c r="Z55" s="125">
        <v>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39</v>
      </c>
      <c r="Y61" s="125">
        <v>80</v>
      </c>
      <c r="Z61" s="125">
        <v>85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Wujal Wujal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0</v>
      </c>
      <c r="Y65" s="125">
        <v>11</v>
      </c>
      <c r="Z65" s="125">
        <v>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5</v>
      </c>
      <c r="Y66" s="125">
        <v>10</v>
      </c>
      <c r="Z66" s="125">
        <v>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5</v>
      </c>
      <c r="Y67" s="125">
        <v>15</v>
      </c>
      <c r="Z67" s="125">
        <v>13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0</v>
      </c>
      <c r="Y68" s="125">
        <v>3</v>
      </c>
      <c r="Z68" s="125">
        <v>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12</v>
      </c>
      <c r="Y69" s="125">
        <v>16</v>
      </c>
      <c r="Z69" s="125">
        <v>10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6</v>
      </c>
      <c r="Y70" s="125">
        <v>13</v>
      </c>
      <c r="Z70" s="125">
        <v>13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0</v>
      </c>
      <c r="Y71" s="125">
        <v>12</v>
      </c>
      <c r="Z71" s="125">
        <v>7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0</v>
      </c>
      <c r="Y72" s="125">
        <v>3</v>
      </c>
      <c r="Z72" s="125">
        <v>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0</v>
      </c>
      <c r="Y73" s="125">
        <v>4</v>
      </c>
      <c r="Z73" s="125">
        <v>4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0</v>
      </c>
      <c r="Y74" s="125">
        <v>0</v>
      </c>
      <c r="Z74" s="125">
        <v>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0</v>
      </c>
      <c r="Y75" s="125">
        <v>4</v>
      </c>
      <c r="Z75" s="125">
        <v>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43</v>
      </c>
      <c r="Y80" s="125">
        <v>94</v>
      </c>
      <c r="Z80" s="125">
        <v>70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Wujal Wujal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0</v>
      </c>
      <c r="Y83" s="125">
        <v>6</v>
      </c>
      <c r="Z83" s="125">
        <v>3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0</v>
      </c>
      <c r="Y84" s="125">
        <v>11</v>
      </c>
      <c r="Z84" s="125">
        <v>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154</v>
      </c>
      <c r="D85" s="96">
        <f t="shared" ref="D85:D90" si="4">AD4</f>
        <v>-0.11494252873563215</v>
      </c>
      <c r="E85" s="97">
        <f t="shared" ref="E85:E90" si="5">AD4</f>
        <v>-0.11494252873563215</v>
      </c>
      <c r="F85" s="96">
        <f t="shared" ref="F85:F90" si="6">AF4</f>
        <v>0.49514563106796117</v>
      </c>
      <c r="G85" s="97">
        <f t="shared" ref="G85:G90" si="7">AF4</f>
        <v>0.49514563106796117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5</v>
      </c>
      <c r="Y85" s="125">
        <v>12</v>
      </c>
      <c r="Z85" s="125">
        <v>13</v>
      </c>
    </row>
    <row r="86" spans="1:32" ht="15" customHeight="1" x14ac:dyDescent="0.25">
      <c r="A86" s="98" t="s">
        <v>4</v>
      </c>
      <c r="B86" s="95"/>
      <c r="C86" s="109" t="str">
        <f t="shared" si="3"/>
        <v>85</v>
      </c>
      <c r="D86" s="96">
        <f t="shared" si="4"/>
        <v>6.25E-2</v>
      </c>
      <c r="E86" s="97">
        <f t="shared" si="5"/>
        <v>6.25E-2</v>
      </c>
      <c r="F86" s="96">
        <f t="shared" si="6"/>
        <v>0.93181818181818188</v>
      </c>
      <c r="G86" s="97">
        <f t="shared" si="7"/>
        <v>0.93181818181818188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</v>
      </c>
      <c r="Y86" s="125">
        <v>5</v>
      </c>
      <c r="Z86" s="125">
        <v>11</v>
      </c>
    </row>
    <row r="87" spans="1:32" ht="15" customHeight="1" x14ac:dyDescent="0.25">
      <c r="A87" s="98" t="s">
        <v>5</v>
      </c>
      <c r="B87" s="95"/>
      <c r="C87" s="109" t="str">
        <f t="shared" si="3"/>
        <v>71</v>
      </c>
      <c r="D87" s="96">
        <f t="shared" si="4"/>
        <v>-0.24468085106382975</v>
      </c>
      <c r="E87" s="97">
        <f t="shared" si="5"/>
        <v>-0.24468085106382975</v>
      </c>
      <c r="F87" s="96">
        <f t="shared" si="6"/>
        <v>0.33962264150943389</v>
      </c>
      <c r="G87" s="97">
        <f t="shared" si="7"/>
        <v>0.33962264150943389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0</v>
      </c>
      <c r="Y87" s="125">
        <v>4</v>
      </c>
      <c r="Z87" s="125">
        <v>0</v>
      </c>
    </row>
    <row r="88" spans="1:32" ht="15" customHeight="1" x14ac:dyDescent="0.25">
      <c r="A88" s="95" t="s">
        <v>6</v>
      </c>
      <c r="B88" s="95"/>
      <c r="C88" s="109" t="str">
        <f t="shared" si="3"/>
        <v>107</v>
      </c>
      <c r="D88" s="96">
        <f t="shared" si="4"/>
        <v>-0.10833333333333328</v>
      </c>
      <c r="E88" s="97">
        <f t="shared" si="5"/>
        <v>-0.10833333333333328</v>
      </c>
      <c r="F88" s="96">
        <f t="shared" si="6"/>
        <v>0.18888888888888888</v>
      </c>
      <c r="G88" s="97">
        <f t="shared" si="7"/>
        <v>0.18888888888888888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</row>
    <row r="89" spans="1:32" ht="15" customHeight="1" x14ac:dyDescent="0.25">
      <c r="A89" s="95" t="s">
        <v>104</v>
      </c>
      <c r="B89" s="95"/>
      <c r="C89" s="146" t="str">
        <f t="shared" si="3"/>
        <v>$34,634</v>
      </c>
      <c r="D89" s="96">
        <f t="shared" si="4"/>
        <v>2.2674447345977642</v>
      </c>
      <c r="E89" s="97">
        <f t="shared" si="5"/>
        <v>2.2674447345977642</v>
      </c>
      <c r="F89" s="96">
        <f t="shared" si="6"/>
        <v>0.42558083536566538</v>
      </c>
      <c r="G89" s="97">
        <f t="shared" si="7"/>
        <v>0.42558083536566538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0</v>
      </c>
      <c r="Y89" s="125">
        <v>7</v>
      </c>
      <c r="Z89" s="125">
        <v>6</v>
      </c>
    </row>
    <row r="90" spans="1:32" ht="15" customHeight="1" x14ac:dyDescent="0.25">
      <c r="A90" s="95" t="s">
        <v>7</v>
      </c>
      <c r="B90" s="95"/>
      <c r="C90" s="109" t="str">
        <f t="shared" si="3"/>
        <v>$4.4 mil</v>
      </c>
      <c r="D90" s="96">
        <f t="shared" si="4"/>
        <v>-6.0618612830887209E-3</v>
      </c>
      <c r="E90" s="97">
        <f t="shared" si="5"/>
        <v>-6.0618612830887209E-3</v>
      </c>
      <c r="F90" s="96">
        <f t="shared" si="6"/>
        <v>0.4361437501510983</v>
      </c>
      <c r="G90" s="97">
        <f t="shared" si="7"/>
        <v>0.4361437501510983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7</v>
      </c>
      <c r="Y90" s="125">
        <v>8</v>
      </c>
      <c r="Z90" s="125">
        <v>10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36</v>
      </c>
      <c r="Y91" s="125">
        <v>58</v>
      </c>
      <c r="Z91" s="125">
        <v>56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0</v>
      </c>
      <c r="Y93" s="125">
        <v>0</v>
      </c>
      <c r="Z93" s="125">
        <v>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7</v>
      </c>
      <c r="Y94" s="125">
        <v>12</v>
      </c>
      <c r="Z94" s="125">
        <v>1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2</v>
      </c>
      <c r="Y96" s="125">
        <v>15</v>
      </c>
      <c r="Z96" s="125">
        <v>12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5</v>
      </c>
      <c r="Y97" s="125">
        <v>12</v>
      </c>
      <c r="Z97" s="125">
        <v>20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0</v>
      </c>
      <c r="Y98" s="125">
        <v>3</v>
      </c>
      <c r="Z98" s="125">
        <v>0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</v>
      </c>
      <c r="Y100" s="125">
        <v>4</v>
      </c>
      <c r="Z100" s="125">
        <v>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30</v>
      </c>
      <c r="Y101" s="125">
        <v>62</v>
      </c>
      <c r="Z101" s="125">
        <v>52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33</v>
      </c>
      <c r="Y104" s="125">
        <v>98</v>
      </c>
      <c r="Z104" s="125">
        <v>63</v>
      </c>
      <c r="AB104" s="122" t="str">
        <f>TEXT(Z104,"###,###")</f>
        <v>63</v>
      </c>
      <c r="AD104" s="143">
        <f>Z104/($Z$4)*100</f>
        <v>40.909090909090914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22</v>
      </c>
      <c r="Y105" s="125">
        <v>40</v>
      </c>
      <c r="Z105" s="125">
        <v>86</v>
      </c>
      <c r="AB105" s="122" t="str">
        <f>TEXT(Z105,"###,###")</f>
        <v>86</v>
      </c>
      <c r="AD105" s="143">
        <f>Z105/($Z$4)*100</f>
        <v>55.844155844155843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55</v>
      </c>
      <c r="Y106" s="132">
        <v>138</v>
      </c>
      <c r="Z106" s="132">
        <v>149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5</v>
      </c>
      <c r="Y108" s="125">
        <v>18</v>
      </c>
      <c r="Z108" s="125">
        <v>62</v>
      </c>
      <c r="AB108" s="122" t="str">
        <f>TEXT(Z108,"###,###")</f>
        <v>62</v>
      </c>
      <c r="AD108" s="143">
        <f>Z108/($Z$4)*100</f>
        <v>40.259740259740262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0</v>
      </c>
      <c r="Y109" s="125">
        <v>31</v>
      </c>
      <c r="Z109" s="125">
        <v>22</v>
      </c>
      <c r="AB109" s="122" t="str">
        <f>TEXT(Z109,"###,###")</f>
        <v>22</v>
      </c>
      <c r="AD109" s="143">
        <f>Z109/($Z$4)*100</f>
        <v>14.285714285714285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23</v>
      </c>
      <c r="Y110" s="125">
        <v>52</v>
      </c>
      <c r="Z110" s="125">
        <v>46</v>
      </c>
      <c r="AB110" s="122" t="str">
        <f>TEXT(Z110,"###,###")</f>
        <v>46</v>
      </c>
      <c r="AD110" s="143">
        <f>Z110/($Z$4)*100</f>
        <v>29.870129870129869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30</v>
      </c>
      <c r="Y111" s="125">
        <v>37</v>
      </c>
      <c r="Z111" s="125">
        <v>24</v>
      </c>
      <c r="AB111" s="122" t="str">
        <f>TEXT(Z111,"###,###")</f>
        <v>24</v>
      </c>
      <c r="AD111" s="143">
        <f>Z111/($Z$4)*100</f>
        <v>15.584415584415584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78</v>
      </c>
      <c r="Y112" s="125">
        <v>174</v>
      </c>
      <c r="Z112" s="125">
        <v>155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40.520000000000003</v>
      </c>
      <c r="U118" s="144">
        <v>37.14</v>
      </c>
      <c r="V118" s="144">
        <v>39.380000000000003</v>
      </c>
      <c r="W118" s="144">
        <v>38.15</v>
      </c>
      <c r="X118" s="144">
        <v>36.71</v>
      </c>
      <c r="Y118" s="144">
        <v>38.409999999999997</v>
      </c>
      <c r="Z118" s="144">
        <v>39.369999999999997</v>
      </c>
      <c r="AB118" s="122" t="str">
        <f>TEXT(Z118,"##.0")</f>
        <v>39.4</v>
      </c>
    </row>
    <row r="120" spans="19:32" x14ac:dyDescent="0.25">
      <c r="S120" s="115" t="s">
        <v>106</v>
      </c>
      <c r="T120" s="125">
        <v>85</v>
      </c>
      <c r="U120" s="125">
        <v>96</v>
      </c>
      <c r="V120" s="125">
        <v>90</v>
      </c>
      <c r="W120" s="125">
        <v>101</v>
      </c>
      <c r="X120" s="125">
        <v>64</v>
      </c>
      <c r="Y120" s="125">
        <v>116</v>
      </c>
      <c r="Z120" s="125">
        <v>106</v>
      </c>
      <c r="AB120" s="122" t="str">
        <f>TEXT(Z120,"###,###")</f>
        <v>106</v>
      </c>
    </row>
    <row r="121" spans="19:32" x14ac:dyDescent="0.25">
      <c r="S121" s="115" t="s">
        <v>107</v>
      </c>
      <c r="T121" s="125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0</v>
      </c>
      <c r="Z121" s="125">
        <v>0</v>
      </c>
      <c r="AB121" s="122" t="str">
        <f>TEXT(Z121,"###,###")</f>
        <v/>
      </c>
    </row>
    <row r="122" spans="19:32" x14ac:dyDescent="0.25">
      <c r="S122" s="115" t="s">
        <v>108</v>
      </c>
      <c r="T122" s="125">
        <v>0</v>
      </c>
      <c r="U122" s="125">
        <v>0</v>
      </c>
      <c r="V122" s="125">
        <v>0</v>
      </c>
      <c r="W122" s="125">
        <v>1</v>
      </c>
      <c r="X122" s="125">
        <v>0</v>
      </c>
      <c r="Y122" s="125">
        <v>7</v>
      </c>
      <c r="Z122" s="125">
        <v>0</v>
      </c>
      <c r="AB122" s="122" t="str">
        <f>TEXT(Z122,"###,###")</f>
        <v/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85</v>
      </c>
      <c r="U124" s="125">
        <v>96</v>
      </c>
      <c r="V124" s="125">
        <v>90</v>
      </c>
      <c r="W124" s="125">
        <v>102</v>
      </c>
      <c r="X124" s="125">
        <v>64</v>
      </c>
      <c r="Y124" s="125">
        <v>123</v>
      </c>
      <c r="Z124" s="125">
        <v>106</v>
      </c>
      <c r="AB124" s="122" t="str">
        <f>TEXT(Z124,"###,###")</f>
        <v>106</v>
      </c>
      <c r="AD124" s="139">
        <f>Z124/$Z$7*100</f>
        <v>99.065420560747668</v>
      </c>
    </row>
    <row r="125" spans="19:32" x14ac:dyDescent="0.25">
      <c r="S125" s="115" t="s">
        <v>110</v>
      </c>
      <c r="T125" s="125">
        <v>0</v>
      </c>
      <c r="U125" s="125">
        <v>0</v>
      </c>
      <c r="V125" s="125">
        <v>0</v>
      </c>
      <c r="W125" s="125">
        <v>1</v>
      </c>
      <c r="X125" s="125">
        <v>0</v>
      </c>
      <c r="Y125" s="125">
        <v>7</v>
      </c>
      <c r="Z125" s="125">
        <v>0</v>
      </c>
      <c r="AB125" s="122" t="str">
        <f>TEXT(Z125,"###,###")</f>
        <v/>
      </c>
      <c r="AD125" s="139">
        <f>Z125/$Z$7*100</f>
        <v>0</v>
      </c>
    </row>
    <row r="127" spans="19:32" x14ac:dyDescent="0.25">
      <c r="S127" s="115" t="s">
        <v>111</v>
      </c>
      <c r="T127" s="125">
        <v>44</v>
      </c>
      <c r="U127" s="125">
        <v>51</v>
      </c>
      <c r="V127" s="125">
        <v>45</v>
      </c>
      <c r="W127" s="125">
        <v>56</v>
      </c>
      <c r="X127" s="125">
        <v>35</v>
      </c>
      <c r="Y127" s="125">
        <v>58</v>
      </c>
      <c r="Z127" s="125">
        <v>55</v>
      </c>
      <c r="AB127" s="122" t="str">
        <f>TEXT(Z127,"###,###")</f>
        <v>55</v>
      </c>
      <c r="AD127" s="139">
        <f>Z127/$Z$7*100</f>
        <v>51.401869158878498</v>
      </c>
    </row>
    <row r="128" spans="19:32" x14ac:dyDescent="0.25">
      <c r="S128" s="115" t="s">
        <v>112</v>
      </c>
      <c r="T128" s="125">
        <v>47</v>
      </c>
      <c r="U128" s="125">
        <v>54</v>
      </c>
      <c r="V128" s="125">
        <v>49</v>
      </c>
      <c r="W128" s="125">
        <v>47</v>
      </c>
      <c r="X128" s="125">
        <v>29</v>
      </c>
      <c r="Y128" s="125">
        <v>62</v>
      </c>
      <c r="Z128" s="125">
        <v>53</v>
      </c>
      <c r="AB128" s="122" t="str">
        <f>TEXT(Z128,"###,###")</f>
        <v>53</v>
      </c>
      <c r="AD128" s="139">
        <f>Z128/$Z$7*100</f>
        <v>49.532710280373834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5" id="{5E771094-E209-41F8-B430-182189A8EA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8" id="{D8522361-5BB6-4325-AE1E-A1F18E1F363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1" id="{CA4819F5-D219-4226-9293-CEC44EBC34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4" id="{1129AD6C-D5FC-4E53-89E0-658F50761D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440FE-9C7A-421A-82C0-6413C11E8028}">
  <sheetPr codeName="Sheet14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Yarrabah</v>
      </c>
      <c r="T1" s="113"/>
      <c r="U1" s="113"/>
      <c r="V1" s="113"/>
      <c r="W1" s="113"/>
      <c r="X1" s="113"/>
      <c r="Y1" s="114" t="str">
        <f>Y3</f>
        <v>9.78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199</v>
      </c>
      <c r="Y3" s="118" t="s">
        <v>282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9.78 Yarrabah,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707</v>
      </c>
      <c r="U4" s="121">
        <v>644</v>
      </c>
      <c r="V4" s="121">
        <v>678</v>
      </c>
      <c r="W4" s="121">
        <v>662</v>
      </c>
      <c r="X4" s="121">
        <v>667</v>
      </c>
      <c r="Y4" s="121">
        <v>704</v>
      </c>
      <c r="Z4" s="121">
        <v>710</v>
      </c>
      <c r="AB4" s="122" t="str">
        <f>TEXT(Z4,"###,###")</f>
        <v>710</v>
      </c>
      <c r="AD4" s="123">
        <f>Z4/Y4-1</f>
        <v>8.5227272727272929E-3</v>
      </c>
      <c r="AF4" s="123">
        <f t="shared" ref="AF4:AF9" si="0">Z4/T4-1</f>
        <v>4.2432814710042788E-3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378</v>
      </c>
      <c r="U5" s="121">
        <v>324</v>
      </c>
      <c r="V5" s="121">
        <v>331</v>
      </c>
      <c r="W5" s="121">
        <v>335</v>
      </c>
      <c r="X5" s="121">
        <v>345</v>
      </c>
      <c r="Y5" s="121">
        <v>385</v>
      </c>
      <c r="Z5" s="121">
        <v>392</v>
      </c>
      <c r="AB5" s="122" t="str">
        <f>TEXT(Z5,"###,###")</f>
        <v>392</v>
      </c>
      <c r="AD5" s="123">
        <f t="shared" ref="AD5:AD9" si="1">Z5/Y5-1</f>
        <v>1.8181818181818077E-2</v>
      </c>
      <c r="AF5" s="123">
        <f t="shared" si="0"/>
        <v>3.7037037037036979E-2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332</v>
      </c>
      <c r="U6" s="121">
        <v>315</v>
      </c>
      <c r="V6" s="121">
        <v>345</v>
      </c>
      <c r="W6" s="121">
        <v>326</v>
      </c>
      <c r="X6" s="121">
        <v>318</v>
      </c>
      <c r="Y6" s="121">
        <v>319</v>
      </c>
      <c r="Z6" s="121">
        <v>319</v>
      </c>
      <c r="AB6" s="122" t="str">
        <f>TEXT(Z6,"###,###")</f>
        <v>319</v>
      </c>
      <c r="AD6" s="123">
        <f t="shared" si="1"/>
        <v>0</v>
      </c>
      <c r="AF6" s="123">
        <f t="shared" si="0"/>
        <v>-3.9156626506024139E-2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577</v>
      </c>
      <c r="U7" s="121">
        <v>531</v>
      </c>
      <c r="V7" s="121">
        <v>510</v>
      </c>
      <c r="W7" s="121">
        <v>521</v>
      </c>
      <c r="X7" s="121">
        <v>526</v>
      </c>
      <c r="Y7" s="121">
        <v>562</v>
      </c>
      <c r="Z7" s="121">
        <v>580</v>
      </c>
      <c r="AB7" s="122" t="str">
        <f>TEXT(Z7,"###,###")</f>
        <v>580</v>
      </c>
      <c r="AD7" s="123">
        <f t="shared" si="1"/>
        <v>3.2028469750889688E-2</v>
      </c>
      <c r="AF7" s="123">
        <f t="shared" si="0"/>
        <v>5.199306759098743E-3</v>
      </c>
    </row>
    <row r="8" spans="1:32" ht="17.25" customHeight="1" x14ac:dyDescent="0.25">
      <c r="A8" s="44" t="s">
        <v>13</v>
      </c>
      <c r="B8" s="45"/>
      <c r="C8" s="46"/>
      <c r="D8" s="47" t="str">
        <f>AB4</f>
        <v>710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580</v>
      </c>
      <c r="P8" s="48"/>
      <c r="S8" s="120" t="s">
        <v>88</v>
      </c>
      <c r="T8" s="121">
        <v>26185.67</v>
      </c>
      <c r="U8" s="121">
        <v>29064.07</v>
      </c>
      <c r="V8" s="121">
        <v>32027.5</v>
      </c>
      <c r="W8" s="121">
        <v>31695.66</v>
      </c>
      <c r="X8" s="121">
        <v>30591</v>
      </c>
      <c r="Y8" s="121">
        <v>36110</v>
      </c>
      <c r="Z8" s="121">
        <v>41503</v>
      </c>
      <c r="AB8" s="122" t="str">
        <f>TEXT(Z8,"$###,###")</f>
        <v>$41,503</v>
      </c>
      <c r="AD8" s="123">
        <f t="shared" si="1"/>
        <v>0.14934921074494589</v>
      </c>
      <c r="AF8" s="123">
        <f t="shared" si="0"/>
        <v>0.58495085289014948</v>
      </c>
    </row>
    <row r="9" spans="1:32" x14ac:dyDescent="0.25">
      <c r="A9" s="52" t="s">
        <v>15</v>
      </c>
      <c r="B9" s="53"/>
      <c r="C9" s="54"/>
      <c r="D9" s="55">
        <f>AD104</f>
        <v>39.577464788732392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52.931034482758619</v>
      </c>
      <c r="P9" s="56" t="s">
        <v>89</v>
      </c>
      <c r="S9" s="120" t="s">
        <v>7</v>
      </c>
      <c r="T9" s="121">
        <v>15871665</v>
      </c>
      <c r="U9" s="121">
        <v>16428668</v>
      </c>
      <c r="V9" s="121">
        <v>16832102</v>
      </c>
      <c r="W9" s="121">
        <v>18429850</v>
      </c>
      <c r="X9" s="121">
        <v>17937018</v>
      </c>
      <c r="Y9" s="121">
        <v>20411654</v>
      </c>
      <c r="Z9" s="121">
        <v>22019723</v>
      </c>
      <c r="AB9" s="122" t="str">
        <f>TEXT(Z9/1000000,"$#,###.0")&amp;" mil"</f>
        <v>$22.0 mil</v>
      </c>
      <c r="AD9" s="123">
        <f t="shared" si="1"/>
        <v>7.8781905670162633E-2</v>
      </c>
      <c r="AF9" s="123">
        <f t="shared" si="0"/>
        <v>0.38736062032559282</v>
      </c>
    </row>
    <row r="10" spans="1:32" x14ac:dyDescent="0.25">
      <c r="A10" s="52" t="s">
        <v>18</v>
      </c>
      <c r="B10" s="53"/>
      <c r="C10" s="54"/>
      <c r="D10" s="55">
        <f>AD105</f>
        <v>54.7887323943662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47.241379310344826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97.586206896551715</v>
      </c>
      <c r="P11" s="56" t="s">
        <v>89</v>
      </c>
      <c r="S11" s="120" t="s">
        <v>30</v>
      </c>
      <c r="T11" s="125">
        <v>697</v>
      </c>
      <c r="U11" s="125">
        <v>637</v>
      </c>
      <c r="V11" s="125">
        <v>668</v>
      </c>
      <c r="W11" s="125">
        <v>646</v>
      </c>
      <c r="X11" s="125">
        <v>656</v>
      </c>
      <c r="Y11" s="125">
        <v>692</v>
      </c>
      <c r="Z11" s="125">
        <v>699</v>
      </c>
    </row>
    <row r="12" spans="1:32" ht="28.5" customHeight="1" x14ac:dyDescent="0.25">
      <c r="A12" s="52" t="s">
        <v>20</v>
      </c>
      <c r="B12" s="54"/>
      <c r="C12" s="54"/>
      <c r="D12" s="55">
        <f>AD108</f>
        <v>5.211267605633803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1.896551724137931</v>
      </c>
      <c r="P12" s="56" t="s">
        <v>89</v>
      </c>
      <c r="S12" s="120" t="s">
        <v>31</v>
      </c>
      <c r="T12" s="125">
        <v>7</v>
      </c>
      <c r="U12" s="125">
        <v>7</v>
      </c>
      <c r="V12" s="125">
        <v>10</v>
      </c>
      <c r="W12" s="125">
        <v>15</v>
      </c>
      <c r="X12" s="125">
        <v>3</v>
      </c>
      <c r="Y12" s="125">
        <v>12</v>
      </c>
      <c r="Z12" s="125">
        <v>13</v>
      </c>
    </row>
    <row r="13" spans="1:32" ht="15" customHeight="1" x14ac:dyDescent="0.25">
      <c r="A13" s="52" t="s">
        <v>21</v>
      </c>
      <c r="B13" s="54"/>
      <c r="C13" s="54"/>
      <c r="D13" s="55">
        <f>AD109</f>
        <v>10.140845070422536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38.4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50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29.295774647887324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15</v>
      </c>
      <c r="Z15" s="125">
        <v>14</v>
      </c>
      <c r="AB15" s="129">
        <f t="shared" ref="AB15:AB34" si="2">IF(Z15="np",0,Z15/$Z$34)</f>
        <v>1.9830028328611898E-2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0</v>
      </c>
      <c r="Z16" s="125">
        <v>0</v>
      </c>
      <c r="AB16" s="129">
        <f t="shared" si="2"/>
        <v>0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4</v>
      </c>
      <c r="Z17" s="125">
        <v>8</v>
      </c>
      <c r="AB17" s="129">
        <f t="shared" si="2"/>
        <v>1.1331444759206799E-2</v>
      </c>
    </row>
    <row r="18" spans="1:28" x14ac:dyDescent="0.25">
      <c r="A18" s="82" t="str">
        <f>$S$1&amp;" ("&amp;$T$2&amp;" to "&amp;$Z$2&amp;")"</f>
        <v>Yarrabah (2011-12 to 2017-18)</v>
      </c>
      <c r="B18" s="82"/>
      <c r="C18" s="82"/>
      <c r="D18" s="82"/>
      <c r="E18" s="82"/>
      <c r="F18" s="82"/>
      <c r="G18" s="82" t="str">
        <f>$S$1&amp;" ("&amp;$T$2&amp;" to "&amp;$Z$2&amp;")"</f>
        <v>Yarrabah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0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45</v>
      </c>
      <c r="Z19" s="125">
        <v>42</v>
      </c>
      <c r="AB19" s="129">
        <f t="shared" si="2"/>
        <v>5.9490084985835696E-2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0</v>
      </c>
      <c r="Z20" s="125">
        <v>0</v>
      </c>
      <c r="AB20" s="129">
        <f t="shared" si="2"/>
        <v>0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10</v>
      </c>
      <c r="Z21" s="125">
        <v>12</v>
      </c>
      <c r="AB21" s="129">
        <f t="shared" si="2"/>
        <v>1.69971671388102E-2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13</v>
      </c>
      <c r="Z22" s="125">
        <v>16</v>
      </c>
      <c r="AB22" s="129">
        <f t="shared" si="2"/>
        <v>2.2662889518413599E-2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0</v>
      </c>
      <c r="Z23" s="125">
        <v>0</v>
      </c>
      <c r="AB23" s="129">
        <f t="shared" si="2"/>
        <v>0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8</v>
      </c>
      <c r="Z25" s="125">
        <v>0</v>
      </c>
      <c r="AB25" s="129">
        <f t="shared" si="2"/>
        <v>0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6</v>
      </c>
      <c r="Z26" s="125">
        <v>14</v>
      </c>
      <c r="AB26" s="129">
        <f t="shared" si="2"/>
        <v>1.9830028328611898E-2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36</v>
      </c>
      <c r="Z27" s="125">
        <v>15</v>
      </c>
      <c r="AB27" s="129">
        <f t="shared" si="2"/>
        <v>2.1246458923512748E-2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38</v>
      </c>
      <c r="Z28" s="125">
        <v>45</v>
      </c>
      <c r="AB28" s="129">
        <f t="shared" si="2"/>
        <v>6.3739376770538245E-2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179</v>
      </c>
      <c r="Z29" s="125">
        <v>195</v>
      </c>
      <c r="AB29" s="129">
        <f t="shared" si="2"/>
        <v>0.27620396600566571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135</v>
      </c>
      <c r="Z30" s="125">
        <v>121</v>
      </c>
      <c r="AB30" s="129">
        <f t="shared" si="2"/>
        <v>0.17138810198300283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133</v>
      </c>
      <c r="Z31" s="125">
        <v>145</v>
      </c>
      <c r="AB31" s="129">
        <f t="shared" si="2"/>
        <v>0.20538243626062322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23</v>
      </c>
      <c r="Z32" s="125">
        <v>9</v>
      </c>
      <c r="AB32" s="129">
        <f t="shared" si="2"/>
        <v>1.2747875354107648E-2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29</v>
      </c>
      <c r="Z33" s="125">
        <v>32</v>
      </c>
      <c r="AB33" s="129">
        <f t="shared" si="2"/>
        <v>4.5325779036827198E-2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704</v>
      </c>
      <c r="Z34" s="132">
        <v>706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5</v>
      </c>
      <c r="Y45" s="125">
        <v>3</v>
      </c>
      <c r="Z45" s="125">
        <v>8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19</v>
      </c>
      <c r="Y46" s="125">
        <v>17</v>
      </c>
      <c r="Z46" s="125">
        <v>25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33</v>
      </c>
      <c r="Y47" s="125">
        <v>36</v>
      </c>
      <c r="Z47" s="125">
        <v>38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53</v>
      </c>
      <c r="Y48" s="125">
        <v>59</v>
      </c>
      <c r="Z48" s="125">
        <v>55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Yarrabah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48</v>
      </c>
      <c r="Y49" s="125">
        <v>69</v>
      </c>
      <c r="Z49" s="125">
        <v>60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31</v>
      </c>
      <c r="Y50" s="125">
        <v>45</v>
      </c>
      <c r="Z50" s="125">
        <v>37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35</v>
      </c>
      <c r="Y51" s="125">
        <v>34</v>
      </c>
      <c r="Z51" s="125">
        <v>32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37</v>
      </c>
      <c r="Y52" s="125">
        <v>50</v>
      </c>
      <c r="Z52" s="125">
        <v>49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28</v>
      </c>
      <c r="Y53" s="125">
        <v>32</v>
      </c>
      <c r="Z53" s="125">
        <v>44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34</v>
      </c>
      <c r="Y54" s="125">
        <v>25</v>
      </c>
      <c r="Z54" s="125">
        <v>28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12</v>
      </c>
      <c r="Y55" s="125">
        <v>12</v>
      </c>
      <c r="Z55" s="125">
        <v>13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6</v>
      </c>
      <c r="Y56" s="125">
        <v>0</v>
      </c>
      <c r="Z56" s="125">
        <v>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343</v>
      </c>
      <c r="Y61" s="125">
        <v>385</v>
      </c>
      <c r="Z61" s="125">
        <v>390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Yarrabah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</v>
      </c>
      <c r="Y64" s="125">
        <v>4</v>
      </c>
      <c r="Z64" s="125">
        <v>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19</v>
      </c>
      <c r="Y65" s="125">
        <v>12</v>
      </c>
      <c r="Z65" s="125">
        <v>34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29</v>
      </c>
      <c r="Y66" s="125">
        <v>36</v>
      </c>
      <c r="Z66" s="125">
        <v>33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37</v>
      </c>
      <c r="Y67" s="125">
        <v>46</v>
      </c>
      <c r="Z67" s="125">
        <v>41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28</v>
      </c>
      <c r="Y68" s="125">
        <v>29</v>
      </c>
      <c r="Z68" s="125">
        <v>29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41</v>
      </c>
      <c r="Y69" s="125">
        <v>39</v>
      </c>
      <c r="Z69" s="125">
        <v>41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36</v>
      </c>
      <c r="Y70" s="125">
        <v>38</v>
      </c>
      <c r="Z70" s="125">
        <v>33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59</v>
      </c>
      <c r="Y71" s="125">
        <v>42</v>
      </c>
      <c r="Z71" s="125">
        <v>29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29</v>
      </c>
      <c r="Y72" s="125">
        <v>32</v>
      </c>
      <c r="Z72" s="125">
        <v>35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21</v>
      </c>
      <c r="Y73" s="125">
        <v>29</v>
      </c>
      <c r="Z73" s="125">
        <v>29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9</v>
      </c>
      <c r="Y74" s="125">
        <v>8</v>
      </c>
      <c r="Z74" s="125">
        <v>11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316</v>
      </c>
      <c r="Y80" s="125">
        <v>319</v>
      </c>
      <c r="Z80" s="125">
        <v>313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Yarrabah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17</v>
      </c>
      <c r="Y83" s="125">
        <v>19</v>
      </c>
      <c r="Z83" s="125">
        <v>20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31</v>
      </c>
      <c r="Y84" s="125">
        <v>34</v>
      </c>
      <c r="Z84" s="125">
        <v>40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710</v>
      </c>
      <c r="D85" s="96">
        <f t="shared" ref="D85:D90" si="4">AD4</f>
        <v>8.5227272727272929E-3</v>
      </c>
      <c r="E85" s="97">
        <f t="shared" ref="E85:E90" si="5">AD4</f>
        <v>8.5227272727272929E-3</v>
      </c>
      <c r="F85" s="96">
        <f t="shared" ref="F85:F90" si="6">AF4</f>
        <v>4.2432814710042788E-3</v>
      </c>
      <c r="G85" s="97">
        <f t="shared" ref="G85:G90" si="7">AF4</f>
        <v>4.2432814710042788E-3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51</v>
      </c>
      <c r="Y85" s="125">
        <v>53</v>
      </c>
      <c r="Z85" s="125">
        <v>40</v>
      </c>
    </row>
    <row r="86" spans="1:32" ht="15" customHeight="1" x14ac:dyDescent="0.25">
      <c r="A86" s="98" t="s">
        <v>4</v>
      </c>
      <c r="B86" s="95"/>
      <c r="C86" s="109" t="str">
        <f t="shared" si="3"/>
        <v>392</v>
      </c>
      <c r="D86" s="96">
        <f t="shared" si="4"/>
        <v>1.8181818181818077E-2</v>
      </c>
      <c r="E86" s="97">
        <f t="shared" si="5"/>
        <v>1.8181818181818077E-2</v>
      </c>
      <c r="F86" s="96">
        <f t="shared" si="6"/>
        <v>3.7037037037036979E-2</v>
      </c>
      <c r="G86" s="97">
        <f t="shared" si="7"/>
        <v>3.7037037037036979E-2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43</v>
      </c>
      <c r="Y86" s="125">
        <v>45</v>
      </c>
      <c r="Z86" s="125">
        <v>45</v>
      </c>
    </row>
    <row r="87" spans="1:32" ht="15" customHeight="1" x14ac:dyDescent="0.25">
      <c r="A87" s="98" t="s">
        <v>5</v>
      </c>
      <c r="B87" s="95"/>
      <c r="C87" s="109" t="str">
        <f t="shared" si="3"/>
        <v>319</v>
      </c>
      <c r="D87" s="96">
        <f t="shared" si="4"/>
        <v>0</v>
      </c>
      <c r="E87" s="97">
        <f t="shared" si="5"/>
        <v>0</v>
      </c>
      <c r="F87" s="96">
        <f t="shared" si="6"/>
        <v>-3.9156626506024139E-2</v>
      </c>
      <c r="G87" s="97">
        <f t="shared" si="7"/>
        <v>-3.9156626506024139E-2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9</v>
      </c>
      <c r="Y87" s="125">
        <v>12</v>
      </c>
      <c r="Z87" s="125">
        <v>6</v>
      </c>
    </row>
    <row r="88" spans="1:32" ht="15" customHeight="1" x14ac:dyDescent="0.25">
      <c r="A88" s="95" t="s">
        <v>6</v>
      </c>
      <c r="B88" s="95"/>
      <c r="C88" s="109" t="str">
        <f t="shared" si="3"/>
        <v>580</v>
      </c>
      <c r="D88" s="96">
        <f t="shared" si="4"/>
        <v>3.2028469750889688E-2</v>
      </c>
      <c r="E88" s="97">
        <f t="shared" si="5"/>
        <v>3.2028469750889688E-2</v>
      </c>
      <c r="F88" s="96">
        <f t="shared" si="6"/>
        <v>5.199306759098743E-3</v>
      </c>
      <c r="G88" s="97">
        <f t="shared" si="7"/>
        <v>5.199306759098743E-3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</row>
    <row r="89" spans="1:32" ht="15" customHeight="1" x14ac:dyDescent="0.25">
      <c r="A89" s="95" t="s">
        <v>104</v>
      </c>
      <c r="B89" s="95"/>
      <c r="C89" s="146" t="str">
        <f t="shared" si="3"/>
        <v>$41,503</v>
      </c>
      <c r="D89" s="96">
        <f t="shared" si="4"/>
        <v>0.14934921074494589</v>
      </c>
      <c r="E89" s="97">
        <f t="shared" si="5"/>
        <v>0.14934921074494589</v>
      </c>
      <c r="F89" s="96">
        <f t="shared" si="6"/>
        <v>0.58495085289014948</v>
      </c>
      <c r="G89" s="97">
        <f t="shared" si="7"/>
        <v>0.58495085289014948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14</v>
      </c>
      <c r="Y89" s="125">
        <v>15</v>
      </c>
      <c r="Z89" s="125">
        <v>16</v>
      </c>
    </row>
    <row r="90" spans="1:32" ht="15" customHeight="1" x14ac:dyDescent="0.25">
      <c r="A90" s="95" t="s">
        <v>7</v>
      </c>
      <c r="B90" s="95"/>
      <c r="C90" s="109" t="str">
        <f t="shared" si="3"/>
        <v>$22.0 mil</v>
      </c>
      <c r="D90" s="96">
        <f t="shared" si="4"/>
        <v>7.8781905670162633E-2</v>
      </c>
      <c r="E90" s="97">
        <f t="shared" si="5"/>
        <v>7.8781905670162633E-2</v>
      </c>
      <c r="F90" s="96">
        <f t="shared" si="6"/>
        <v>0.38736062032559282</v>
      </c>
      <c r="G90" s="97">
        <f t="shared" si="7"/>
        <v>0.38736062032559282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40</v>
      </c>
      <c r="Y90" s="125">
        <v>65</v>
      </c>
      <c r="Z90" s="125">
        <v>76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266</v>
      </c>
      <c r="Y91" s="125">
        <v>293</v>
      </c>
      <c r="Z91" s="125">
        <v>304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16</v>
      </c>
      <c r="Y93" s="125">
        <v>22</v>
      </c>
      <c r="Z93" s="125">
        <v>15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42</v>
      </c>
      <c r="Y94" s="125">
        <v>40</v>
      </c>
      <c r="Z94" s="125">
        <v>42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5</v>
      </c>
      <c r="Y95" s="125">
        <v>4</v>
      </c>
      <c r="Z95" s="125">
        <v>12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82</v>
      </c>
      <c r="Y96" s="125">
        <v>79</v>
      </c>
      <c r="Z96" s="125">
        <v>90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36</v>
      </c>
      <c r="Y97" s="125">
        <v>41</v>
      </c>
      <c r="Z97" s="125">
        <v>37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8</v>
      </c>
      <c r="Y98" s="125">
        <v>7</v>
      </c>
      <c r="Z98" s="125">
        <v>7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27</v>
      </c>
      <c r="Y100" s="125">
        <v>29</v>
      </c>
      <c r="Z100" s="125">
        <v>30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260</v>
      </c>
      <c r="Y101" s="125">
        <v>269</v>
      </c>
      <c r="Z101" s="125">
        <v>271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282</v>
      </c>
      <c r="Y104" s="125">
        <v>315</v>
      </c>
      <c r="Z104" s="125">
        <v>281</v>
      </c>
      <c r="AB104" s="122" t="str">
        <f>TEXT(Z104,"###,###")</f>
        <v>281</v>
      </c>
      <c r="AD104" s="143">
        <f>Z104/($Z$4)*100</f>
        <v>39.577464788732392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374</v>
      </c>
      <c r="Y105" s="125">
        <v>363</v>
      </c>
      <c r="Z105" s="125">
        <v>389</v>
      </c>
      <c r="AB105" s="122" t="str">
        <f>TEXT(Z105,"###,###")</f>
        <v>389</v>
      </c>
      <c r="AD105" s="143">
        <f>Z105/($Z$4)*100</f>
        <v>54.7887323943662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656</v>
      </c>
      <c r="Y106" s="132">
        <v>678</v>
      </c>
      <c r="Z106" s="132">
        <v>670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36</v>
      </c>
      <c r="Y108" s="125">
        <v>43</v>
      </c>
      <c r="Z108" s="125">
        <v>37</v>
      </c>
      <c r="AB108" s="122" t="str">
        <f>TEXT(Z108,"###,###")</f>
        <v>37</v>
      </c>
      <c r="AD108" s="143">
        <f>Z108/($Z$4)*100</f>
        <v>5.211267605633803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62</v>
      </c>
      <c r="Y109" s="125">
        <v>72</v>
      </c>
      <c r="Z109" s="125">
        <v>72</v>
      </c>
      <c r="AB109" s="122" t="str">
        <f>TEXT(Z109,"###,###")</f>
        <v>72</v>
      </c>
      <c r="AD109" s="143">
        <f>Z109/($Z$4)*100</f>
        <v>10.140845070422536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352</v>
      </c>
      <c r="Y110" s="125">
        <v>330</v>
      </c>
      <c r="Z110" s="125">
        <v>355</v>
      </c>
      <c r="AB110" s="122" t="str">
        <f>TEXT(Z110,"###,###")</f>
        <v>355</v>
      </c>
      <c r="AD110" s="143">
        <f>Z110/($Z$4)*100</f>
        <v>50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199</v>
      </c>
      <c r="Y111" s="125">
        <v>233</v>
      </c>
      <c r="Z111" s="125">
        <v>208</v>
      </c>
      <c r="AB111" s="122" t="str">
        <f>TEXT(Z111,"###,###")</f>
        <v>208</v>
      </c>
      <c r="AD111" s="143">
        <f>Z111/($Z$4)*100</f>
        <v>29.295774647887324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667</v>
      </c>
      <c r="Y112" s="125">
        <v>704</v>
      </c>
      <c r="Z112" s="125">
        <v>708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39.97</v>
      </c>
      <c r="U118" s="144">
        <v>37.04</v>
      </c>
      <c r="V118" s="144">
        <v>36.24</v>
      </c>
      <c r="W118" s="144">
        <v>35.130000000000003</v>
      </c>
      <c r="X118" s="144">
        <v>37.25</v>
      </c>
      <c r="Y118" s="144">
        <v>38.54</v>
      </c>
      <c r="Z118" s="144">
        <v>38.4</v>
      </c>
      <c r="AB118" s="122" t="str">
        <f>TEXT(Z118,"##.0")</f>
        <v>38.4</v>
      </c>
    </row>
    <row r="120" spans="19:32" x14ac:dyDescent="0.25">
      <c r="S120" s="115" t="s">
        <v>106</v>
      </c>
      <c r="T120" s="125">
        <v>571</v>
      </c>
      <c r="U120" s="125">
        <v>528</v>
      </c>
      <c r="V120" s="125">
        <v>499</v>
      </c>
      <c r="W120" s="125">
        <v>510</v>
      </c>
      <c r="X120" s="125">
        <v>516</v>
      </c>
      <c r="Y120" s="125">
        <v>550</v>
      </c>
      <c r="Z120" s="125">
        <v>566</v>
      </c>
      <c r="AB120" s="122" t="str">
        <f>TEXT(Z120,"###,###")</f>
        <v>566</v>
      </c>
    </row>
    <row r="121" spans="19:32" x14ac:dyDescent="0.25">
      <c r="S121" s="115" t="s">
        <v>107</v>
      </c>
      <c r="T121" s="125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3</v>
      </c>
      <c r="Z121" s="125">
        <v>11</v>
      </c>
      <c r="AB121" s="122" t="str">
        <f>TEXT(Z121,"###,###")</f>
        <v>11</v>
      </c>
    </row>
    <row r="122" spans="19:32" x14ac:dyDescent="0.25">
      <c r="S122" s="115" t="s">
        <v>108</v>
      </c>
      <c r="T122" s="125">
        <v>7</v>
      </c>
      <c r="U122" s="125">
        <v>2</v>
      </c>
      <c r="V122" s="125">
        <v>9</v>
      </c>
      <c r="W122" s="125">
        <v>13</v>
      </c>
      <c r="X122" s="125">
        <v>0</v>
      </c>
      <c r="Y122" s="125">
        <v>11</v>
      </c>
      <c r="Z122" s="125">
        <v>0</v>
      </c>
      <c r="AB122" s="122" t="str">
        <f>TEXT(Z122,"###,###")</f>
        <v/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578</v>
      </c>
      <c r="U124" s="125">
        <v>530</v>
      </c>
      <c r="V124" s="125">
        <v>508</v>
      </c>
      <c r="W124" s="125">
        <v>523</v>
      </c>
      <c r="X124" s="125">
        <v>516</v>
      </c>
      <c r="Y124" s="125">
        <v>561</v>
      </c>
      <c r="Z124" s="125">
        <v>566</v>
      </c>
      <c r="AB124" s="122" t="str">
        <f>TEXT(Z124,"###,###")</f>
        <v>566</v>
      </c>
      <c r="AD124" s="139">
        <f>Z124/$Z$7*100</f>
        <v>97.586206896551715</v>
      </c>
    </row>
    <row r="125" spans="19:32" x14ac:dyDescent="0.25">
      <c r="S125" s="115" t="s">
        <v>110</v>
      </c>
      <c r="T125" s="125">
        <v>7</v>
      </c>
      <c r="U125" s="125">
        <v>2</v>
      </c>
      <c r="V125" s="125">
        <v>9</v>
      </c>
      <c r="W125" s="125">
        <v>13</v>
      </c>
      <c r="X125" s="125">
        <v>0</v>
      </c>
      <c r="Y125" s="125">
        <v>14</v>
      </c>
      <c r="Z125" s="125">
        <v>11</v>
      </c>
      <c r="AB125" s="122" t="str">
        <f>TEXT(Z125,"###,###")</f>
        <v>11</v>
      </c>
      <c r="AD125" s="139">
        <f>Z125/$Z$7*100</f>
        <v>1.896551724137931</v>
      </c>
    </row>
    <row r="127" spans="19:32" x14ac:dyDescent="0.25">
      <c r="S127" s="115" t="s">
        <v>111</v>
      </c>
      <c r="T127" s="125">
        <v>298</v>
      </c>
      <c r="U127" s="125">
        <v>263</v>
      </c>
      <c r="V127" s="125">
        <v>246</v>
      </c>
      <c r="W127" s="125">
        <v>258</v>
      </c>
      <c r="X127" s="125">
        <v>267</v>
      </c>
      <c r="Y127" s="125">
        <v>293</v>
      </c>
      <c r="Z127" s="125">
        <v>307</v>
      </c>
      <c r="AB127" s="122" t="str">
        <f>TEXT(Z127,"###,###")</f>
        <v>307</v>
      </c>
      <c r="AD127" s="139">
        <f>Z127/$Z$7*100</f>
        <v>52.931034482758619</v>
      </c>
    </row>
    <row r="128" spans="19:32" x14ac:dyDescent="0.25">
      <c r="S128" s="115" t="s">
        <v>112</v>
      </c>
      <c r="T128" s="125">
        <v>275</v>
      </c>
      <c r="U128" s="125">
        <v>267</v>
      </c>
      <c r="V128" s="125">
        <v>262</v>
      </c>
      <c r="W128" s="125">
        <v>266</v>
      </c>
      <c r="X128" s="125">
        <v>259</v>
      </c>
      <c r="Y128" s="125">
        <v>269</v>
      </c>
      <c r="Z128" s="125">
        <v>274</v>
      </c>
      <c r="AB128" s="122" t="str">
        <f>TEXT(Z128,"###,###")</f>
        <v>274</v>
      </c>
      <c r="AD128" s="139">
        <f>Z128/$Z$7*100</f>
        <v>47.241379310344826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5" id="{8CC685FE-A849-4640-AEFB-2C27CD7172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8" id="{D24E8097-8B7A-472F-B468-A6D1980A006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1" id="{1C6104E7-000A-4DD0-BFE3-537BAAE704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4" id="{8BD7D6D2-2AAD-4EDD-97D7-06A3461425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40202-05F1-4FA3-B0E7-ECA53C36A0B4}">
  <sheetPr codeName="Sheet7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Boulia</v>
      </c>
      <c r="T1" s="113"/>
      <c r="U1" s="113"/>
      <c r="V1" s="113"/>
      <c r="W1" s="113"/>
      <c r="X1" s="113"/>
      <c r="Y1" s="114" t="str">
        <f>Y3</f>
        <v>9.7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121</v>
      </c>
      <c r="Y3" s="118" t="s">
        <v>218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9.7 Boulia,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185</v>
      </c>
      <c r="U4" s="121">
        <v>154</v>
      </c>
      <c r="V4" s="121">
        <v>164</v>
      </c>
      <c r="W4" s="121">
        <v>165</v>
      </c>
      <c r="X4" s="121">
        <v>136</v>
      </c>
      <c r="Y4" s="121">
        <v>166</v>
      </c>
      <c r="Z4" s="121">
        <v>316</v>
      </c>
      <c r="AB4" s="122" t="str">
        <f>TEXT(Z4,"###,###")</f>
        <v>316</v>
      </c>
      <c r="AD4" s="123">
        <f>Z4/Y4-1</f>
        <v>0.90361445783132521</v>
      </c>
      <c r="AF4" s="123">
        <f t="shared" ref="AF4:AF9" si="0">Z4/T4-1</f>
        <v>0.7081081081081082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93</v>
      </c>
      <c r="U5" s="121">
        <v>70</v>
      </c>
      <c r="V5" s="121">
        <v>83</v>
      </c>
      <c r="W5" s="121">
        <v>78</v>
      </c>
      <c r="X5" s="121">
        <v>65</v>
      </c>
      <c r="Y5" s="121">
        <v>77</v>
      </c>
      <c r="Z5" s="121">
        <v>168</v>
      </c>
      <c r="AB5" s="122" t="str">
        <f>TEXT(Z5,"###,###")</f>
        <v>168</v>
      </c>
      <c r="AD5" s="123">
        <f t="shared" ref="AD5:AD9" si="1">Z5/Y5-1</f>
        <v>1.1818181818181817</v>
      </c>
      <c r="AF5" s="123">
        <f t="shared" si="0"/>
        <v>0.80645161290322576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93</v>
      </c>
      <c r="U6" s="121">
        <v>84</v>
      </c>
      <c r="V6" s="121">
        <v>77</v>
      </c>
      <c r="W6" s="121">
        <v>83</v>
      </c>
      <c r="X6" s="121">
        <v>66</v>
      </c>
      <c r="Y6" s="121">
        <v>89</v>
      </c>
      <c r="Z6" s="121">
        <v>150</v>
      </c>
      <c r="AB6" s="122" t="str">
        <f>TEXT(Z6,"###,###")</f>
        <v>150</v>
      </c>
      <c r="AD6" s="123">
        <f t="shared" si="1"/>
        <v>0.68539325842696619</v>
      </c>
      <c r="AF6" s="123">
        <f t="shared" si="0"/>
        <v>0.61290322580645151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111</v>
      </c>
      <c r="U7" s="121">
        <v>97</v>
      </c>
      <c r="V7" s="121">
        <v>108</v>
      </c>
      <c r="W7" s="121">
        <v>109</v>
      </c>
      <c r="X7" s="121">
        <v>97</v>
      </c>
      <c r="Y7" s="121">
        <v>111</v>
      </c>
      <c r="Z7" s="121">
        <v>232</v>
      </c>
      <c r="AB7" s="122" t="str">
        <f>TEXT(Z7,"###,###")</f>
        <v>232</v>
      </c>
      <c r="AD7" s="123">
        <f t="shared" si="1"/>
        <v>1.0900900900900901</v>
      </c>
      <c r="AF7" s="123">
        <f t="shared" si="0"/>
        <v>1.0900900900900901</v>
      </c>
    </row>
    <row r="8" spans="1:32" ht="17.25" customHeight="1" x14ac:dyDescent="0.25">
      <c r="A8" s="44" t="s">
        <v>13</v>
      </c>
      <c r="B8" s="45"/>
      <c r="C8" s="46"/>
      <c r="D8" s="47" t="str">
        <f>AB4</f>
        <v>316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232</v>
      </c>
      <c r="P8" s="48"/>
      <c r="S8" s="120" t="s">
        <v>88</v>
      </c>
      <c r="T8" s="121">
        <v>26611.67</v>
      </c>
      <c r="U8" s="121">
        <v>30771.09</v>
      </c>
      <c r="V8" s="121">
        <v>44388.71</v>
      </c>
      <c r="W8" s="121">
        <v>37485.68</v>
      </c>
      <c r="X8" s="121">
        <v>45606</v>
      </c>
      <c r="Y8" s="121">
        <v>42815.13</v>
      </c>
      <c r="Z8" s="121">
        <v>43678</v>
      </c>
      <c r="AB8" s="122" t="str">
        <f>TEXT(Z8,"$###,###")</f>
        <v>$43,678</v>
      </c>
      <c r="AD8" s="123">
        <f t="shared" si="1"/>
        <v>2.0153389701257574E-2</v>
      </c>
      <c r="AF8" s="123">
        <f t="shared" si="0"/>
        <v>0.64130999670445354</v>
      </c>
    </row>
    <row r="9" spans="1:32" x14ac:dyDescent="0.25">
      <c r="A9" s="52" t="s">
        <v>15</v>
      </c>
      <c r="B9" s="53"/>
      <c r="C9" s="54"/>
      <c r="D9" s="55">
        <f>AD104</f>
        <v>56.962025316455701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51.724137931034484</v>
      </c>
      <c r="P9" s="56" t="s">
        <v>89</v>
      </c>
      <c r="S9" s="120" t="s">
        <v>7</v>
      </c>
      <c r="T9" s="121">
        <v>4695523</v>
      </c>
      <c r="U9" s="121">
        <v>3808550</v>
      </c>
      <c r="V9" s="121">
        <v>4761873</v>
      </c>
      <c r="W9" s="121">
        <v>5087252</v>
      </c>
      <c r="X9" s="121">
        <v>5312479</v>
      </c>
      <c r="Y9" s="121">
        <v>5661779</v>
      </c>
      <c r="Z9" s="121">
        <v>11064633</v>
      </c>
      <c r="AB9" s="122" t="str">
        <f>TEXT(Z9/1000000,"$#,###.0")&amp;" mil"</f>
        <v>$11.1 mil</v>
      </c>
      <c r="AD9" s="123">
        <f t="shared" si="1"/>
        <v>0.95426790766647729</v>
      </c>
      <c r="AF9" s="123">
        <f t="shared" si="0"/>
        <v>1.3564218511974064</v>
      </c>
    </row>
    <row r="10" spans="1:32" x14ac:dyDescent="0.25">
      <c r="A10" s="52" t="s">
        <v>18</v>
      </c>
      <c r="B10" s="53"/>
      <c r="C10" s="54"/>
      <c r="D10" s="55">
        <f>AD105</f>
        <v>27.531645569620256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46.120689655172413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87.068965517241381</v>
      </c>
      <c r="P11" s="56" t="s">
        <v>89</v>
      </c>
      <c r="S11" s="120" t="s">
        <v>30</v>
      </c>
      <c r="T11" s="125">
        <v>166</v>
      </c>
      <c r="U11" s="125">
        <v>143</v>
      </c>
      <c r="V11" s="125">
        <v>150</v>
      </c>
      <c r="W11" s="125">
        <v>149</v>
      </c>
      <c r="X11" s="125">
        <v>118</v>
      </c>
      <c r="Y11" s="125">
        <v>143</v>
      </c>
      <c r="Z11" s="125">
        <v>267</v>
      </c>
    </row>
    <row r="12" spans="1:32" ht="28.5" customHeight="1" x14ac:dyDescent="0.25">
      <c r="A12" s="52" t="s">
        <v>20</v>
      </c>
      <c r="B12" s="54"/>
      <c r="C12" s="54"/>
      <c r="D12" s="55">
        <f>AD108</f>
        <v>17.405063291139243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21.551724137931032</v>
      </c>
      <c r="P12" s="56" t="s">
        <v>89</v>
      </c>
      <c r="S12" s="120" t="s">
        <v>31</v>
      </c>
      <c r="T12" s="125">
        <v>20</v>
      </c>
      <c r="U12" s="125">
        <v>15</v>
      </c>
      <c r="V12" s="125">
        <v>16</v>
      </c>
      <c r="W12" s="125">
        <v>19</v>
      </c>
      <c r="X12" s="125">
        <v>16</v>
      </c>
      <c r="Y12" s="125">
        <v>23</v>
      </c>
      <c r="Z12" s="125">
        <v>53</v>
      </c>
    </row>
    <row r="13" spans="1:32" ht="15" customHeight="1" x14ac:dyDescent="0.25">
      <c r="A13" s="52" t="s">
        <v>21</v>
      </c>
      <c r="B13" s="54"/>
      <c r="C13" s="54"/>
      <c r="D13" s="55">
        <f>AD109</f>
        <v>20.569620253164558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33.22784810126582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14.873417721518987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22</v>
      </c>
      <c r="Z15" s="125">
        <v>73</v>
      </c>
      <c r="AB15" s="129">
        <f t="shared" ref="AB15:AB34" si="2">IF(Z15="np",0,Z15/$Z$34)</f>
        <v>0.22955974842767296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9</v>
      </c>
      <c r="Z16" s="125">
        <v>6</v>
      </c>
      <c r="AB16" s="129">
        <f t="shared" si="2"/>
        <v>1.8867924528301886E-2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4</v>
      </c>
      <c r="Z17" s="125">
        <v>3</v>
      </c>
      <c r="AB17" s="129">
        <f t="shared" si="2"/>
        <v>9.433962264150943E-3</v>
      </c>
    </row>
    <row r="18" spans="1:28" x14ac:dyDescent="0.25">
      <c r="A18" s="82" t="str">
        <f>$S$1&amp;" ("&amp;$T$2&amp;" to "&amp;$Z$2&amp;")"</f>
        <v>Boulia (2011-12 to 2017-18)</v>
      </c>
      <c r="B18" s="82"/>
      <c r="C18" s="82"/>
      <c r="D18" s="82"/>
      <c r="E18" s="82"/>
      <c r="F18" s="82"/>
      <c r="G18" s="82" t="str">
        <f>$S$1&amp;" ("&amp;$T$2&amp;" to "&amp;$Z$2&amp;")"</f>
        <v>Boulia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0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15</v>
      </c>
      <c r="Z19" s="125">
        <v>20</v>
      </c>
      <c r="AB19" s="129">
        <f t="shared" si="2"/>
        <v>6.2893081761006289E-2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0</v>
      </c>
      <c r="Z20" s="125">
        <v>0</v>
      </c>
      <c r="AB20" s="129">
        <f t="shared" si="2"/>
        <v>0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3</v>
      </c>
      <c r="Z21" s="125">
        <v>6</v>
      </c>
      <c r="AB21" s="129">
        <f t="shared" si="2"/>
        <v>1.8867924528301886E-2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10</v>
      </c>
      <c r="Z22" s="125">
        <v>14</v>
      </c>
      <c r="AB22" s="129">
        <f t="shared" si="2"/>
        <v>4.40251572327044E-2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</v>
      </c>
      <c r="Z23" s="125">
        <v>17</v>
      </c>
      <c r="AB23" s="129">
        <f t="shared" si="2"/>
        <v>5.3459119496855348E-2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0</v>
      </c>
      <c r="Z25" s="125">
        <v>4</v>
      </c>
      <c r="AB25" s="129">
        <f t="shared" si="2"/>
        <v>1.2578616352201259E-2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0</v>
      </c>
      <c r="Z26" s="125">
        <v>0</v>
      </c>
      <c r="AB26" s="129">
        <f t="shared" si="2"/>
        <v>0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4</v>
      </c>
      <c r="Z27" s="125">
        <v>6</v>
      </c>
      <c r="AB27" s="129">
        <f t="shared" si="2"/>
        <v>1.8867924528301886E-2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11</v>
      </c>
      <c r="Z28" s="125">
        <v>29</v>
      </c>
      <c r="AB28" s="129">
        <f t="shared" si="2"/>
        <v>9.1194968553459113E-2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46</v>
      </c>
      <c r="Z29" s="125">
        <v>60</v>
      </c>
      <c r="AB29" s="129">
        <f t="shared" si="2"/>
        <v>0.18867924528301888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9</v>
      </c>
      <c r="Z30" s="125">
        <v>15</v>
      </c>
      <c r="AB30" s="129">
        <f t="shared" si="2"/>
        <v>4.716981132075472E-2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6</v>
      </c>
      <c r="Z31" s="125">
        <v>7</v>
      </c>
      <c r="AB31" s="129">
        <f t="shared" si="2"/>
        <v>2.20125786163522E-2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0</v>
      </c>
      <c r="Z32" s="125">
        <v>4</v>
      </c>
      <c r="AB32" s="129">
        <f t="shared" si="2"/>
        <v>1.2578616352201259E-2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</v>
      </c>
      <c r="Z33" s="125">
        <v>8</v>
      </c>
      <c r="AB33" s="129">
        <f t="shared" si="2"/>
        <v>2.5157232704402517E-2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166</v>
      </c>
      <c r="Z34" s="132">
        <v>318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0</v>
      </c>
      <c r="Z45" s="125">
        <v>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0</v>
      </c>
      <c r="Y46" s="125">
        <v>0</v>
      </c>
      <c r="Z46" s="125">
        <v>0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10</v>
      </c>
      <c r="Y47" s="125">
        <v>6</v>
      </c>
      <c r="Z47" s="125">
        <v>20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6</v>
      </c>
      <c r="Y48" s="125">
        <v>12</v>
      </c>
      <c r="Z48" s="125">
        <v>29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Boulia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10</v>
      </c>
      <c r="Y49" s="125">
        <v>9</v>
      </c>
      <c r="Z49" s="125">
        <v>14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</v>
      </c>
      <c r="Y50" s="125">
        <v>10</v>
      </c>
      <c r="Z50" s="125">
        <v>14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7</v>
      </c>
      <c r="Y51" s="125">
        <v>18</v>
      </c>
      <c r="Z51" s="125">
        <v>23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9</v>
      </c>
      <c r="Y52" s="125">
        <v>9</v>
      </c>
      <c r="Z52" s="125">
        <v>11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8</v>
      </c>
      <c r="Y53" s="125">
        <v>6</v>
      </c>
      <c r="Z53" s="125">
        <v>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8</v>
      </c>
      <c r="Y54" s="125">
        <v>6</v>
      </c>
      <c r="Z54" s="125">
        <v>25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7</v>
      </c>
      <c r="Y55" s="125">
        <v>0</v>
      </c>
      <c r="Z55" s="125">
        <v>14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0</v>
      </c>
      <c r="Y56" s="125">
        <v>5</v>
      </c>
      <c r="Z56" s="125">
        <v>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71</v>
      </c>
      <c r="Y61" s="125">
        <v>77</v>
      </c>
      <c r="Z61" s="125">
        <v>165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Boulia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0</v>
      </c>
      <c r="Y65" s="125">
        <v>0</v>
      </c>
      <c r="Z65" s="125">
        <v>7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6</v>
      </c>
      <c r="Y66" s="125">
        <v>5</v>
      </c>
      <c r="Z66" s="125">
        <v>16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8</v>
      </c>
      <c r="Y67" s="125">
        <v>23</v>
      </c>
      <c r="Z67" s="125">
        <v>24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9</v>
      </c>
      <c r="Y68" s="125">
        <v>19</v>
      </c>
      <c r="Z68" s="125">
        <v>22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0</v>
      </c>
      <c r="Y69" s="125">
        <v>9</v>
      </c>
      <c r="Z69" s="125">
        <v>11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9</v>
      </c>
      <c r="Y70" s="125">
        <v>10</v>
      </c>
      <c r="Z70" s="125">
        <v>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12</v>
      </c>
      <c r="Y71" s="125">
        <v>11</v>
      </c>
      <c r="Z71" s="125">
        <v>13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</v>
      </c>
      <c r="Y72" s="125">
        <v>3</v>
      </c>
      <c r="Z72" s="125">
        <v>14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9</v>
      </c>
      <c r="Y73" s="125">
        <v>7</v>
      </c>
      <c r="Z73" s="125">
        <v>13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0</v>
      </c>
      <c r="Y74" s="125">
        <v>4</v>
      </c>
      <c r="Z74" s="125">
        <v>13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63</v>
      </c>
      <c r="Y80" s="125">
        <v>89</v>
      </c>
      <c r="Z80" s="125">
        <v>150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Boulia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</v>
      </c>
      <c r="Y83" s="125">
        <v>8</v>
      </c>
      <c r="Z83" s="125">
        <v>17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316</v>
      </c>
      <c r="D85" s="96">
        <f t="shared" ref="D85:D90" si="4">AD4</f>
        <v>0.90361445783132521</v>
      </c>
      <c r="E85" s="97">
        <f t="shared" ref="E85:E90" si="5">AD4</f>
        <v>0.90361445783132521</v>
      </c>
      <c r="F85" s="96">
        <f t="shared" ref="F85:F90" si="6">AF4</f>
        <v>0.7081081081081082</v>
      </c>
      <c r="G85" s="97">
        <f t="shared" ref="G85:G90" si="7">AF4</f>
        <v>0.7081081081081082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4</v>
      </c>
      <c r="Y85" s="125">
        <v>7</v>
      </c>
      <c r="Z85" s="125">
        <v>5</v>
      </c>
    </row>
    <row r="86" spans="1:32" ht="15" customHeight="1" x14ac:dyDescent="0.25">
      <c r="A86" s="98" t="s">
        <v>4</v>
      </c>
      <c r="B86" s="95"/>
      <c r="C86" s="109" t="str">
        <f t="shared" si="3"/>
        <v>168</v>
      </c>
      <c r="D86" s="96">
        <f t="shared" si="4"/>
        <v>1.1818181818181817</v>
      </c>
      <c r="E86" s="97">
        <f t="shared" si="5"/>
        <v>1.1818181818181817</v>
      </c>
      <c r="F86" s="96">
        <f t="shared" si="6"/>
        <v>0.80645161290322576</v>
      </c>
      <c r="G86" s="97">
        <f t="shared" si="7"/>
        <v>0.80645161290322576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0</v>
      </c>
      <c r="Y86" s="125">
        <v>0</v>
      </c>
      <c r="Z86" s="125">
        <v>0</v>
      </c>
    </row>
    <row r="87" spans="1:32" ht="15" customHeight="1" x14ac:dyDescent="0.25">
      <c r="A87" s="98" t="s">
        <v>5</v>
      </c>
      <c r="B87" s="95"/>
      <c r="C87" s="109" t="str">
        <f t="shared" si="3"/>
        <v>150</v>
      </c>
      <c r="D87" s="96">
        <f t="shared" si="4"/>
        <v>0.68539325842696619</v>
      </c>
      <c r="E87" s="97">
        <f t="shared" si="5"/>
        <v>0.68539325842696619</v>
      </c>
      <c r="F87" s="96">
        <f t="shared" si="6"/>
        <v>0.61290322580645151</v>
      </c>
      <c r="G87" s="97">
        <f t="shared" si="7"/>
        <v>0.61290322580645151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0</v>
      </c>
      <c r="Y87" s="125">
        <v>0</v>
      </c>
      <c r="Z87" s="125">
        <v>0</v>
      </c>
    </row>
    <row r="88" spans="1:32" ht="15" customHeight="1" x14ac:dyDescent="0.25">
      <c r="A88" s="95" t="s">
        <v>6</v>
      </c>
      <c r="B88" s="95"/>
      <c r="C88" s="109" t="str">
        <f t="shared" si="3"/>
        <v>232</v>
      </c>
      <c r="D88" s="96">
        <f t="shared" si="4"/>
        <v>1.0900900900900901</v>
      </c>
      <c r="E88" s="97">
        <f t="shared" si="5"/>
        <v>1.0900900900900901</v>
      </c>
      <c r="F88" s="96">
        <f t="shared" si="6"/>
        <v>1.0900900900900901</v>
      </c>
      <c r="G88" s="97">
        <f t="shared" si="7"/>
        <v>1.0900900900900901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</row>
    <row r="89" spans="1:32" ht="15" customHeight="1" x14ac:dyDescent="0.25">
      <c r="A89" s="95" t="s">
        <v>104</v>
      </c>
      <c r="B89" s="95"/>
      <c r="C89" s="146" t="str">
        <f t="shared" si="3"/>
        <v>$43,678</v>
      </c>
      <c r="D89" s="96">
        <f t="shared" si="4"/>
        <v>2.0153389701257574E-2</v>
      </c>
      <c r="E89" s="97">
        <f t="shared" si="5"/>
        <v>2.0153389701257574E-2</v>
      </c>
      <c r="F89" s="96">
        <f t="shared" si="6"/>
        <v>0.64130999670445354</v>
      </c>
      <c r="G89" s="97">
        <f t="shared" si="7"/>
        <v>0.64130999670445354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13</v>
      </c>
      <c r="Y89" s="125">
        <v>16</v>
      </c>
      <c r="Z89" s="125">
        <v>20</v>
      </c>
    </row>
    <row r="90" spans="1:32" ht="15" customHeight="1" x14ac:dyDescent="0.25">
      <c r="A90" s="95" t="s">
        <v>7</v>
      </c>
      <c r="B90" s="95"/>
      <c r="C90" s="109" t="str">
        <f t="shared" si="3"/>
        <v>$11.1 mil</v>
      </c>
      <c r="D90" s="96">
        <f t="shared" si="4"/>
        <v>0.95426790766647729</v>
      </c>
      <c r="E90" s="97">
        <f t="shared" si="5"/>
        <v>0.95426790766647729</v>
      </c>
      <c r="F90" s="96">
        <f t="shared" si="6"/>
        <v>1.3564218511974064</v>
      </c>
      <c r="G90" s="97">
        <f t="shared" si="7"/>
        <v>1.3564218511974064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14</v>
      </c>
      <c r="Y90" s="125">
        <v>16</v>
      </c>
      <c r="Z90" s="125">
        <v>38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53</v>
      </c>
      <c r="Y91" s="125">
        <v>58</v>
      </c>
      <c r="Z91" s="125">
        <v>118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10</v>
      </c>
      <c r="Y93" s="125">
        <v>7</v>
      </c>
      <c r="Z93" s="125">
        <v>15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8</v>
      </c>
      <c r="Y94" s="125">
        <v>8</v>
      </c>
      <c r="Z94" s="125">
        <v>14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3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6</v>
      </c>
      <c r="Y96" s="125">
        <v>10</v>
      </c>
      <c r="Z96" s="125">
        <v>14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5</v>
      </c>
      <c r="Y97" s="125">
        <v>10</v>
      </c>
      <c r="Z97" s="125">
        <v>22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0</v>
      </c>
      <c r="Y98" s="125">
        <v>0</v>
      </c>
      <c r="Z98" s="125">
        <v>0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5</v>
      </c>
      <c r="Y100" s="125">
        <v>10</v>
      </c>
      <c r="Z100" s="125">
        <v>16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47</v>
      </c>
      <c r="Y101" s="125">
        <v>53</v>
      </c>
      <c r="Z101" s="125">
        <v>108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58</v>
      </c>
      <c r="Y104" s="125">
        <v>79</v>
      </c>
      <c r="Z104" s="125">
        <v>180</v>
      </c>
      <c r="AB104" s="122" t="str">
        <f>TEXT(Z104,"###,###")</f>
        <v>180</v>
      </c>
      <c r="AD104" s="143">
        <f>Z104/($Z$4)*100</f>
        <v>56.962025316455701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66</v>
      </c>
      <c r="Y105" s="125">
        <v>66</v>
      </c>
      <c r="Z105" s="125">
        <v>87</v>
      </c>
      <c r="AB105" s="122" t="str">
        <f>TEXT(Z105,"###,###")</f>
        <v>87</v>
      </c>
      <c r="AD105" s="143">
        <f>Z105/($Z$4)*100</f>
        <v>27.531645569620256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124</v>
      </c>
      <c r="Y106" s="132">
        <v>145</v>
      </c>
      <c r="Z106" s="132">
        <v>267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18</v>
      </c>
      <c r="Y108" s="125">
        <v>27</v>
      </c>
      <c r="Z108" s="125">
        <v>55</v>
      </c>
      <c r="AB108" s="122" t="str">
        <f>TEXT(Z108,"###,###")</f>
        <v>55</v>
      </c>
      <c r="AD108" s="143">
        <f>Z108/($Z$4)*100</f>
        <v>17.405063291139243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28</v>
      </c>
      <c r="Y109" s="125">
        <v>21</v>
      </c>
      <c r="Z109" s="125">
        <v>65</v>
      </c>
      <c r="AB109" s="122" t="str">
        <f>TEXT(Z109,"###,###")</f>
        <v>65</v>
      </c>
      <c r="AD109" s="143">
        <f>Z109/($Z$4)*100</f>
        <v>20.569620253164558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46</v>
      </c>
      <c r="Y110" s="125">
        <v>59</v>
      </c>
      <c r="Z110" s="125">
        <v>105</v>
      </c>
      <c r="AB110" s="122" t="str">
        <f>TEXT(Z110,"###,###")</f>
        <v>105</v>
      </c>
      <c r="AD110" s="143">
        <f>Z110/($Z$4)*100</f>
        <v>33.22784810126582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27</v>
      </c>
      <c r="Y111" s="125">
        <v>38</v>
      </c>
      <c r="Z111" s="125">
        <v>47</v>
      </c>
      <c r="AB111" s="122" t="str">
        <f>TEXT(Z111,"###,###")</f>
        <v>47</v>
      </c>
      <c r="AD111" s="143">
        <f>Z111/($Z$4)*100</f>
        <v>14.873417721518987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133</v>
      </c>
      <c r="Y112" s="125">
        <v>166</v>
      </c>
      <c r="Z112" s="125">
        <v>319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39.770000000000003</v>
      </c>
      <c r="U118" s="144">
        <v>36.619999999999997</v>
      </c>
      <c r="V118" s="144">
        <v>40.880000000000003</v>
      </c>
      <c r="W118" s="144">
        <v>39.15</v>
      </c>
      <c r="X118" s="144">
        <v>41.63</v>
      </c>
      <c r="Y118" s="144">
        <v>41.1</v>
      </c>
      <c r="Z118" s="144">
        <v>41.35</v>
      </c>
      <c r="AB118" s="122" t="str">
        <f>TEXT(Z118,"##.0")</f>
        <v>41.4</v>
      </c>
    </row>
    <row r="120" spans="19:32" x14ac:dyDescent="0.25">
      <c r="S120" s="115" t="s">
        <v>106</v>
      </c>
      <c r="T120" s="125">
        <v>97</v>
      </c>
      <c r="U120" s="125">
        <v>86</v>
      </c>
      <c r="V120" s="125">
        <v>88</v>
      </c>
      <c r="W120" s="125">
        <v>90</v>
      </c>
      <c r="X120" s="125">
        <v>77</v>
      </c>
      <c r="Y120" s="125">
        <v>88</v>
      </c>
      <c r="Z120" s="125">
        <v>175</v>
      </c>
      <c r="AB120" s="122" t="str">
        <f>TEXT(Z120,"###,###")</f>
        <v>175</v>
      </c>
    </row>
    <row r="121" spans="19:32" x14ac:dyDescent="0.25">
      <c r="S121" s="115" t="s">
        <v>107</v>
      </c>
      <c r="T121" s="125">
        <v>6</v>
      </c>
      <c r="U121" s="125">
        <v>4</v>
      </c>
      <c r="V121" s="125">
        <v>7</v>
      </c>
      <c r="W121" s="125">
        <v>3</v>
      </c>
      <c r="X121" s="125">
        <v>6</v>
      </c>
      <c r="Y121" s="125">
        <v>12</v>
      </c>
      <c r="Z121" s="125">
        <v>23</v>
      </c>
      <c r="AB121" s="122" t="str">
        <f>TEXT(Z121,"###,###")</f>
        <v>23</v>
      </c>
    </row>
    <row r="122" spans="19:32" x14ac:dyDescent="0.25">
      <c r="S122" s="115" t="s">
        <v>108</v>
      </c>
      <c r="T122" s="125">
        <v>15</v>
      </c>
      <c r="U122" s="125">
        <v>6</v>
      </c>
      <c r="V122" s="125">
        <v>10</v>
      </c>
      <c r="W122" s="125">
        <v>9</v>
      </c>
      <c r="X122" s="125">
        <v>13</v>
      </c>
      <c r="Y122" s="125">
        <v>11</v>
      </c>
      <c r="Z122" s="125">
        <v>27</v>
      </c>
      <c r="AB122" s="122" t="str">
        <f>TEXT(Z122,"###,###")</f>
        <v>27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112</v>
      </c>
      <c r="U124" s="125">
        <v>92</v>
      </c>
      <c r="V124" s="125">
        <v>98</v>
      </c>
      <c r="W124" s="125">
        <v>99</v>
      </c>
      <c r="X124" s="125">
        <v>90</v>
      </c>
      <c r="Y124" s="125">
        <v>99</v>
      </c>
      <c r="Z124" s="125">
        <v>202</v>
      </c>
      <c r="AB124" s="122" t="str">
        <f>TEXT(Z124,"###,###")</f>
        <v>202</v>
      </c>
      <c r="AD124" s="139">
        <f>Z124/$Z$7*100</f>
        <v>87.068965517241381</v>
      </c>
    </row>
    <row r="125" spans="19:32" x14ac:dyDescent="0.25">
      <c r="S125" s="115" t="s">
        <v>110</v>
      </c>
      <c r="T125" s="125">
        <v>21</v>
      </c>
      <c r="U125" s="125">
        <v>10</v>
      </c>
      <c r="V125" s="125">
        <v>17</v>
      </c>
      <c r="W125" s="125">
        <v>12</v>
      </c>
      <c r="X125" s="125">
        <v>19</v>
      </c>
      <c r="Y125" s="125">
        <v>23</v>
      </c>
      <c r="Z125" s="125">
        <v>50</v>
      </c>
      <c r="AB125" s="122" t="str">
        <f>TEXT(Z125,"###,###")</f>
        <v>50</v>
      </c>
      <c r="AD125" s="139">
        <f>Z125/$Z$7*100</f>
        <v>21.551724137931032</v>
      </c>
    </row>
    <row r="127" spans="19:32" x14ac:dyDescent="0.25">
      <c r="S127" s="115" t="s">
        <v>111</v>
      </c>
      <c r="T127" s="125">
        <v>63</v>
      </c>
      <c r="U127" s="125">
        <v>47</v>
      </c>
      <c r="V127" s="125">
        <v>58</v>
      </c>
      <c r="W127" s="125">
        <v>55</v>
      </c>
      <c r="X127" s="125">
        <v>52</v>
      </c>
      <c r="Y127" s="125">
        <v>58</v>
      </c>
      <c r="Z127" s="125">
        <v>120</v>
      </c>
      <c r="AB127" s="122" t="str">
        <f>TEXT(Z127,"###,###")</f>
        <v>120</v>
      </c>
      <c r="AD127" s="139">
        <f>Z127/$Z$7*100</f>
        <v>51.724137931034484</v>
      </c>
    </row>
    <row r="128" spans="19:32" x14ac:dyDescent="0.25">
      <c r="S128" s="115" t="s">
        <v>112</v>
      </c>
      <c r="T128" s="125">
        <v>52</v>
      </c>
      <c r="U128" s="125">
        <v>51</v>
      </c>
      <c r="V128" s="125">
        <v>52</v>
      </c>
      <c r="W128" s="125">
        <v>52</v>
      </c>
      <c r="X128" s="125">
        <v>43</v>
      </c>
      <c r="Y128" s="125">
        <v>53</v>
      </c>
      <c r="Z128" s="125">
        <v>107</v>
      </c>
      <c r="AB128" s="122" t="str">
        <f>TEXT(Z128,"###,###")</f>
        <v>107</v>
      </c>
      <c r="AD128" s="139">
        <f>Z128/$Z$7*100</f>
        <v>46.120689655172413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25" id="{F1C664ED-C815-4ACF-8732-808B8205D98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728" id="{1C0E76C6-CCF8-4641-91B6-7102BF754C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31" id="{6A5AA393-6490-433D-9561-6002C2B2DFA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34" id="{0026CF70-8C6C-456C-B8C7-2CB1CFCBB0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584E0-5624-4BF7-AF5C-9609E4B8C900}">
  <sheetPr codeName="Sheet17">
    <tabColor theme="4" tint="-0.249977111117893"/>
  </sheetPr>
  <dimension ref="A1:N58"/>
  <sheetViews>
    <sheetView workbookViewId="0"/>
  </sheetViews>
  <sheetFormatPr defaultRowHeight="15" x14ac:dyDescent="0.25"/>
  <cols>
    <col min="1" max="1" width="43.140625" style="105" bestFit="1" customWidth="1"/>
    <col min="2" max="2" width="14.85546875" style="105" bestFit="1" customWidth="1"/>
    <col min="3" max="3" width="16.7109375" style="105" bestFit="1" customWidth="1"/>
    <col min="4" max="8" width="14.85546875" style="105" bestFit="1" customWidth="1"/>
    <col min="9" max="9" width="7.85546875" style="105" customWidth="1"/>
    <col min="10" max="10" width="11.5703125" style="105" bestFit="1" customWidth="1"/>
    <col min="11" max="11" width="5.28515625" style="105" customWidth="1"/>
    <col min="12" max="12" width="9.140625" style="105"/>
    <col min="13" max="13" width="4.28515625" style="105" customWidth="1"/>
    <col min="14" max="16384" width="9.140625" style="105"/>
  </cols>
  <sheetData>
    <row r="1" spans="1:14" ht="18" thickBot="1" x14ac:dyDescent="0.35">
      <c r="A1" s="99" t="str">
        <f>C3</f>
        <v>Queensland</v>
      </c>
      <c r="B1" s="99"/>
      <c r="C1" s="99"/>
      <c r="D1" s="99"/>
      <c r="E1" s="99"/>
      <c r="F1" s="99"/>
      <c r="G1" s="100">
        <f>G3</f>
        <v>3</v>
      </c>
      <c r="H1" s="100"/>
      <c r="J1" s="158" t="s">
        <v>24</v>
      </c>
      <c r="K1" s="158"/>
      <c r="L1" s="158"/>
      <c r="M1" s="158"/>
      <c r="N1" s="158"/>
    </row>
    <row r="2" spans="1:14" ht="18.75" thickTop="1" thickBot="1" x14ac:dyDescent="0.35">
      <c r="A2" s="99"/>
      <c r="B2" s="101" t="s">
        <v>102</v>
      </c>
      <c r="C2" s="101" t="s">
        <v>61</v>
      </c>
      <c r="D2" s="101" t="s">
        <v>62</v>
      </c>
      <c r="E2" s="101" t="s">
        <v>63</v>
      </c>
      <c r="F2" s="101" t="s">
        <v>60</v>
      </c>
      <c r="G2" s="101" t="s">
        <v>95</v>
      </c>
      <c r="H2" s="101" t="s">
        <v>203</v>
      </c>
      <c r="J2" s="158" t="str">
        <f>$H$2</f>
        <v>2017-18</v>
      </c>
      <c r="K2" s="158"/>
      <c r="L2" s="158"/>
      <c r="M2" s="158"/>
      <c r="N2" s="158"/>
    </row>
    <row r="3" spans="1:14" ht="16.5" thickTop="1" thickBot="1" x14ac:dyDescent="0.3">
      <c r="C3" s="105" t="s">
        <v>283</v>
      </c>
      <c r="G3" s="7">
        <v>3</v>
      </c>
      <c r="H3" s="7"/>
      <c r="J3" s="33" t="s">
        <v>25</v>
      </c>
      <c r="L3" s="34" t="s">
        <v>26</v>
      </c>
      <c r="N3" s="34" t="s">
        <v>200</v>
      </c>
    </row>
    <row r="4" spans="1:14" x14ac:dyDescent="0.25">
      <c r="A4" s="37" t="s">
        <v>28</v>
      </c>
      <c r="B4" s="65">
        <v>3731718</v>
      </c>
      <c r="C4" s="65">
        <v>3740153</v>
      </c>
      <c r="D4" s="65">
        <v>3719761</v>
      </c>
      <c r="E4" s="65">
        <v>3755098</v>
      </c>
      <c r="F4" s="65">
        <v>3745471</v>
      </c>
      <c r="G4" s="65">
        <v>3870473</v>
      </c>
      <c r="H4" s="65">
        <v>3961838</v>
      </c>
      <c r="J4" s="38" t="str">
        <f>TEXT(H4,"#,###,###")</f>
        <v>3,961,838</v>
      </c>
      <c r="L4" s="39">
        <f>H4/G4-1</f>
        <v>2.3605641997761051E-2</v>
      </c>
      <c r="N4" s="39">
        <f t="shared" ref="N4:N9" si="0">H4/B4-1</f>
        <v>6.1665967256904208E-2</v>
      </c>
    </row>
    <row r="5" spans="1:14" x14ac:dyDescent="0.25">
      <c r="A5" s="41" t="s">
        <v>4</v>
      </c>
      <c r="B5" s="65">
        <v>1974483</v>
      </c>
      <c r="C5" s="65">
        <v>1989401</v>
      </c>
      <c r="D5" s="65">
        <v>1964264</v>
      </c>
      <c r="E5" s="65">
        <v>1972836</v>
      </c>
      <c r="F5" s="65">
        <v>1959963</v>
      </c>
      <c r="G5" s="65">
        <v>2021647</v>
      </c>
      <c r="H5" s="65">
        <v>2068759</v>
      </c>
      <c r="J5" s="38" t="str">
        <f>TEXT(H5,"#,###,###")</f>
        <v>2,068,759</v>
      </c>
      <c r="L5" s="39">
        <f t="shared" ref="L5:L9" si="1">H5/G5-1</f>
        <v>2.3303771627786629E-2</v>
      </c>
      <c r="N5" s="39">
        <f t="shared" si="0"/>
        <v>4.7747182426994828E-2</v>
      </c>
    </row>
    <row r="6" spans="1:14" x14ac:dyDescent="0.25">
      <c r="A6" s="41" t="s">
        <v>5</v>
      </c>
      <c r="B6" s="65">
        <v>1757235</v>
      </c>
      <c r="C6" s="65">
        <v>1750711</v>
      </c>
      <c r="D6" s="65">
        <v>1755497</v>
      </c>
      <c r="E6" s="65">
        <v>1782259</v>
      </c>
      <c r="F6" s="65">
        <v>1785499</v>
      </c>
      <c r="G6" s="65">
        <v>1848826</v>
      </c>
      <c r="H6" s="65">
        <v>1893037</v>
      </c>
      <c r="J6" s="38" t="str">
        <f>TEXT(H6,"#,###,###")</f>
        <v>1,893,037</v>
      </c>
      <c r="L6" s="39">
        <f t="shared" si="1"/>
        <v>2.3913012906568776E-2</v>
      </c>
      <c r="N6" s="39">
        <f t="shared" si="0"/>
        <v>7.7281638483185144E-2</v>
      </c>
    </row>
    <row r="7" spans="1:14" x14ac:dyDescent="0.25">
      <c r="A7" s="37" t="s">
        <v>6</v>
      </c>
      <c r="B7" s="65">
        <v>2609044</v>
      </c>
      <c r="C7" s="65">
        <v>2628313</v>
      </c>
      <c r="D7" s="65">
        <v>2632376</v>
      </c>
      <c r="E7" s="65">
        <v>2635012</v>
      </c>
      <c r="F7" s="65">
        <v>2654448</v>
      </c>
      <c r="G7" s="65">
        <v>2710238</v>
      </c>
      <c r="H7" s="65">
        <v>2772206</v>
      </c>
      <c r="J7" s="38" t="str">
        <f>TEXT(H7,"#,###,###")</f>
        <v>2,772,206</v>
      </c>
      <c r="L7" s="39">
        <f t="shared" si="1"/>
        <v>2.2864412645679177E-2</v>
      </c>
      <c r="N7" s="39">
        <f t="shared" si="0"/>
        <v>6.2537082548243639E-2</v>
      </c>
    </row>
    <row r="8" spans="1:14" x14ac:dyDescent="0.25">
      <c r="A8" s="37" t="s">
        <v>29</v>
      </c>
      <c r="B8" s="65">
        <v>38983</v>
      </c>
      <c r="C8" s="65">
        <v>39797</v>
      </c>
      <c r="D8" s="65">
        <v>40335.760000000002</v>
      </c>
      <c r="E8" s="65">
        <v>41062.5</v>
      </c>
      <c r="F8" s="65">
        <v>42360.26</v>
      </c>
      <c r="G8" s="65">
        <v>42692</v>
      </c>
      <c r="H8" s="65">
        <v>44165</v>
      </c>
      <c r="J8" s="38" t="str">
        <f>TEXT(H8,"$###,###")</f>
        <v>$44,165</v>
      </c>
      <c r="L8" s="39">
        <f t="shared" si="1"/>
        <v>3.4502951372622492E-2</v>
      </c>
      <c r="N8" s="39">
        <f t="shared" si="0"/>
        <v>0.13292973860400692</v>
      </c>
    </row>
    <row r="9" spans="1:14" x14ac:dyDescent="0.25">
      <c r="A9" s="37" t="s">
        <v>7</v>
      </c>
      <c r="B9" s="65">
        <v>131737883247</v>
      </c>
      <c r="C9" s="65">
        <v>137682125185</v>
      </c>
      <c r="D9" s="65">
        <v>141194853684</v>
      </c>
      <c r="E9" s="65">
        <v>143992163619</v>
      </c>
      <c r="F9" s="65">
        <v>148018818923</v>
      </c>
      <c r="G9" s="65">
        <v>152453947550</v>
      </c>
      <c r="H9" s="65">
        <v>160122064155</v>
      </c>
      <c r="J9" s="38" t="str">
        <f>TEXT(H9/1000000000,"$#,###.0")&amp;" bil"</f>
        <v>$160.1 bil</v>
      </c>
      <c r="L9" s="39">
        <f t="shared" si="1"/>
        <v>5.0297920967150356E-2</v>
      </c>
      <c r="N9" s="39">
        <f t="shared" si="0"/>
        <v>0.21545951861683932</v>
      </c>
    </row>
    <row r="10" spans="1:14" x14ac:dyDescent="0.25">
      <c r="A10" s="37"/>
    </row>
    <row r="11" spans="1:14" x14ac:dyDescent="0.25">
      <c r="A11" s="37" t="s">
        <v>30</v>
      </c>
      <c r="B11" s="65">
        <v>3327724</v>
      </c>
      <c r="C11" s="65">
        <v>3347136</v>
      </c>
      <c r="D11" s="65">
        <v>3335783</v>
      </c>
      <c r="E11" s="65">
        <v>3381159</v>
      </c>
      <c r="F11" s="65">
        <v>3364411</v>
      </c>
      <c r="G11" s="65">
        <v>3480106</v>
      </c>
      <c r="H11" s="65">
        <v>3564956</v>
      </c>
    </row>
    <row r="12" spans="1:14" x14ac:dyDescent="0.25">
      <c r="A12" s="37" t="s">
        <v>31</v>
      </c>
      <c r="B12" s="65">
        <v>403994</v>
      </c>
      <c r="C12" s="65">
        <v>393017</v>
      </c>
      <c r="D12" s="65">
        <v>383978</v>
      </c>
      <c r="E12" s="65">
        <v>373939</v>
      </c>
      <c r="F12" s="65">
        <v>381060</v>
      </c>
      <c r="G12" s="65">
        <v>390367</v>
      </c>
      <c r="H12" s="65">
        <v>396882</v>
      </c>
    </row>
    <row r="13" spans="1:14" x14ac:dyDescent="0.25">
      <c r="A13" s="37"/>
      <c r="B13" s="37"/>
    </row>
    <row r="14" spans="1:14" ht="15.75" thickBot="1" x14ac:dyDescent="0.3">
      <c r="A14" s="70" t="s">
        <v>32</v>
      </c>
      <c r="B14" s="70"/>
      <c r="C14" s="71"/>
      <c r="D14" s="33"/>
      <c r="E14" s="33"/>
      <c r="F14" s="33"/>
      <c r="G14" s="33"/>
      <c r="H14" s="33"/>
      <c r="J14" s="70" t="s">
        <v>33</v>
      </c>
    </row>
    <row r="15" spans="1:14" x14ac:dyDescent="0.25">
      <c r="A15" s="79" t="s">
        <v>64</v>
      </c>
      <c r="B15" s="79"/>
      <c r="C15" s="80"/>
      <c r="D15" s="80"/>
      <c r="E15" s="80"/>
      <c r="F15" s="80"/>
      <c r="G15" s="65">
        <v>112809</v>
      </c>
      <c r="H15" s="65">
        <v>105720</v>
      </c>
      <c r="J15" s="102">
        <f t="shared" ref="J15:J34" si="2">IF(H15="np",0,H15/$H$34)</f>
        <v>2.6684584276287924E-2</v>
      </c>
    </row>
    <row r="16" spans="1:14" x14ac:dyDescent="0.25">
      <c r="A16" s="79" t="s">
        <v>65</v>
      </c>
      <c r="B16" s="79"/>
      <c r="C16" s="80"/>
      <c r="D16" s="80"/>
      <c r="E16" s="80"/>
      <c r="F16" s="80"/>
      <c r="G16" s="65">
        <v>50235</v>
      </c>
      <c r="H16" s="65">
        <v>53248</v>
      </c>
      <c r="J16" s="102">
        <f t="shared" si="2"/>
        <v>1.3440226480739495E-2</v>
      </c>
    </row>
    <row r="17" spans="1:10" x14ac:dyDescent="0.25">
      <c r="A17" s="79" t="s">
        <v>66</v>
      </c>
      <c r="B17" s="79"/>
      <c r="C17" s="80"/>
      <c r="D17" s="80"/>
      <c r="E17" s="80"/>
      <c r="F17" s="80"/>
      <c r="G17" s="65">
        <v>206855</v>
      </c>
      <c r="H17" s="65">
        <v>223405</v>
      </c>
      <c r="J17" s="102">
        <f t="shared" si="2"/>
        <v>5.6389231462770563E-2</v>
      </c>
    </row>
    <row r="18" spans="1:10" x14ac:dyDescent="0.25">
      <c r="A18" s="79" t="s">
        <v>67</v>
      </c>
      <c r="B18" s="79"/>
      <c r="C18" s="80"/>
      <c r="D18" s="80"/>
      <c r="E18" s="80"/>
      <c r="F18" s="80"/>
      <c r="G18" s="65">
        <v>28770</v>
      </c>
      <c r="H18" s="65">
        <v>29276</v>
      </c>
      <c r="J18" s="102">
        <f t="shared" si="2"/>
        <v>7.3894995201722029E-3</v>
      </c>
    </row>
    <row r="19" spans="1:10" x14ac:dyDescent="0.25">
      <c r="A19" s="79" t="s">
        <v>68</v>
      </c>
      <c r="B19" s="79"/>
      <c r="C19" s="80"/>
      <c r="D19" s="80"/>
      <c r="E19" s="80"/>
      <c r="F19" s="80"/>
      <c r="G19" s="65">
        <v>294467</v>
      </c>
      <c r="H19" s="65">
        <v>320899</v>
      </c>
      <c r="J19" s="102">
        <f t="shared" si="2"/>
        <v>8.0997506712793405E-2</v>
      </c>
    </row>
    <row r="20" spans="1:10" x14ac:dyDescent="0.25">
      <c r="A20" s="79" t="s">
        <v>69</v>
      </c>
      <c r="B20" s="79"/>
      <c r="C20" s="80"/>
      <c r="D20" s="80"/>
      <c r="E20" s="80"/>
      <c r="F20" s="80"/>
      <c r="G20" s="65">
        <v>127187</v>
      </c>
      <c r="H20" s="65">
        <v>130490</v>
      </c>
      <c r="J20" s="102">
        <f t="shared" si="2"/>
        <v>3.2936732900234689E-2</v>
      </c>
    </row>
    <row r="21" spans="1:10" x14ac:dyDescent="0.25">
      <c r="A21" s="79" t="s">
        <v>70</v>
      </c>
      <c r="B21" s="79"/>
      <c r="C21" s="80"/>
      <c r="D21" s="80"/>
      <c r="E21" s="80"/>
      <c r="F21" s="80"/>
      <c r="G21" s="65">
        <v>340955</v>
      </c>
      <c r="H21" s="65">
        <v>352143</v>
      </c>
      <c r="J21" s="102">
        <f t="shared" si="2"/>
        <v>8.8883745372728515E-2</v>
      </c>
    </row>
    <row r="22" spans="1:10" x14ac:dyDescent="0.25">
      <c r="A22" s="79" t="s">
        <v>71</v>
      </c>
      <c r="B22" s="79"/>
      <c r="C22" s="80"/>
      <c r="D22" s="80"/>
      <c r="E22" s="80"/>
      <c r="F22" s="80"/>
      <c r="G22" s="65">
        <v>305042</v>
      </c>
      <c r="H22" s="65">
        <v>310699</v>
      </c>
      <c r="J22" s="102">
        <f t="shared" si="2"/>
        <v>7.8422944098168579E-2</v>
      </c>
    </row>
    <row r="23" spans="1:10" x14ac:dyDescent="0.25">
      <c r="A23" s="79" t="s">
        <v>72</v>
      </c>
      <c r="B23" s="79"/>
      <c r="C23" s="80"/>
      <c r="D23" s="80"/>
      <c r="E23" s="80"/>
      <c r="F23" s="80"/>
      <c r="G23" s="65">
        <v>142462</v>
      </c>
      <c r="H23" s="65">
        <v>156423</v>
      </c>
      <c r="J23" s="102">
        <f t="shared" si="2"/>
        <v>3.9482432143868582E-2</v>
      </c>
    </row>
    <row r="24" spans="1:10" x14ac:dyDescent="0.25">
      <c r="A24" s="79" t="s">
        <v>73</v>
      </c>
      <c r="B24" s="79"/>
      <c r="C24" s="80"/>
      <c r="D24" s="80"/>
      <c r="E24" s="80"/>
      <c r="F24" s="80"/>
      <c r="G24" s="65">
        <v>37701</v>
      </c>
      <c r="H24" s="65">
        <v>40033</v>
      </c>
      <c r="J24" s="102">
        <f t="shared" si="2"/>
        <v>1.0104653446203505E-2</v>
      </c>
    </row>
    <row r="25" spans="1:10" x14ac:dyDescent="0.25">
      <c r="A25" s="79" t="s">
        <v>74</v>
      </c>
      <c r="B25" s="79"/>
      <c r="C25" s="80"/>
      <c r="D25" s="80"/>
      <c r="E25" s="80"/>
      <c r="F25" s="80"/>
      <c r="G25" s="65">
        <v>126130</v>
      </c>
      <c r="H25" s="65">
        <v>127464</v>
      </c>
      <c r="J25" s="102">
        <f t="shared" si="2"/>
        <v>3.2172945991229322E-2</v>
      </c>
    </row>
    <row r="26" spans="1:10" x14ac:dyDescent="0.25">
      <c r="A26" s="79" t="s">
        <v>75</v>
      </c>
      <c r="B26" s="79"/>
      <c r="C26" s="80"/>
      <c r="D26" s="80"/>
      <c r="E26" s="80"/>
      <c r="F26" s="80"/>
      <c r="G26" s="65">
        <v>84334</v>
      </c>
      <c r="H26" s="65">
        <v>88989</v>
      </c>
      <c r="J26" s="102">
        <f t="shared" si="2"/>
        <v>2.2461544364004788E-2</v>
      </c>
    </row>
    <row r="27" spans="1:10" x14ac:dyDescent="0.25">
      <c r="A27" s="79" t="s">
        <v>76</v>
      </c>
      <c r="B27" s="79"/>
      <c r="C27" s="80"/>
      <c r="D27" s="80"/>
      <c r="E27" s="80"/>
      <c r="F27" s="80"/>
      <c r="G27" s="65">
        <v>245203</v>
      </c>
      <c r="H27" s="65">
        <v>267992</v>
      </c>
      <c r="J27" s="102">
        <f t="shared" si="2"/>
        <v>6.7643351393974205E-2</v>
      </c>
    </row>
    <row r="28" spans="1:10" x14ac:dyDescent="0.25">
      <c r="A28" s="79" t="s">
        <v>77</v>
      </c>
      <c r="B28" s="79"/>
      <c r="C28" s="80"/>
      <c r="D28" s="80"/>
      <c r="E28" s="80"/>
      <c r="F28" s="80"/>
      <c r="G28" s="65">
        <v>330716</v>
      </c>
      <c r="H28" s="65">
        <v>371871</v>
      </c>
      <c r="J28" s="102">
        <f t="shared" si="2"/>
        <v>9.3863252359132301E-2</v>
      </c>
    </row>
    <row r="29" spans="1:10" x14ac:dyDescent="0.25">
      <c r="A29" s="79" t="s">
        <v>78</v>
      </c>
      <c r="B29" s="79"/>
      <c r="C29" s="80"/>
      <c r="D29" s="80"/>
      <c r="E29" s="80"/>
      <c r="F29" s="80"/>
      <c r="G29" s="65">
        <v>198337</v>
      </c>
      <c r="H29" s="65">
        <v>199381</v>
      </c>
      <c r="J29" s="102">
        <f t="shared" si="2"/>
        <v>5.0325379281030674E-2</v>
      </c>
    </row>
    <row r="30" spans="1:10" x14ac:dyDescent="0.25">
      <c r="A30" s="79" t="s">
        <v>79</v>
      </c>
      <c r="B30" s="79"/>
      <c r="C30" s="80"/>
      <c r="D30" s="80"/>
      <c r="E30" s="80"/>
      <c r="F30" s="80"/>
      <c r="G30" s="65">
        <v>296166</v>
      </c>
      <c r="H30" s="65">
        <v>302323</v>
      </c>
      <c r="J30" s="102">
        <f t="shared" si="2"/>
        <v>7.6308773856982537E-2</v>
      </c>
    </row>
    <row r="31" spans="1:10" x14ac:dyDescent="0.25">
      <c r="A31" s="79" t="s">
        <v>80</v>
      </c>
      <c r="B31" s="79"/>
      <c r="C31" s="80"/>
      <c r="D31" s="80"/>
      <c r="E31" s="80"/>
      <c r="F31" s="80"/>
      <c r="G31" s="65">
        <v>409080</v>
      </c>
      <c r="H31" s="65">
        <v>446065</v>
      </c>
      <c r="J31" s="102">
        <f t="shared" si="2"/>
        <v>0.11259041889143373</v>
      </c>
    </row>
    <row r="32" spans="1:10" x14ac:dyDescent="0.25">
      <c r="A32" s="79" t="s">
        <v>81</v>
      </c>
      <c r="B32" s="79"/>
      <c r="C32" s="80"/>
      <c r="D32" s="80"/>
      <c r="E32" s="80"/>
      <c r="F32" s="80"/>
      <c r="G32" s="65">
        <v>65132</v>
      </c>
      <c r="H32" s="65">
        <v>71663</v>
      </c>
      <c r="J32" s="102">
        <f t="shared" si="2"/>
        <v>1.8088321632535202E-2</v>
      </c>
    </row>
    <row r="33" spans="1:14" x14ac:dyDescent="0.25">
      <c r="A33" s="79" t="s">
        <v>82</v>
      </c>
      <c r="B33" s="79"/>
      <c r="C33" s="80"/>
      <c r="D33" s="80"/>
      <c r="E33" s="80"/>
      <c r="F33" s="80"/>
      <c r="G33" s="65">
        <v>141249</v>
      </c>
      <c r="H33" s="65">
        <v>154806</v>
      </c>
      <c r="J33" s="102">
        <f t="shared" si="2"/>
        <v>3.9074288247020701E-2</v>
      </c>
    </row>
    <row r="34" spans="1:14" ht="15.75" thickBot="1" x14ac:dyDescent="0.3">
      <c r="A34" s="83" t="s">
        <v>83</v>
      </c>
      <c r="B34" s="83"/>
      <c r="C34" s="84"/>
      <c r="D34" s="84"/>
      <c r="E34" s="84"/>
      <c r="F34" s="84"/>
      <c r="G34" s="85">
        <v>3870473</v>
      </c>
      <c r="H34" s="85">
        <v>3961838</v>
      </c>
      <c r="J34" s="86">
        <f t="shared" si="2"/>
        <v>1</v>
      </c>
    </row>
    <row r="35" spans="1:14" ht="15.75" thickTop="1" x14ac:dyDescent="0.25">
      <c r="G35" s="87"/>
      <c r="H35" s="87"/>
      <c r="J35" s="91"/>
      <c r="K35" s="91"/>
      <c r="L35" s="91"/>
      <c r="M35" s="91"/>
      <c r="N35" s="91"/>
    </row>
    <row r="36" spans="1:14" ht="15.75" thickBot="1" x14ac:dyDescent="0.3">
      <c r="J36" s="33" t="s">
        <v>25</v>
      </c>
      <c r="L36" s="34" t="s">
        <v>26</v>
      </c>
      <c r="N36" s="34" t="s">
        <v>200</v>
      </c>
    </row>
    <row r="37" spans="1:14" x14ac:dyDescent="0.25">
      <c r="A37" s="37" t="s">
        <v>10</v>
      </c>
      <c r="B37" s="65"/>
      <c r="C37" s="65"/>
      <c r="D37" s="65"/>
      <c r="E37" s="65"/>
      <c r="F37" s="65"/>
      <c r="G37" s="65"/>
      <c r="H37" s="65"/>
      <c r="J37" s="38"/>
      <c r="L37" s="39"/>
      <c r="N37" s="39"/>
    </row>
    <row r="38" spans="1:14" x14ac:dyDescent="0.25">
      <c r="A38" s="37" t="s">
        <v>11</v>
      </c>
      <c r="B38" s="65"/>
      <c r="C38" s="65"/>
      <c r="D38" s="65"/>
      <c r="E38" s="65"/>
      <c r="F38" s="65"/>
      <c r="G38" s="65"/>
      <c r="H38" s="65"/>
      <c r="J38" s="38"/>
      <c r="L38" s="39"/>
      <c r="N38" s="39"/>
    </row>
    <row r="39" spans="1:14" x14ac:dyDescent="0.25">
      <c r="A39" s="37" t="s">
        <v>12</v>
      </c>
      <c r="B39" s="37"/>
      <c r="G39" s="65"/>
      <c r="H39" s="65"/>
      <c r="J39" s="38" t="str">
        <f>TEXT(H39,"#,###,###")</f>
        <v/>
      </c>
      <c r="L39" s="81"/>
      <c r="N39" s="38"/>
    </row>
    <row r="40" spans="1:14" x14ac:dyDescent="0.25">
      <c r="A40" s="37" t="s">
        <v>34</v>
      </c>
      <c r="B40" s="65"/>
      <c r="C40" s="65"/>
      <c r="D40" s="65"/>
      <c r="E40" s="65"/>
      <c r="F40" s="65"/>
      <c r="G40" s="65"/>
      <c r="H40" s="65"/>
      <c r="J40" s="38"/>
    </row>
    <row r="42" spans="1:14" x14ac:dyDescent="0.25">
      <c r="A42" s="79"/>
      <c r="B42" s="79"/>
      <c r="G42" s="87"/>
      <c r="H42" s="87"/>
      <c r="J42" s="91"/>
      <c r="K42" s="91"/>
      <c r="L42" s="91"/>
      <c r="M42" s="91"/>
      <c r="N42" s="91"/>
    </row>
    <row r="43" spans="1:14" ht="15.75" thickBot="1" x14ac:dyDescent="0.3">
      <c r="A43" s="90" t="s">
        <v>14</v>
      </c>
      <c r="B43" s="90"/>
      <c r="J43" s="88" t="s">
        <v>25</v>
      </c>
      <c r="K43" s="33"/>
      <c r="L43" s="33" t="s">
        <v>27</v>
      </c>
      <c r="M43" s="33"/>
      <c r="N43" s="33" t="s">
        <v>25</v>
      </c>
    </row>
    <row r="44" spans="1:14" x14ac:dyDescent="0.25">
      <c r="A44" s="79" t="s">
        <v>15</v>
      </c>
      <c r="B44" s="79"/>
      <c r="C44" s="65"/>
      <c r="D44" s="65"/>
      <c r="E44" s="65"/>
      <c r="F44" s="65"/>
      <c r="G44" s="65"/>
      <c r="H44" s="65"/>
      <c r="J44" s="38" t="str">
        <f>TEXT(H44,"#,###,###")</f>
        <v/>
      </c>
      <c r="L44" s="81"/>
      <c r="N44" s="38"/>
    </row>
    <row r="45" spans="1:14" x14ac:dyDescent="0.25">
      <c r="A45" s="103" t="s">
        <v>16</v>
      </c>
      <c r="B45" s="103"/>
      <c r="C45" s="65"/>
      <c r="D45" s="65"/>
      <c r="E45" s="65"/>
      <c r="F45" s="65"/>
      <c r="G45" s="65"/>
      <c r="H45" s="65"/>
      <c r="J45" s="38" t="str">
        <f>TEXT(H45,"#,###,###")</f>
        <v/>
      </c>
      <c r="L45" s="81"/>
      <c r="N45" s="38"/>
    </row>
    <row r="46" spans="1:14" x14ac:dyDescent="0.25">
      <c r="A46" s="103" t="s">
        <v>17</v>
      </c>
      <c r="B46" s="103"/>
      <c r="C46" s="65"/>
      <c r="D46" s="65"/>
      <c r="E46" s="65"/>
      <c r="F46" s="65"/>
      <c r="G46" s="65"/>
      <c r="H46" s="65"/>
      <c r="J46" s="38" t="str">
        <f>TEXT(H46,"#,###,###")</f>
        <v/>
      </c>
      <c r="L46" s="81"/>
      <c r="N46" s="38"/>
    </row>
    <row r="47" spans="1:14" x14ac:dyDescent="0.25">
      <c r="A47" s="79" t="s">
        <v>18</v>
      </c>
      <c r="B47" s="79"/>
      <c r="C47" s="65"/>
      <c r="D47" s="65"/>
      <c r="E47" s="65"/>
      <c r="F47" s="65"/>
      <c r="G47" s="65"/>
      <c r="H47" s="65"/>
      <c r="J47" s="38" t="str">
        <f>TEXT(H47,"#,###,###")</f>
        <v/>
      </c>
      <c r="L47" s="81"/>
      <c r="N47" s="38"/>
    </row>
    <row r="48" spans="1:14" ht="15.75" thickBot="1" x14ac:dyDescent="0.3">
      <c r="A48" s="90" t="s">
        <v>19</v>
      </c>
      <c r="B48" s="90"/>
      <c r="C48" s="65"/>
      <c r="D48" s="65"/>
      <c r="E48" s="65"/>
      <c r="F48" s="65"/>
      <c r="G48" s="65"/>
      <c r="H48" s="65"/>
    </row>
    <row r="49" spans="1:14" x14ac:dyDescent="0.25">
      <c r="A49" s="79" t="s">
        <v>20</v>
      </c>
      <c r="B49" s="79"/>
      <c r="C49" s="65"/>
      <c r="D49" s="65"/>
      <c r="E49" s="65"/>
      <c r="F49" s="65"/>
      <c r="G49" s="65"/>
      <c r="H49" s="65"/>
      <c r="J49" s="38" t="str">
        <f>TEXT(H49,"#,###,###")</f>
        <v/>
      </c>
      <c r="L49" s="81"/>
      <c r="N49" s="38"/>
    </row>
    <row r="50" spans="1:14" x14ac:dyDescent="0.25">
      <c r="A50" s="79" t="s">
        <v>21</v>
      </c>
      <c r="B50" s="79"/>
      <c r="C50" s="65"/>
      <c r="D50" s="65"/>
      <c r="E50" s="65"/>
      <c r="F50" s="65"/>
      <c r="G50" s="65"/>
      <c r="H50" s="65"/>
      <c r="J50" s="38" t="str">
        <f>TEXT(H50,"#,###,###")</f>
        <v/>
      </c>
      <c r="L50" s="81"/>
      <c r="N50" s="38"/>
    </row>
    <row r="51" spans="1:14" x14ac:dyDescent="0.25">
      <c r="A51" s="79" t="s">
        <v>22</v>
      </c>
      <c r="B51" s="79"/>
      <c r="C51" s="65"/>
      <c r="D51" s="65"/>
      <c r="E51" s="65"/>
      <c r="F51" s="65"/>
      <c r="G51" s="65"/>
      <c r="H51" s="65"/>
      <c r="J51" s="38" t="str">
        <f>TEXT(H51,"#,###,###")</f>
        <v/>
      </c>
      <c r="L51" s="81"/>
      <c r="N51" s="38"/>
    </row>
    <row r="52" spans="1:14" x14ac:dyDescent="0.25">
      <c r="A52" s="79" t="s">
        <v>23</v>
      </c>
      <c r="B52" s="79"/>
      <c r="C52" s="65"/>
      <c r="D52" s="65"/>
      <c r="E52" s="65"/>
      <c r="F52" s="65"/>
      <c r="G52" s="65"/>
      <c r="H52" s="65"/>
      <c r="J52" s="38" t="str">
        <f>TEXT(H52,"#,###,###")</f>
        <v/>
      </c>
      <c r="L52" s="81"/>
      <c r="N52" s="38"/>
    </row>
    <row r="54" spans="1:14" ht="15.75" thickBot="1" x14ac:dyDescent="0.3">
      <c r="J54" s="33" t="s">
        <v>25</v>
      </c>
      <c r="L54" s="34" t="s">
        <v>26</v>
      </c>
      <c r="N54" s="34" t="s">
        <v>200</v>
      </c>
    </row>
    <row r="55" spans="1:14" x14ac:dyDescent="0.25">
      <c r="A55" s="79" t="s">
        <v>93</v>
      </c>
      <c r="B55" s="65"/>
      <c r="C55" s="65"/>
      <c r="D55" s="65"/>
      <c r="E55" s="65"/>
      <c r="F55" s="65"/>
      <c r="G55" s="65"/>
      <c r="H55" s="65"/>
      <c r="J55" s="38"/>
      <c r="L55" s="39"/>
      <c r="N55" s="39"/>
    </row>
    <row r="56" spans="1:14" x14ac:dyDescent="0.25">
      <c r="A56" s="79" t="s">
        <v>94</v>
      </c>
      <c r="B56" s="65"/>
      <c r="C56" s="65"/>
      <c r="D56" s="65"/>
      <c r="E56" s="65"/>
      <c r="F56" s="65"/>
      <c r="G56" s="65"/>
      <c r="H56" s="65"/>
      <c r="J56" s="38"/>
      <c r="L56" s="39"/>
      <c r="N56" s="39"/>
    </row>
    <row r="57" spans="1:14" ht="15.75" thickBot="1" x14ac:dyDescent="0.3">
      <c r="A57" s="83" t="s">
        <v>54</v>
      </c>
      <c r="B57" s="85"/>
      <c r="C57" s="85"/>
      <c r="D57" s="85"/>
      <c r="E57" s="85"/>
      <c r="F57" s="85"/>
      <c r="G57" s="85"/>
      <c r="H57" s="85"/>
    </row>
    <row r="58" spans="1:14" ht="15.75" thickTop="1" x14ac:dyDescent="0.25"/>
  </sheetData>
  <mergeCells count="2">
    <mergeCell ref="J1:N1"/>
    <mergeCell ref="J2:N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597BE-E2FA-4A6B-9B39-1966FC717EDB}">
  <sheetPr codeName="Sheet7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Brisbane</v>
      </c>
      <c r="T1" s="113"/>
      <c r="U1" s="113"/>
      <c r="V1" s="113"/>
      <c r="W1" s="113"/>
      <c r="X1" s="113"/>
      <c r="Y1" s="114" t="str">
        <f>Y3</f>
        <v>9.8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Queensland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2" t="str">
        <f>$Z$2</f>
        <v>2017-18</v>
      </c>
      <c r="AC2" s="152"/>
      <c r="AD2" s="152"/>
      <c r="AE2" s="152"/>
      <c r="AF2" s="152"/>
    </row>
    <row r="3" spans="1:32" ht="15" customHeight="1" x14ac:dyDescent="0.25">
      <c r="A3" s="32" t="s">
        <v>285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122</v>
      </c>
      <c r="Y3" s="118" t="s">
        <v>219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9.8 Brisbane, Queensland,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939583</v>
      </c>
      <c r="U4" s="121">
        <v>944199</v>
      </c>
      <c r="V4" s="121">
        <v>940176</v>
      </c>
      <c r="W4" s="121">
        <v>961982</v>
      </c>
      <c r="X4" s="121">
        <v>963549</v>
      </c>
      <c r="Y4" s="121">
        <v>1002968</v>
      </c>
      <c r="Z4" s="121">
        <v>1038785</v>
      </c>
      <c r="AB4" s="122" t="str">
        <f>TEXT(Z4,"###,###")</f>
        <v>1,038,785</v>
      </c>
      <c r="AD4" s="123">
        <f>Z4/Y4-1</f>
        <v>3.5711009723141673E-2</v>
      </c>
      <c r="AF4" s="123">
        <f t="shared" ref="AF4:AF9" si="0">Z4/T4-1</f>
        <v>0.10558088002869348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484412</v>
      </c>
      <c r="U5" s="121">
        <v>489155</v>
      </c>
      <c r="V5" s="121">
        <v>484425</v>
      </c>
      <c r="W5" s="121">
        <v>494445</v>
      </c>
      <c r="X5" s="121">
        <v>493136</v>
      </c>
      <c r="Y5" s="121">
        <v>512422</v>
      </c>
      <c r="Z5" s="121">
        <v>530482</v>
      </c>
      <c r="AB5" s="122" t="str">
        <f>TEXT(Z5,"###,###")</f>
        <v>530,482</v>
      </c>
      <c r="AD5" s="123">
        <f t="shared" ref="AD5:AD9" si="1">Z5/Y5-1</f>
        <v>3.5244388414236605E-2</v>
      </c>
      <c r="AF5" s="123">
        <f t="shared" si="0"/>
        <v>9.5104993270191507E-2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455171</v>
      </c>
      <c r="U6" s="121">
        <v>455039</v>
      </c>
      <c r="V6" s="121">
        <v>455751</v>
      </c>
      <c r="W6" s="121">
        <v>467536</v>
      </c>
      <c r="X6" s="121">
        <v>470411</v>
      </c>
      <c r="Y6" s="121">
        <v>490546</v>
      </c>
      <c r="Z6" s="121">
        <v>508282</v>
      </c>
      <c r="AB6" s="122" t="str">
        <f>TEXT(Z6,"###,###")</f>
        <v>508,282</v>
      </c>
      <c r="AD6" s="123">
        <f t="shared" si="1"/>
        <v>3.6155630664606475E-2</v>
      </c>
      <c r="AF6" s="123">
        <f t="shared" si="0"/>
        <v>0.11668362000215304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664843</v>
      </c>
      <c r="U7" s="121">
        <v>669317</v>
      </c>
      <c r="V7" s="121">
        <v>670145</v>
      </c>
      <c r="W7" s="121">
        <v>674123</v>
      </c>
      <c r="X7" s="121">
        <v>681373</v>
      </c>
      <c r="Y7" s="121">
        <v>702556</v>
      </c>
      <c r="Z7" s="121">
        <v>727142</v>
      </c>
      <c r="AB7" s="122" t="str">
        <f>TEXT(Z7,"###,###")</f>
        <v>727,142</v>
      </c>
      <c r="AD7" s="123">
        <f t="shared" si="1"/>
        <v>3.4995075125684005E-2</v>
      </c>
      <c r="AF7" s="123">
        <f t="shared" si="0"/>
        <v>9.3704829561264802E-2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1,038,785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727,142</v>
      </c>
      <c r="P8" s="48"/>
      <c r="S8" s="120" t="s">
        <v>88</v>
      </c>
      <c r="T8" s="121">
        <v>41993.68</v>
      </c>
      <c r="U8" s="121">
        <v>43180</v>
      </c>
      <c r="V8" s="121">
        <v>43573.45</v>
      </c>
      <c r="W8" s="121">
        <v>44248.49</v>
      </c>
      <c r="X8" s="121">
        <v>45662</v>
      </c>
      <c r="Y8" s="121">
        <v>45816</v>
      </c>
      <c r="Z8" s="121">
        <v>47177</v>
      </c>
      <c r="AB8" s="122" t="str">
        <f>TEXT(Z8,"$###,###")</f>
        <v>$47,177</v>
      </c>
      <c r="AD8" s="123">
        <f t="shared" si="1"/>
        <v>2.9705779640300412E-2</v>
      </c>
      <c r="AF8" s="123">
        <f t="shared" si="0"/>
        <v>0.12343095437218166</v>
      </c>
    </row>
    <row r="9" spans="1:32" x14ac:dyDescent="0.25">
      <c r="A9" s="52" t="s">
        <v>15</v>
      </c>
      <c r="B9" s="53"/>
      <c r="C9" s="54"/>
      <c r="D9" s="55">
        <f>AD104</f>
        <v>73.270118455695837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51.198940509556593</v>
      </c>
      <c r="P9" s="56" t="s">
        <v>89</v>
      </c>
      <c r="S9" s="120" t="s">
        <v>7</v>
      </c>
      <c r="T9" s="121">
        <v>39404082090</v>
      </c>
      <c r="U9" s="121">
        <v>40947029232</v>
      </c>
      <c r="V9" s="121">
        <v>41871058311</v>
      </c>
      <c r="W9" s="121">
        <v>43008057317</v>
      </c>
      <c r="X9" s="121">
        <v>44258609243</v>
      </c>
      <c r="Y9" s="121">
        <v>45939302158</v>
      </c>
      <c r="Z9" s="121">
        <v>48810718560</v>
      </c>
      <c r="AB9" s="122" t="str">
        <f>TEXT(Z9/1000000,"$#,###.0")&amp;" mil"</f>
        <v>$48,810.7 mil</v>
      </c>
      <c r="AD9" s="123">
        <f t="shared" si="1"/>
        <v>6.250457162201295E-2</v>
      </c>
      <c r="AF9" s="123">
        <f t="shared" si="0"/>
        <v>0.2387223853740581</v>
      </c>
    </row>
    <row r="10" spans="1:32" x14ac:dyDescent="0.25">
      <c r="A10" s="52" t="s">
        <v>18</v>
      </c>
      <c r="B10" s="53"/>
      <c r="C10" s="54"/>
      <c r="D10" s="55">
        <f>AD105</f>
        <v>19.829416096689883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48.798308996042039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94.426535669786645</v>
      </c>
      <c r="P11" s="56" t="s">
        <v>89</v>
      </c>
      <c r="S11" s="120" t="s">
        <v>30</v>
      </c>
      <c r="T11" s="125">
        <v>856753</v>
      </c>
      <c r="U11" s="125">
        <v>862562</v>
      </c>
      <c r="V11" s="125">
        <v>858893</v>
      </c>
      <c r="W11" s="125">
        <v>881479</v>
      </c>
      <c r="X11" s="125">
        <v>879834</v>
      </c>
      <c r="Y11" s="125">
        <v>914540</v>
      </c>
      <c r="Z11" s="125">
        <v>946482</v>
      </c>
    </row>
    <row r="12" spans="1:32" ht="28.5" customHeight="1" x14ac:dyDescent="0.25">
      <c r="A12" s="52" t="s">
        <v>20</v>
      </c>
      <c r="B12" s="54"/>
      <c r="C12" s="54"/>
      <c r="D12" s="55">
        <f>AD108</f>
        <v>15.683514875551726</v>
      </c>
      <c r="E12" s="56" t="s">
        <v>89</v>
      </c>
      <c r="F12" s="36"/>
      <c r="G12" s="153" t="s">
        <v>91</v>
      </c>
      <c r="H12" s="154"/>
      <c r="I12" s="154"/>
      <c r="J12" s="154"/>
      <c r="K12" s="154"/>
      <c r="L12" s="154"/>
      <c r="M12" s="66"/>
      <c r="N12" s="54"/>
      <c r="O12" s="55">
        <f>AD125</f>
        <v>12.693944236476506</v>
      </c>
      <c r="P12" s="56" t="s">
        <v>89</v>
      </c>
      <c r="S12" s="120" t="s">
        <v>31</v>
      </c>
      <c r="T12" s="125">
        <v>82830</v>
      </c>
      <c r="U12" s="125">
        <v>81637</v>
      </c>
      <c r="V12" s="125">
        <v>81283</v>
      </c>
      <c r="W12" s="125">
        <v>80503</v>
      </c>
      <c r="X12" s="125">
        <v>83715</v>
      </c>
      <c r="Y12" s="125">
        <v>88428</v>
      </c>
      <c r="Z12" s="125">
        <v>92303</v>
      </c>
    </row>
    <row r="13" spans="1:32" ht="15" customHeight="1" x14ac:dyDescent="0.25">
      <c r="A13" s="52" t="s">
        <v>21</v>
      </c>
      <c r="B13" s="54"/>
      <c r="C13" s="54"/>
      <c r="D13" s="55">
        <f>AD109</f>
        <v>12.998166126773105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39.0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20.26656141549984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44.151388400872172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8299</v>
      </c>
      <c r="Z15" s="125">
        <v>8009</v>
      </c>
      <c r="AB15" s="129">
        <f t="shared" ref="AB15:AB34" si="2">IF(Z15="np",0,Z15/$Z$34)</f>
        <v>7.7099688578483516E-3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8232</v>
      </c>
      <c r="Z16" s="125">
        <v>8362</v>
      </c>
      <c r="AB16" s="129">
        <f t="shared" si="2"/>
        <v>8.049788936112863E-3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44114</v>
      </c>
      <c r="Z17" s="125">
        <v>46739</v>
      </c>
      <c r="AB17" s="129">
        <f t="shared" si="2"/>
        <v>4.4993911155821464E-2</v>
      </c>
    </row>
    <row r="18" spans="1:28" x14ac:dyDescent="0.25">
      <c r="A18" s="82" t="str">
        <f>$S$1&amp;" ("&amp;$T$2&amp;" to "&amp;$Z$2&amp;")"</f>
        <v>Brisbane (2011-12 to 2017-18)</v>
      </c>
      <c r="B18" s="82"/>
      <c r="C18" s="82"/>
      <c r="D18" s="82"/>
      <c r="E18" s="82"/>
      <c r="F18" s="82"/>
      <c r="G18" s="82" t="str">
        <f>$S$1&amp;" ("&amp;$T$2&amp;" to "&amp;$Z$2&amp;")"</f>
        <v>Brisbane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6799</v>
      </c>
      <c r="Z18" s="125">
        <v>6903</v>
      </c>
      <c r="AB18" s="129">
        <f t="shared" si="2"/>
        <v>6.6452634568269662E-3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54687</v>
      </c>
      <c r="Z19" s="125">
        <v>59088</v>
      </c>
      <c r="AB19" s="129">
        <f t="shared" si="2"/>
        <v>5.6881837916411965E-2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34776</v>
      </c>
      <c r="Z20" s="125">
        <v>35938</v>
      </c>
      <c r="AB20" s="129">
        <f t="shared" si="2"/>
        <v>3.4596186891416414E-2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77706</v>
      </c>
      <c r="Z21" s="125">
        <v>81345</v>
      </c>
      <c r="AB21" s="129">
        <f t="shared" si="2"/>
        <v>7.8307830783078305E-2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82464</v>
      </c>
      <c r="Z22" s="125">
        <v>86534</v>
      </c>
      <c r="AB22" s="129">
        <f t="shared" si="2"/>
        <v>8.3303089667255498E-2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32860</v>
      </c>
      <c r="Z23" s="125">
        <v>36830</v>
      </c>
      <c r="AB23" s="129">
        <f t="shared" si="2"/>
        <v>3.5454882386634384E-2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13866</v>
      </c>
      <c r="Z24" s="125">
        <v>15433</v>
      </c>
      <c r="AB24" s="129">
        <f t="shared" si="2"/>
        <v>1.4856779795626621E-2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38862</v>
      </c>
      <c r="Z25" s="125">
        <v>39899</v>
      </c>
      <c r="AB25" s="129">
        <f t="shared" si="2"/>
        <v>3.8409295475002048E-2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20877</v>
      </c>
      <c r="Z26" s="125">
        <v>22505</v>
      </c>
      <c r="AB26" s="129">
        <f t="shared" si="2"/>
        <v>2.1664733318251611E-2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99561</v>
      </c>
      <c r="Z27" s="125">
        <v>110493</v>
      </c>
      <c r="AB27" s="129">
        <f t="shared" si="2"/>
        <v>0.10636753514923684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93195</v>
      </c>
      <c r="Z28" s="125">
        <v>104896</v>
      </c>
      <c r="AB28" s="129">
        <f t="shared" si="2"/>
        <v>0.10097950971567746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53611</v>
      </c>
      <c r="Z29" s="125">
        <v>55264</v>
      </c>
      <c r="AB29" s="129">
        <f t="shared" si="2"/>
        <v>5.3200614179064964E-2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92916</v>
      </c>
      <c r="Z30" s="125">
        <v>95767</v>
      </c>
      <c r="AB30" s="129">
        <f t="shared" si="2"/>
        <v>9.2191358173250484E-2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113072</v>
      </c>
      <c r="Z31" s="125">
        <v>122967</v>
      </c>
      <c r="AB31" s="129">
        <f t="shared" si="2"/>
        <v>0.11837579479873121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19456</v>
      </c>
      <c r="Z32" s="125">
        <v>22515</v>
      </c>
      <c r="AB32" s="129">
        <f t="shared" si="2"/>
        <v>2.1674359949363921E-2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34144</v>
      </c>
      <c r="Z33" s="125">
        <v>36712</v>
      </c>
      <c r="AB33" s="129">
        <f t="shared" si="2"/>
        <v>3.5341288139509139E-2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1002968</v>
      </c>
      <c r="Z34" s="132">
        <v>1038785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369</v>
      </c>
      <c r="Y44" s="125">
        <v>372</v>
      </c>
      <c r="Z44" s="125">
        <v>460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6880</v>
      </c>
      <c r="Y45" s="125">
        <v>7255</v>
      </c>
      <c r="Z45" s="125">
        <v>7866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26947</v>
      </c>
      <c r="Y46" s="125">
        <v>28668</v>
      </c>
      <c r="Z46" s="125">
        <v>29749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55492</v>
      </c>
      <c r="Y47" s="125">
        <v>57061</v>
      </c>
      <c r="Z47" s="125">
        <v>58411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76987</v>
      </c>
      <c r="Y48" s="125">
        <v>79578</v>
      </c>
      <c r="Z48" s="125">
        <v>82899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Brisbane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68720</v>
      </c>
      <c r="Y49" s="125">
        <v>71419</v>
      </c>
      <c r="Z49" s="125">
        <v>73356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54735</v>
      </c>
      <c r="Y50" s="125">
        <v>58109</v>
      </c>
      <c r="Z50" s="125">
        <v>61361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50143</v>
      </c>
      <c r="Y51" s="125">
        <v>50569</v>
      </c>
      <c r="Z51" s="125">
        <v>51567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44386</v>
      </c>
      <c r="Y52" s="125">
        <v>46714</v>
      </c>
      <c r="Z52" s="125">
        <v>48355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37898</v>
      </c>
      <c r="Y53" s="125">
        <v>38878</v>
      </c>
      <c r="Z53" s="125">
        <v>39606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30442</v>
      </c>
      <c r="Y54" s="125">
        <v>31866</v>
      </c>
      <c r="Z54" s="125">
        <v>33390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21141</v>
      </c>
      <c r="Y55" s="125">
        <v>22126</v>
      </c>
      <c r="Z55" s="125">
        <v>22347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11465</v>
      </c>
      <c r="Y56" s="125">
        <v>11648</v>
      </c>
      <c r="Z56" s="125">
        <v>12114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4345</v>
      </c>
      <c r="Y57" s="125">
        <v>4873</v>
      </c>
      <c r="Z57" s="125">
        <v>5185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1851</v>
      </c>
      <c r="Y58" s="125">
        <v>1916</v>
      </c>
      <c r="Z58" s="125">
        <v>1897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822</v>
      </c>
      <c r="Y59" s="125">
        <v>853</v>
      </c>
      <c r="Z59" s="125">
        <v>915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506</v>
      </c>
      <c r="Y60" s="125">
        <v>495</v>
      </c>
      <c r="Z60" s="125">
        <v>540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493136</v>
      </c>
      <c r="Y61" s="125">
        <v>512422</v>
      </c>
      <c r="Z61" s="125">
        <v>530482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569</v>
      </c>
      <c r="Y63" s="125">
        <v>527</v>
      </c>
      <c r="Z63" s="125">
        <v>631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Brisbane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9352</v>
      </c>
      <c r="Y64" s="125">
        <v>9995</v>
      </c>
      <c r="Z64" s="125">
        <v>10486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30731</v>
      </c>
      <c r="Y65" s="125">
        <v>32039</v>
      </c>
      <c r="Z65" s="125">
        <v>32195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56591</v>
      </c>
      <c r="Y66" s="125">
        <v>58439</v>
      </c>
      <c r="Z66" s="125">
        <v>60182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72017</v>
      </c>
      <c r="Y67" s="125">
        <v>75495</v>
      </c>
      <c r="Z67" s="125">
        <v>79118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60538</v>
      </c>
      <c r="Y68" s="125">
        <v>63669</v>
      </c>
      <c r="Z68" s="125">
        <v>66360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48175</v>
      </c>
      <c r="Y69" s="125">
        <v>50512</v>
      </c>
      <c r="Z69" s="125">
        <v>54202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46189</v>
      </c>
      <c r="Y70" s="125">
        <v>46950</v>
      </c>
      <c r="Z70" s="125">
        <v>47532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43415</v>
      </c>
      <c r="Y71" s="125">
        <v>46208</v>
      </c>
      <c r="Z71" s="125">
        <v>47666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37672</v>
      </c>
      <c r="Y72" s="125">
        <v>38421</v>
      </c>
      <c r="Z72" s="125">
        <v>39176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30280</v>
      </c>
      <c r="Y73" s="125">
        <v>31638</v>
      </c>
      <c r="Z73" s="125">
        <v>32697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19499</v>
      </c>
      <c r="Y74" s="125">
        <v>20388</v>
      </c>
      <c r="Z74" s="125">
        <v>20788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9115</v>
      </c>
      <c r="Y75" s="125">
        <v>9554</v>
      </c>
      <c r="Z75" s="125">
        <v>9919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3141</v>
      </c>
      <c r="Y76" s="125">
        <v>3553</v>
      </c>
      <c r="Z76" s="125">
        <v>3885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1547</v>
      </c>
      <c r="Y77" s="125">
        <v>1585</v>
      </c>
      <c r="Z77" s="125">
        <v>1522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754</v>
      </c>
      <c r="Y78" s="125">
        <v>757</v>
      </c>
      <c r="Z78" s="125">
        <v>826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821</v>
      </c>
      <c r="Y79" s="125">
        <v>816</v>
      </c>
      <c r="Z79" s="125">
        <v>829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470411</v>
      </c>
      <c r="Y80" s="125">
        <v>490546</v>
      </c>
      <c r="Z80" s="125">
        <v>508282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5" t="str">
        <f>S1</f>
        <v>Brisbane</v>
      </c>
      <c r="D82" s="155"/>
      <c r="E82" s="155"/>
      <c r="F82" s="155"/>
      <c r="G82" s="155"/>
      <c r="H82" s="93"/>
      <c r="I82" s="93"/>
      <c r="J82" s="156" t="str">
        <f>'State data for spotlight'!A1</f>
        <v>Queensland</v>
      </c>
      <c r="K82" s="156"/>
      <c r="L82" s="156"/>
      <c r="M82" s="156"/>
      <c r="N82" s="156"/>
      <c r="O82" s="156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7" t="s">
        <v>0</v>
      </c>
      <c r="E83" s="157"/>
      <c r="F83" s="157" t="s">
        <v>210</v>
      </c>
      <c r="G83" s="157"/>
      <c r="H83" s="94"/>
      <c r="I83" s="94"/>
      <c r="J83" s="94"/>
      <c r="K83" s="94"/>
      <c r="L83" s="157" t="s">
        <v>0</v>
      </c>
      <c r="M83" s="157"/>
      <c r="N83" s="157" t="s">
        <v>210</v>
      </c>
      <c r="O83" s="157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45693</v>
      </c>
      <c r="Y83" s="125">
        <v>47775</v>
      </c>
      <c r="Z83" s="125">
        <v>49774</v>
      </c>
      <c r="AD83" s="129"/>
    </row>
    <row r="84" spans="1:32" ht="15" customHeight="1" x14ac:dyDescent="0.25">
      <c r="A84" s="92"/>
      <c r="B84" s="92"/>
      <c r="C84" s="108" t="s">
        <v>1</v>
      </c>
      <c r="D84" s="157" t="s">
        <v>2</v>
      </c>
      <c r="E84" s="157"/>
      <c r="F84" s="157" t="s">
        <v>211</v>
      </c>
      <c r="G84" s="157"/>
      <c r="H84" s="94"/>
      <c r="I84" s="94"/>
      <c r="J84" s="94"/>
      <c r="K84" s="108" t="s">
        <v>1</v>
      </c>
      <c r="L84" s="157" t="s">
        <v>2</v>
      </c>
      <c r="M84" s="157"/>
      <c r="N84" s="157" t="s">
        <v>211</v>
      </c>
      <c r="O84" s="157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77532</v>
      </c>
      <c r="Y84" s="125">
        <v>80373</v>
      </c>
      <c r="Z84" s="125">
        <v>84308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1,038,785</v>
      </c>
      <c r="D85" s="96">
        <f t="shared" ref="D85:D90" si="4">AD4</f>
        <v>3.5711009723141673E-2</v>
      </c>
      <c r="E85" s="97">
        <f t="shared" ref="E85:E90" si="5">AD4</f>
        <v>3.5711009723141673E-2</v>
      </c>
      <c r="F85" s="96">
        <f t="shared" ref="F85:F90" si="6">AF4</f>
        <v>0.10558088002869348</v>
      </c>
      <c r="G85" s="97">
        <f t="shared" ref="G85:G90" si="7">AF4</f>
        <v>0.10558088002869348</v>
      </c>
      <c r="H85" s="107"/>
      <c r="I85" s="107"/>
      <c r="J85" s="151" t="str">
        <f>'State data for spotlight'!J4</f>
        <v>3,961,838</v>
      </c>
      <c r="K85" s="151"/>
      <c r="L85" s="96">
        <f>'State data for spotlight'!L4</f>
        <v>2.3605641997761051E-2</v>
      </c>
      <c r="M85" s="97">
        <f>'State data for spotlight'!L4</f>
        <v>2.3605641997761051E-2</v>
      </c>
      <c r="N85" s="96">
        <f>'State data for spotlight'!N4</f>
        <v>6.1665967256904208E-2</v>
      </c>
      <c r="O85" s="97">
        <f>'State data for spotlight'!N4</f>
        <v>6.1665967256904208E-2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46146</v>
      </c>
      <c r="Y85" s="125">
        <v>47743</v>
      </c>
      <c r="Z85" s="125">
        <v>49632</v>
      </c>
    </row>
    <row r="86" spans="1:32" ht="15" customHeight="1" x14ac:dyDescent="0.25">
      <c r="A86" s="98" t="s">
        <v>4</v>
      </c>
      <c r="B86" s="95"/>
      <c r="C86" s="109" t="str">
        <f t="shared" si="3"/>
        <v>530,482</v>
      </c>
      <c r="D86" s="96">
        <f t="shared" si="4"/>
        <v>3.5244388414236605E-2</v>
      </c>
      <c r="E86" s="97">
        <f t="shared" si="5"/>
        <v>3.5244388414236605E-2</v>
      </c>
      <c r="F86" s="96">
        <f t="shared" si="6"/>
        <v>9.5104993270191507E-2</v>
      </c>
      <c r="G86" s="97">
        <f t="shared" si="7"/>
        <v>9.5104993270191507E-2</v>
      </c>
      <c r="H86" s="107"/>
      <c r="I86" s="107"/>
      <c r="J86" s="151" t="str">
        <f>'State data for spotlight'!J5</f>
        <v>2,068,759</v>
      </c>
      <c r="K86" s="151"/>
      <c r="L86" s="96">
        <f>'State data for spotlight'!L5</f>
        <v>2.3303771627786629E-2</v>
      </c>
      <c r="M86" s="97">
        <f>'State data for spotlight'!L5</f>
        <v>2.3303771627786629E-2</v>
      </c>
      <c r="N86" s="96">
        <f>'State data for spotlight'!N5</f>
        <v>4.7747182426994828E-2</v>
      </c>
      <c r="O86" s="97">
        <f>'State data for spotlight'!N5</f>
        <v>4.7747182426994828E-2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20225</v>
      </c>
      <c r="Y86" s="125">
        <v>21485</v>
      </c>
      <c r="Z86" s="125">
        <v>22712</v>
      </c>
    </row>
    <row r="87" spans="1:32" ht="15" customHeight="1" x14ac:dyDescent="0.25">
      <c r="A87" s="98" t="s">
        <v>5</v>
      </c>
      <c r="B87" s="95"/>
      <c r="C87" s="109" t="str">
        <f t="shared" si="3"/>
        <v>508,282</v>
      </c>
      <c r="D87" s="96">
        <f t="shared" si="4"/>
        <v>3.6155630664606475E-2</v>
      </c>
      <c r="E87" s="97">
        <f t="shared" si="5"/>
        <v>3.6155630664606475E-2</v>
      </c>
      <c r="F87" s="96">
        <f t="shared" si="6"/>
        <v>0.11668362000215304</v>
      </c>
      <c r="G87" s="97">
        <f t="shared" si="7"/>
        <v>0.11668362000215304</v>
      </c>
      <c r="H87" s="107"/>
      <c r="I87" s="107"/>
      <c r="J87" s="151" t="str">
        <f>'State data for spotlight'!J6</f>
        <v>1,893,037</v>
      </c>
      <c r="K87" s="151"/>
      <c r="L87" s="96">
        <f>'State data for spotlight'!L6</f>
        <v>2.3913012906568776E-2</v>
      </c>
      <c r="M87" s="97">
        <f>'State data for spotlight'!L6</f>
        <v>2.3913012906568776E-2</v>
      </c>
      <c r="N87" s="96">
        <f>'State data for spotlight'!N6</f>
        <v>7.7281638483185144E-2</v>
      </c>
      <c r="O87" s="97">
        <f>'State data for spotlight'!N6</f>
        <v>7.7281638483185144E-2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22382</v>
      </c>
      <c r="Y87" s="125">
        <v>23977</v>
      </c>
      <c r="Z87" s="125">
        <v>24893</v>
      </c>
    </row>
    <row r="88" spans="1:32" ht="15" customHeight="1" x14ac:dyDescent="0.25">
      <c r="A88" s="95" t="s">
        <v>6</v>
      </c>
      <c r="B88" s="95"/>
      <c r="C88" s="109" t="str">
        <f t="shared" si="3"/>
        <v>727,142</v>
      </c>
      <c r="D88" s="96">
        <f t="shared" si="4"/>
        <v>3.4995075125684005E-2</v>
      </c>
      <c r="E88" s="97">
        <f t="shared" si="5"/>
        <v>3.4995075125684005E-2</v>
      </c>
      <c r="F88" s="96">
        <f t="shared" si="6"/>
        <v>9.3704829561264802E-2</v>
      </c>
      <c r="G88" s="97">
        <f t="shared" si="7"/>
        <v>9.3704829561264802E-2</v>
      </c>
      <c r="H88" s="107"/>
      <c r="I88" s="107"/>
      <c r="J88" s="151" t="str">
        <f>'State data for spotlight'!J7</f>
        <v>2,772,206</v>
      </c>
      <c r="K88" s="151"/>
      <c r="L88" s="96">
        <f>'State data for spotlight'!L7</f>
        <v>2.2864412645679177E-2</v>
      </c>
      <c r="M88" s="97">
        <f>'State data for spotlight'!L7</f>
        <v>2.2864412645679177E-2</v>
      </c>
      <c r="N88" s="96">
        <f>'State data for spotlight'!N7</f>
        <v>6.2537082548243639E-2</v>
      </c>
      <c r="O88" s="97">
        <f>'State data for spotlight'!N7</f>
        <v>6.2537082548243639E-2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19280</v>
      </c>
      <c r="Y88" s="125">
        <v>20262</v>
      </c>
      <c r="Z88" s="125">
        <v>21238</v>
      </c>
    </row>
    <row r="89" spans="1:32" ht="15" customHeight="1" x14ac:dyDescent="0.25">
      <c r="A89" s="95" t="s">
        <v>104</v>
      </c>
      <c r="B89" s="95"/>
      <c r="C89" s="146" t="str">
        <f t="shared" si="3"/>
        <v>$47,177</v>
      </c>
      <c r="D89" s="96">
        <f t="shared" si="4"/>
        <v>2.9705779640300412E-2</v>
      </c>
      <c r="E89" s="97">
        <f t="shared" si="5"/>
        <v>2.9705779640300412E-2</v>
      </c>
      <c r="F89" s="96">
        <f t="shared" si="6"/>
        <v>0.12343095437218166</v>
      </c>
      <c r="G89" s="97">
        <f t="shared" si="7"/>
        <v>0.12343095437218166</v>
      </c>
      <c r="H89" s="145"/>
      <c r="I89" s="145"/>
      <c r="J89" s="145"/>
      <c r="K89" s="146" t="str">
        <f>'State data for spotlight'!J8</f>
        <v>$44,165</v>
      </c>
      <c r="L89" s="96">
        <f>'State data for spotlight'!L8</f>
        <v>3.4502951372622492E-2</v>
      </c>
      <c r="M89" s="97">
        <f>'State data for spotlight'!L8</f>
        <v>3.4502951372622492E-2</v>
      </c>
      <c r="N89" s="96">
        <f>'State data for spotlight'!N8</f>
        <v>0.13292973860400692</v>
      </c>
      <c r="O89" s="97">
        <f>'State data for spotlight'!N8</f>
        <v>0.13292973860400692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18248</v>
      </c>
      <c r="Y89" s="125">
        <v>19068</v>
      </c>
      <c r="Z89" s="125">
        <v>20356</v>
      </c>
    </row>
    <row r="90" spans="1:32" ht="15" customHeight="1" x14ac:dyDescent="0.25">
      <c r="A90" s="95" t="s">
        <v>7</v>
      </c>
      <c r="B90" s="95"/>
      <c r="C90" s="109" t="str">
        <f t="shared" si="3"/>
        <v>$48,810.7 mil</v>
      </c>
      <c r="D90" s="96">
        <f t="shared" si="4"/>
        <v>6.250457162201295E-2</v>
      </c>
      <c r="E90" s="97">
        <f t="shared" si="5"/>
        <v>6.250457162201295E-2</v>
      </c>
      <c r="F90" s="96">
        <f t="shared" si="6"/>
        <v>0.2387223853740581</v>
      </c>
      <c r="G90" s="97">
        <f t="shared" si="7"/>
        <v>0.2387223853740581</v>
      </c>
      <c r="H90" s="107"/>
      <c r="I90" s="107"/>
      <c r="J90" s="107"/>
      <c r="K90" s="109" t="str">
        <f>'State data for spotlight'!J9</f>
        <v>$160.1 bil</v>
      </c>
      <c r="L90" s="96">
        <f>'State data for spotlight'!L9</f>
        <v>5.0297920967150356E-2</v>
      </c>
      <c r="M90" s="97">
        <f>'State data for spotlight'!L9</f>
        <v>5.0297920967150356E-2</v>
      </c>
      <c r="N90" s="96">
        <f>'State data for spotlight'!N9</f>
        <v>0.21545951861683932</v>
      </c>
      <c r="O90" s="97">
        <f>'State data for spotlight'!N9</f>
        <v>0.21545951861683932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30703</v>
      </c>
      <c r="Y90" s="125">
        <v>31880</v>
      </c>
      <c r="Z90" s="125">
        <v>33355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350579</v>
      </c>
      <c r="Y91" s="125">
        <v>360333</v>
      </c>
      <c r="Z91" s="125">
        <v>372289</v>
      </c>
    </row>
    <row r="92" spans="1:32" ht="15" customHeight="1" x14ac:dyDescent="0.25">
      <c r="A92" s="26" t="s">
        <v>284</v>
      </c>
      <c r="S92" s="142" t="s">
        <v>55</v>
      </c>
      <c r="T92" s="142"/>
    </row>
    <row r="93" spans="1:32" ht="15" customHeight="1" x14ac:dyDescent="0.25">
      <c r="A93" s="110" t="s">
        <v>287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29725</v>
      </c>
      <c r="Y93" s="125">
        <v>32236</v>
      </c>
      <c r="Z93" s="125">
        <v>34130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86464</v>
      </c>
      <c r="Y94" s="125">
        <v>90801</v>
      </c>
      <c r="Z94" s="125">
        <v>94988</v>
      </c>
    </row>
    <row r="95" spans="1:32" ht="15" customHeight="1" x14ac:dyDescent="0.25">
      <c r="A95" s="26" t="s">
        <v>286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8886</v>
      </c>
      <c r="Y95" s="125">
        <v>9416</v>
      </c>
      <c r="Z95" s="125">
        <v>10004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37364</v>
      </c>
      <c r="Y96" s="125">
        <v>40264</v>
      </c>
      <c r="Z96" s="125">
        <v>43586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60376</v>
      </c>
      <c r="Y97" s="125">
        <v>65864</v>
      </c>
      <c r="Z97" s="125">
        <v>67254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27582</v>
      </c>
      <c r="Y98" s="125">
        <v>28671</v>
      </c>
      <c r="Z98" s="125">
        <v>30063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2236</v>
      </c>
      <c r="Y99" s="125">
        <v>2469</v>
      </c>
      <c r="Z99" s="125">
        <v>2741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15612</v>
      </c>
      <c r="Y100" s="125">
        <v>16511</v>
      </c>
      <c r="Z100" s="125">
        <v>17807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330792</v>
      </c>
      <c r="Y101" s="125">
        <v>342223</v>
      </c>
      <c r="Z101" s="125">
        <v>354833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676529</v>
      </c>
      <c r="Y104" s="125">
        <v>731172</v>
      </c>
      <c r="Z104" s="125">
        <v>761119</v>
      </c>
      <c r="AB104" s="122" t="str">
        <f>TEXT(Z104,"###,###")</f>
        <v>761,119</v>
      </c>
      <c r="AD104" s="143">
        <f>Z104/($Z$4)*100</f>
        <v>73.270118455695837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206571</v>
      </c>
      <c r="Y105" s="125">
        <v>202056</v>
      </c>
      <c r="Z105" s="125">
        <v>205985</v>
      </c>
      <c r="AB105" s="122" t="str">
        <f>TEXT(Z105,"###,###")</f>
        <v>205,985</v>
      </c>
      <c r="AD105" s="143">
        <f>Z105/($Z$4)*100</f>
        <v>19.829416096689883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883100</v>
      </c>
      <c r="Y106" s="132">
        <v>933228</v>
      </c>
      <c r="Z106" s="132">
        <v>967104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119575</v>
      </c>
      <c r="Y108" s="125">
        <v>131010</v>
      </c>
      <c r="Z108" s="125">
        <v>162918</v>
      </c>
      <c r="AB108" s="122" t="str">
        <f>TEXT(Z108,"###,###")</f>
        <v>162,918</v>
      </c>
      <c r="AD108" s="143">
        <f>Z108/($Z$4)*100</f>
        <v>15.683514875551726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126080</v>
      </c>
      <c r="Y109" s="125">
        <v>134465</v>
      </c>
      <c r="Z109" s="125">
        <v>135023</v>
      </c>
      <c r="AB109" s="122" t="str">
        <f>TEXT(Z109,"###,###")</f>
        <v>135,023</v>
      </c>
      <c r="AD109" s="143">
        <f>Z109/($Z$4)*100</f>
        <v>12.998166126773105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203847</v>
      </c>
      <c r="Y110" s="125">
        <v>214869</v>
      </c>
      <c r="Z110" s="125">
        <v>210526</v>
      </c>
      <c r="AB110" s="122" t="str">
        <f>TEXT(Z110,"###,###")</f>
        <v>210,526</v>
      </c>
      <c r="AD110" s="143">
        <f>Z110/($Z$4)*100</f>
        <v>20.26656141549984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433598</v>
      </c>
      <c r="Y111" s="125">
        <v>452885</v>
      </c>
      <c r="Z111" s="125">
        <v>458638</v>
      </c>
      <c r="AB111" s="122" t="str">
        <f>TEXT(Z111,"###,###")</f>
        <v>458,638</v>
      </c>
      <c r="AD111" s="143">
        <f>Z111/($Z$4)*100</f>
        <v>44.151388400872172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963549</v>
      </c>
      <c r="Y112" s="125">
        <v>1002968</v>
      </c>
      <c r="Z112" s="125">
        <v>1038785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39.71</v>
      </c>
      <c r="U118" s="144">
        <v>38.71</v>
      </c>
      <c r="V118" s="144">
        <v>36.86</v>
      </c>
      <c r="W118" s="144">
        <v>38.92</v>
      </c>
      <c r="X118" s="144">
        <v>39.93</v>
      </c>
      <c r="Y118" s="144">
        <v>38.97</v>
      </c>
      <c r="Z118" s="144">
        <v>38.979999999999997</v>
      </c>
      <c r="AB118" s="122" t="str">
        <f>TEXT(Z118,"##.0")</f>
        <v>39.0</v>
      </c>
    </row>
    <row r="120" spans="19:32" x14ac:dyDescent="0.25">
      <c r="S120" s="115" t="s">
        <v>106</v>
      </c>
      <c r="T120" s="125">
        <v>582013</v>
      </c>
      <c r="U120" s="125">
        <v>587731</v>
      </c>
      <c r="V120" s="125">
        <v>588862</v>
      </c>
      <c r="W120" s="125">
        <v>593620</v>
      </c>
      <c r="X120" s="125">
        <v>597658</v>
      </c>
      <c r="Y120" s="125">
        <v>614128</v>
      </c>
      <c r="Z120" s="125">
        <v>634839</v>
      </c>
      <c r="AB120" s="122" t="str">
        <f>TEXT(Z120,"###,###")</f>
        <v>634,839</v>
      </c>
    </row>
    <row r="121" spans="19:32" x14ac:dyDescent="0.25">
      <c r="S121" s="115" t="s">
        <v>107</v>
      </c>
      <c r="T121" s="125">
        <v>39184</v>
      </c>
      <c r="U121" s="125">
        <v>38752</v>
      </c>
      <c r="V121" s="125">
        <v>38589</v>
      </c>
      <c r="W121" s="125">
        <v>37347</v>
      </c>
      <c r="X121" s="125">
        <v>37885</v>
      </c>
      <c r="Y121" s="125">
        <v>39182</v>
      </c>
      <c r="Z121" s="125">
        <v>40527</v>
      </c>
      <c r="AB121" s="122" t="str">
        <f>TEXT(Z121,"###,###")</f>
        <v>40,527</v>
      </c>
    </row>
    <row r="122" spans="19:32" x14ac:dyDescent="0.25">
      <c r="S122" s="115" t="s">
        <v>108</v>
      </c>
      <c r="T122" s="125">
        <v>43646</v>
      </c>
      <c r="U122" s="125">
        <v>42834</v>
      </c>
      <c r="V122" s="125">
        <v>42694</v>
      </c>
      <c r="W122" s="125">
        <v>43156</v>
      </c>
      <c r="X122" s="125">
        <v>45830</v>
      </c>
      <c r="Y122" s="125">
        <v>49246</v>
      </c>
      <c r="Z122" s="125">
        <v>51776</v>
      </c>
      <c r="AB122" s="122" t="str">
        <f>TEXT(Z122,"###,###")</f>
        <v>51,776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625659</v>
      </c>
      <c r="U124" s="125">
        <v>630565</v>
      </c>
      <c r="V124" s="125">
        <v>631556</v>
      </c>
      <c r="W124" s="125">
        <v>636776</v>
      </c>
      <c r="X124" s="125">
        <v>643488</v>
      </c>
      <c r="Y124" s="125">
        <v>663374</v>
      </c>
      <c r="Z124" s="125">
        <v>686615</v>
      </c>
      <c r="AB124" s="122" t="str">
        <f>TEXT(Z124,"###,###")</f>
        <v>686,615</v>
      </c>
      <c r="AD124" s="139">
        <f>Z124/$Z$7*100</f>
        <v>94.426535669786645</v>
      </c>
    </row>
    <row r="125" spans="19:32" x14ac:dyDescent="0.25">
      <c r="S125" s="115" t="s">
        <v>110</v>
      </c>
      <c r="T125" s="125">
        <v>82830</v>
      </c>
      <c r="U125" s="125">
        <v>81586</v>
      </c>
      <c r="V125" s="125">
        <v>81283</v>
      </c>
      <c r="W125" s="125">
        <v>80503</v>
      </c>
      <c r="X125" s="125">
        <v>83715</v>
      </c>
      <c r="Y125" s="125">
        <v>88428</v>
      </c>
      <c r="Z125" s="125">
        <v>92303</v>
      </c>
      <c r="AB125" s="122" t="str">
        <f>TEXT(Z125,"###,###")</f>
        <v>92,303</v>
      </c>
      <c r="AD125" s="139">
        <f>Z125/$Z$7*100</f>
        <v>12.693944236476506</v>
      </c>
    </row>
    <row r="127" spans="19:32" x14ac:dyDescent="0.25">
      <c r="S127" s="115" t="s">
        <v>111</v>
      </c>
      <c r="T127" s="125">
        <v>345281</v>
      </c>
      <c r="U127" s="125">
        <v>348354</v>
      </c>
      <c r="V127" s="125">
        <v>347556</v>
      </c>
      <c r="W127" s="125">
        <v>348335</v>
      </c>
      <c r="X127" s="125">
        <v>350579</v>
      </c>
      <c r="Y127" s="125">
        <v>360333</v>
      </c>
      <c r="Z127" s="125">
        <v>372289</v>
      </c>
      <c r="AB127" s="122" t="str">
        <f>TEXT(Z127,"###,###")</f>
        <v>372,289</v>
      </c>
      <c r="AD127" s="139">
        <f>Z127/$Z$7*100</f>
        <v>51.198940509556593</v>
      </c>
    </row>
    <row r="128" spans="19:32" x14ac:dyDescent="0.25">
      <c r="S128" s="115" t="s">
        <v>112</v>
      </c>
      <c r="T128" s="125">
        <v>319562</v>
      </c>
      <c r="U128" s="125">
        <v>320958</v>
      </c>
      <c r="V128" s="125">
        <v>322589</v>
      </c>
      <c r="W128" s="125">
        <v>325787</v>
      </c>
      <c r="X128" s="125">
        <v>330792</v>
      </c>
      <c r="Y128" s="125">
        <v>342223</v>
      </c>
      <c r="Z128" s="125">
        <v>354833</v>
      </c>
      <c r="AB128" s="122" t="str">
        <f>TEXT(Z128,"###,###")</f>
        <v>354,833</v>
      </c>
      <c r="AD128" s="139">
        <f>Z128/$Z$7*100</f>
        <v>48.798308996042039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15" id="{E7DBE415-208F-4784-AB65-FC0F620998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718" id="{3BCD73DC-D5B6-4103-BFE0-4EECBCE02C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21" id="{92B43C84-C0E2-4421-9D57-E9D46A21C7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24" id="{A106BCE5-C51D-4A56-9DCD-810F1C2088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78</vt:i4>
      </vt:variant>
    </vt:vector>
  </HeadingPairs>
  <TitlesOfParts>
    <vt:vector size="158" baseType="lpstr">
      <vt:lpstr>Contents</vt:lpstr>
      <vt:lpstr>Table 9.1</vt:lpstr>
      <vt:lpstr>Table 9.2</vt:lpstr>
      <vt:lpstr>Table 9.3</vt:lpstr>
      <vt:lpstr>Table 9.4</vt:lpstr>
      <vt:lpstr>Table 9.5</vt:lpstr>
      <vt:lpstr>Table 9.6</vt:lpstr>
      <vt:lpstr>Table 9.7</vt:lpstr>
      <vt:lpstr>Table 9.8</vt:lpstr>
      <vt:lpstr>Table 9.9</vt:lpstr>
      <vt:lpstr>Table 9.10</vt:lpstr>
      <vt:lpstr>Table 9.11</vt:lpstr>
      <vt:lpstr>Table 9.12</vt:lpstr>
      <vt:lpstr>Table 9.13</vt:lpstr>
      <vt:lpstr>Table 9.14</vt:lpstr>
      <vt:lpstr>Table 9.15</vt:lpstr>
      <vt:lpstr>Table 9.16</vt:lpstr>
      <vt:lpstr>Table 9.17</vt:lpstr>
      <vt:lpstr>Table 9.18</vt:lpstr>
      <vt:lpstr>Table 9.19</vt:lpstr>
      <vt:lpstr>Table 9.20</vt:lpstr>
      <vt:lpstr>Table 9.21</vt:lpstr>
      <vt:lpstr>Table 9.22</vt:lpstr>
      <vt:lpstr>Table 9.23</vt:lpstr>
      <vt:lpstr>Table 9.24</vt:lpstr>
      <vt:lpstr>Table 9.25</vt:lpstr>
      <vt:lpstr>Table 9.26</vt:lpstr>
      <vt:lpstr>Table 9.27</vt:lpstr>
      <vt:lpstr>Table 9.28</vt:lpstr>
      <vt:lpstr>Table 9.29</vt:lpstr>
      <vt:lpstr>Table 9.30</vt:lpstr>
      <vt:lpstr>Table 9.31</vt:lpstr>
      <vt:lpstr>Table 9.32</vt:lpstr>
      <vt:lpstr>Table 9.33</vt:lpstr>
      <vt:lpstr>Table 9.34</vt:lpstr>
      <vt:lpstr>Table 9.35</vt:lpstr>
      <vt:lpstr>Table 9.36</vt:lpstr>
      <vt:lpstr>Table 9.37</vt:lpstr>
      <vt:lpstr>Table 9.38</vt:lpstr>
      <vt:lpstr>Table 9.39</vt:lpstr>
      <vt:lpstr>Table 9.40</vt:lpstr>
      <vt:lpstr>Table 9.41</vt:lpstr>
      <vt:lpstr>Table 9.42</vt:lpstr>
      <vt:lpstr>Table 9.43</vt:lpstr>
      <vt:lpstr>Table 9.44</vt:lpstr>
      <vt:lpstr>Table 9.45</vt:lpstr>
      <vt:lpstr>Table 9.46</vt:lpstr>
      <vt:lpstr>Table 9.47</vt:lpstr>
      <vt:lpstr>Table 9.48</vt:lpstr>
      <vt:lpstr>Table 9.49</vt:lpstr>
      <vt:lpstr>Table 9.50</vt:lpstr>
      <vt:lpstr>Table 9.51</vt:lpstr>
      <vt:lpstr>Table 9.52</vt:lpstr>
      <vt:lpstr>Table 9.53</vt:lpstr>
      <vt:lpstr>Table 9.54</vt:lpstr>
      <vt:lpstr>Table 9.55</vt:lpstr>
      <vt:lpstr>Table 9.56</vt:lpstr>
      <vt:lpstr>Table 9.57</vt:lpstr>
      <vt:lpstr>Table 9.58</vt:lpstr>
      <vt:lpstr>Table 9.59</vt:lpstr>
      <vt:lpstr>Table 9.60</vt:lpstr>
      <vt:lpstr>Table 9.61</vt:lpstr>
      <vt:lpstr>Table 9.62</vt:lpstr>
      <vt:lpstr>Table 9.63</vt:lpstr>
      <vt:lpstr>Table 9.64</vt:lpstr>
      <vt:lpstr>Table 9.65</vt:lpstr>
      <vt:lpstr>Table 9.66</vt:lpstr>
      <vt:lpstr>Table 9.67</vt:lpstr>
      <vt:lpstr>Table 9.68</vt:lpstr>
      <vt:lpstr>Table 9.69</vt:lpstr>
      <vt:lpstr>Table 9.70</vt:lpstr>
      <vt:lpstr>Table 9.71</vt:lpstr>
      <vt:lpstr>Table 9.72</vt:lpstr>
      <vt:lpstr>Table 9.73</vt:lpstr>
      <vt:lpstr>Table 9.74</vt:lpstr>
      <vt:lpstr>Table 9.75</vt:lpstr>
      <vt:lpstr>Table 9.76</vt:lpstr>
      <vt:lpstr>Table 9.77</vt:lpstr>
      <vt:lpstr>Table 9.78</vt:lpstr>
      <vt:lpstr>State data for spotlight</vt:lpstr>
      <vt:lpstr>'Table 9.1'!Print_Area</vt:lpstr>
      <vt:lpstr>'Table 9.10'!Print_Area</vt:lpstr>
      <vt:lpstr>'Table 9.11'!Print_Area</vt:lpstr>
      <vt:lpstr>'Table 9.12'!Print_Area</vt:lpstr>
      <vt:lpstr>'Table 9.13'!Print_Area</vt:lpstr>
      <vt:lpstr>'Table 9.14'!Print_Area</vt:lpstr>
      <vt:lpstr>'Table 9.15'!Print_Area</vt:lpstr>
      <vt:lpstr>'Table 9.16'!Print_Area</vt:lpstr>
      <vt:lpstr>'Table 9.17'!Print_Area</vt:lpstr>
      <vt:lpstr>'Table 9.18'!Print_Area</vt:lpstr>
      <vt:lpstr>'Table 9.19'!Print_Area</vt:lpstr>
      <vt:lpstr>'Table 9.2'!Print_Area</vt:lpstr>
      <vt:lpstr>'Table 9.20'!Print_Area</vt:lpstr>
      <vt:lpstr>'Table 9.21'!Print_Area</vt:lpstr>
      <vt:lpstr>'Table 9.22'!Print_Area</vt:lpstr>
      <vt:lpstr>'Table 9.23'!Print_Area</vt:lpstr>
      <vt:lpstr>'Table 9.24'!Print_Area</vt:lpstr>
      <vt:lpstr>'Table 9.25'!Print_Area</vt:lpstr>
      <vt:lpstr>'Table 9.26'!Print_Area</vt:lpstr>
      <vt:lpstr>'Table 9.27'!Print_Area</vt:lpstr>
      <vt:lpstr>'Table 9.28'!Print_Area</vt:lpstr>
      <vt:lpstr>'Table 9.29'!Print_Area</vt:lpstr>
      <vt:lpstr>'Table 9.3'!Print_Area</vt:lpstr>
      <vt:lpstr>'Table 9.30'!Print_Area</vt:lpstr>
      <vt:lpstr>'Table 9.31'!Print_Area</vt:lpstr>
      <vt:lpstr>'Table 9.32'!Print_Area</vt:lpstr>
      <vt:lpstr>'Table 9.33'!Print_Area</vt:lpstr>
      <vt:lpstr>'Table 9.34'!Print_Area</vt:lpstr>
      <vt:lpstr>'Table 9.35'!Print_Area</vt:lpstr>
      <vt:lpstr>'Table 9.36'!Print_Area</vt:lpstr>
      <vt:lpstr>'Table 9.37'!Print_Area</vt:lpstr>
      <vt:lpstr>'Table 9.38'!Print_Area</vt:lpstr>
      <vt:lpstr>'Table 9.39'!Print_Area</vt:lpstr>
      <vt:lpstr>'Table 9.4'!Print_Area</vt:lpstr>
      <vt:lpstr>'Table 9.40'!Print_Area</vt:lpstr>
      <vt:lpstr>'Table 9.41'!Print_Area</vt:lpstr>
      <vt:lpstr>'Table 9.42'!Print_Area</vt:lpstr>
      <vt:lpstr>'Table 9.43'!Print_Area</vt:lpstr>
      <vt:lpstr>'Table 9.44'!Print_Area</vt:lpstr>
      <vt:lpstr>'Table 9.45'!Print_Area</vt:lpstr>
      <vt:lpstr>'Table 9.46'!Print_Area</vt:lpstr>
      <vt:lpstr>'Table 9.47'!Print_Area</vt:lpstr>
      <vt:lpstr>'Table 9.48'!Print_Area</vt:lpstr>
      <vt:lpstr>'Table 9.49'!Print_Area</vt:lpstr>
      <vt:lpstr>'Table 9.5'!Print_Area</vt:lpstr>
      <vt:lpstr>'Table 9.50'!Print_Area</vt:lpstr>
      <vt:lpstr>'Table 9.51'!Print_Area</vt:lpstr>
      <vt:lpstr>'Table 9.52'!Print_Area</vt:lpstr>
      <vt:lpstr>'Table 9.53'!Print_Area</vt:lpstr>
      <vt:lpstr>'Table 9.54'!Print_Area</vt:lpstr>
      <vt:lpstr>'Table 9.55'!Print_Area</vt:lpstr>
      <vt:lpstr>'Table 9.56'!Print_Area</vt:lpstr>
      <vt:lpstr>'Table 9.57'!Print_Area</vt:lpstr>
      <vt:lpstr>'Table 9.58'!Print_Area</vt:lpstr>
      <vt:lpstr>'Table 9.59'!Print_Area</vt:lpstr>
      <vt:lpstr>'Table 9.6'!Print_Area</vt:lpstr>
      <vt:lpstr>'Table 9.60'!Print_Area</vt:lpstr>
      <vt:lpstr>'Table 9.61'!Print_Area</vt:lpstr>
      <vt:lpstr>'Table 9.62'!Print_Area</vt:lpstr>
      <vt:lpstr>'Table 9.63'!Print_Area</vt:lpstr>
      <vt:lpstr>'Table 9.64'!Print_Area</vt:lpstr>
      <vt:lpstr>'Table 9.65'!Print_Area</vt:lpstr>
      <vt:lpstr>'Table 9.66'!Print_Area</vt:lpstr>
      <vt:lpstr>'Table 9.67'!Print_Area</vt:lpstr>
      <vt:lpstr>'Table 9.68'!Print_Area</vt:lpstr>
      <vt:lpstr>'Table 9.69'!Print_Area</vt:lpstr>
      <vt:lpstr>'Table 9.7'!Print_Area</vt:lpstr>
      <vt:lpstr>'Table 9.70'!Print_Area</vt:lpstr>
      <vt:lpstr>'Table 9.71'!Print_Area</vt:lpstr>
      <vt:lpstr>'Table 9.72'!Print_Area</vt:lpstr>
      <vt:lpstr>'Table 9.73'!Print_Area</vt:lpstr>
      <vt:lpstr>'Table 9.74'!Print_Area</vt:lpstr>
      <vt:lpstr>'Table 9.75'!Print_Area</vt:lpstr>
      <vt:lpstr>'Table 9.76'!Print_Area</vt:lpstr>
      <vt:lpstr>'Table 9.77'!Print_Area</vt:lpstr>
      <vt:lpstr>'Table 9.78'!Print_Area</vt:lpstr>
      <vt:lpstr>'Table 9.8'!Print_Area</vt:lpstr>
      <vt:lpstr>'Table 9.9'!Print_Area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Wade1</dc:creator>
  <cp:lastModifiedBy>Son Chu</cp:lastModifiedBy>
  <cp:lastPrinted>2019-07-12T00:48:45Z</cp:lastPrinted>
  <dcterms:created xsi:type="dcterms:W3CDTF">2019-07-02T01:38:47Z</dcterms:created>
  <dcterms:modified xsi:type="dcterms:W3CDTF">2021-02-18T06:19:30Z</dcterms:modified>
</cp:coreProperties>
</file>