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D7DC013A-1587-4CC7-8BD9-AD77417E65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3.1" sheetId="5" r:id="rId2"/>
    <sheet name="Table 3.2" sheetId="6" r:id="rId3"/>
    <sheet name="Index" sheetId="3" r:id="rId4"/>
    <sheet name="Data1" sheetId="1" r:id="rId5"/>
  </sheets>
  <definedNames>
    <definedName name="A124828010A">Data1!$AL$1:$AL$10,Data1!$AL$11:$AL$17</definedName>
    <definedName name="A124828010A_Data">Data1!$AL$11:$AL$17</definedName>
    <definedName name="A124828010A_Latest">Data1!$AL$17</definedName>
    <definedName name="A124828014K">Data1!$U$1:$U$10,Data1!$U$11:$U$17</definedName>
    <definedName name="A124828014K_Data">Data1!$U$11:$U$17</definedName>
    <definedName name="A124828014K_Latest">Data1!$U$17</definedName>
    <definedName name="A124828018V">Data1!$AD$1:$AD$10,Data1!$AD$11:$AD$17</definedName>
    <definedName name="A124828018V_Data">Data1!$AD$11:$AD$17</definedName>
    <definedName name="A124828018V_Latest">Data1!$AD$17</definedName>
    <definedName name="A124828022K">Data1!$D$1:$D$10,Data1!$D$11:$D$17</definedName>
    <definedName name="A124828022K_Data">Data1!$D$11:$D$17</definedName>
    <definedName name="A124828022K_Latest">Data1!$D$17</definedName>
    <definedName name="A124828026V">Data1!$P$1:$P$10,Data1!$P$11:$P$17</definedName>
    <definedName name="A124828026V_Data">Data1!$P$11:$P$17</definedName>
    <definedName name="A124828026V_Latest">Data1!$P$17</definedName>
    <definedName name="A124828030K">Data1!$C$1:$C$10,Data1!$C$11:$C$17</definedName>
    <definedName name="A124828030K_Data">Data1!$C$11:$C$17</definedName>
    <definedName name="A124828030K_Latest">Data1!$C$17</definedName>
    <definedName name="A124828034V">Data1!$I$1:$I$10,Data1!$I$11:$I$17</definedName>
    <definedName name="A124828034V_Data">Data1!$I$11:$I$17</definedName>
    <definedName name="A124828034V_Latest">Data1!$I$17</definedName>
    <definedName name="A124828038C">Data1!$V$1:$V$10,Data1!$V$11:$V$17</definedName>
    <definedName name="A124828038C_Data">Data1!$V$11:$V$17</definedName>
    <definedName name="A124828038C_Latest">Data1!$V$17</definedName>
    <definedName name="A124828042V">Data1!$M$1:$M$10,Data1!$M$11:$M$17</definedName>
    <definedName name="A124828042V_Data">Data1!$M$11:$M$17</definedName>
    <definedName name="A124828042V_Latest">Data1!$M$17</definedName>
    <definedName name="A124828046C">Data1!$AB$1:$AB$10,Data1!$AB$11:$AB$17</definedName>
    <definedName name="A124828046C_Data">Data1!$AB$11:$AB$17</definedName>
    <definedName name="A124828046C_Latest">Data1!$AB$17</definedName>
    <definedName name="A124828050V">Data1!$AN$1:$AN$10,Data1!$AN$11:$AN$17</definedName>
    <definedName name="A124828050V_Data">Data1!$AN$11:$AN$17</definedName>
    <definedName name="A124828050V_Latest">Data1!$AN$17</definedName>
    <definedName name="A124828054C">Data1!$W$1:$W$10,Data1!$W$11:$W$17</definedName>
    <definedName name="A124828054C_Data">Data1!$W$11:$W$17</definedName>
    <definedName name="A124828054C_Latest">Data1!$W$17</definedName>
    <definedName name="A124828058L">Data1!$AI$1:$AI$10,Data1!$AI$11:$AI$17</definedName>
    <definedName name="A124828058L_Data">Data1!$AI$11:$AI$17</definedName>
    <definedName name="A124828058L_Latest">Data1!$AI$17</definedName>
    <definedName name="A124828062C">Data1!$AG$1:$AG$10,Data1!$AG$11:$AG$17</definedName>
    <definedName name="A124828062C_Data">Data1!$AG$11:$AG$17</definedName>
    <definedName name="A124828062C_Latest">Data1!$AG$17</definedName>
    <definedName name="A124828066L">Data1!$S$1:$S$10,Data1!$S$11:$S$17</definedName>
    <definedName name="A124828066L_Data">Data1!$S$11:$S$17</definedName>
    <definedName name="A124828066L_Latest">Data1!$S$17</definedName>
    <definedName name="A124828070C">Data1!$Y$1:$Y$10,Data1!$Y$11:$Y$17</definedName>
    <definedName name="A124828070C_Data">Data1!$Y$11:$Y$17</definedName>
    <definedName name="A124828070C_Latest">Data1!$Y$17</definedName>
    <definedName name="A124828074L">Data1!$AE$1:$AE$10,Data1!$AE$11:$AE$17</definedName>
    <definedName name="A124828074L_Data">Data1!$AE$11:$AE$17</definedName>
    <definedName name="A124828074L_Latest">Data1!$AE$17</definedName>
    <definedName name="A124828078W">Data1!$AK$1:$AK$10,Data1!$AK$11:$AK$17</definedName>
    <definedName name="A124828078W_Data">Data1!$AK$11:$AK$17</definedName>
    <definedName name="A124828078W_Latest">Data1!$AK$17</definedName>
    <definedName name="A124828082L">Data1!$E$1:$E$10,Data1!$E$11:$E$17</definedName>
    <definedName name="A124828082L_Data">Data1!$E$11:$E$17</definedName>
    <definedName name="A124828082L_Latest">Data1!$E$17</definedName>
    <definedName name="A124828086W">Data1!$N$1:$N$10,Data1!$N$11:$N$17</definedName>
    <definedName name="A124828086W_Data">Data1!$N$11:$N$17</definedName>
    <definedName name="A124828086W_Latest">Data1!$N$17</definedName>
    <definedName name="A124828090L">Data1!$Q$1:$Q$10,Data1!$Q$11:$Q$17</definedName>
    <definedName name="A124828090L_Data">Data1!$Q$11:$Q$17</definedName>
    <definedName name="A124828090L_Latest">Data1!$Q$17</definedName>
    <definedName name="A124828094W">Data1!$F$1:$F$10,Data1!$F$11:$F$17</definedName>
    <definedName name="A124828094W_Data">Data1!$F$11:$F$17</definedName>
    <definedName name="A124828094W_Latest">Data1!$F$17</definedName>
    <definedName name="A124828098F">Data1!$L$1:$L$10,Data1!$L$11:$L$17</definedName>
    <definedName name="A124828098F_Data">Data1!$L$11:$L$17</definedName>
    <definedName name="A124828098F_Latest">Data1!$L$17</definedName>
    <definedName name="A124828102K">Data1!$O$1:$O$10,Data1!$O$11:$O$17</definedName>
    <definedName name="A124828102K_Data">Data1!$O$11:$O$17</definedName>
    <definedName name="A124828102K_Latest">Data1!$O$17</definedName>
    <definedName name="A124828106V">Data1!$AJ$1:$AJ$10,Data1!$AJ$11:$AJ$17</definedName>
    <definedName name="A124828106V_Data">Data1!$AJ$11:$AJ$17</definedName>
    <definedName name="A124828106V_Latest">Data1!$AJ$17</definedName>
    <definedName name="A124828110K">Data1!$AH$1:$AH$10,Data1!$AH$11:$AH$17</definedName>
    <definedName name="A124828110K_Data">Data1!$AH$11:$AH$17</definedName>
    <definedName name="A124828110K_Latest">Data1!$AH$17</definedName>
    <definedName name="A124828114V">Data1!$T$1:$T$10,Data1!$T$11:$T$17</definedName>
    <definedName name="A124828114V_Data">Data1!$T$11:$T$17</definedName>
    <definedName name="A124828114V_Latest">Data1!$T$17</definedName>
    <definedName name="A124828118C">Data1!$AC$1:$AC$10,Data1!$AC$11:$AC$17</definedName>
    <definedName name="A124828118C_Data">Data1!$AC$11:$AC$17</definedName>
    <definedName name="A124828118C_Latest">Data1!$AC$17</definedName>
    <definedName name="A124828122V">Data1!$G$1:$G$10,Data1!$G$11:$G$17</definedName>
    <definedName name="A124828122V_Data">Data1!$G$11:$G$17</definedName>
    <definedName name="A124828122V_Latest">Data1!$G$17</definedName>
    <definedName name="A124828126C">Data1!$J$1:$J$10,Data1!$J$11:$J$17</definedName>
    <definedName name="A124828126C_Data">Data1!$J$11:$J$17</definedName>
    <definedName name="A124828126C_Latest">Data1!$J$17</definedName>
    <definedName name="A124828130V">Data1!$B$1:$B$10,Data1!$B$11:$B$17</definedName>
    <definedName name="A124828130V_Data">Data1!$B$11:$B$17</definedName>
    <definedName name="A124828130V_Latest">Data1!$B$17</definedName>
    <definedName name="A124828134C">Data1!$H$1:$H$10,Data1!$H$11:$H$17</definedName>
    <definedName name="A124828134C_Data">Data1!$H$11:$H$17</definedName>
    <definedName name="A124828134C_Latest">Data1!$H$17</definedName>
    <definedName name="A124828138L">Data1!$K$1:$K$10,Data1!$K$11:$K$17</definedName>
    <definedName name="A124828138L_Data">Data1!$K$11:$K$17</definedName>
    <definedName name="A124828138L_Latest">Data1!$K$17</definedName>
    <definedName name="A124828142C">Data1!$Z$1:$Z$10,Data1!$Z$11:$Z$17</definedName>
    <definedName name="A124828142C_Data">Data1!$Z$11:$Z$17</definedName>
    <definedName name="A124828142C_Latest">Data1!$Z$17</definedName>
    <definedName name="A124828146L">Data1!$X$1:$X$10,Data1!$X$11:$X$17</definedName>
    <definedName name="A124828146L_Data">Data1!$X$11:$X$17</definedName>
    <definedName name="A124828146L_Latest">Data1!$X$17</definedName>
    <definedName name="A124828150C">Data1!$AA$1:$AA$10,Data1!$AA$11:$AA$17</definedName>
    <definedName name="A124828150C_Data">Data1!$AA$11:$AA$17</definedName>
    <definedName name="A124828150C_Latest">Data1!$AA$17</definedName>
    <definedName name="A124828154L">Data1!$AF$1:$AF$10,Data1!$AF$11:$AF$17</definedName>
    <definedName name="A124828154L_Data">Data1!$AF$11:$AF$17</definedName>
    <definedName name="A124828154L_Latest">Data1!$AF$17</definedName>
    <definedName name="A124828158W">Data1!$R$1:$R$10,Data1!$R$11:$R$17</definedName>
    <definedName name="A124828158W_Data">Data1!$R$11:$R$17</definedName>
    <definedName name="A124828158W_Latest">Data1!$R$17</definedName>
    <definedName name="A124828162L">Data1!$AM$1:$AM$10,Data1!$AM$11:$AM$17</definedName>
    <definedName name="A124828162L_Data">Data1!$AM$11:$AM$17</definedName>
    <definedName name="A124828162L_Latest">Data1!$AM$17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A8" i="5"/>
  <c r="B7" i="5"/>
  <c r="B6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J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2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2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3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3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4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4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5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7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7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<sst xmlns="http://schemas.openxmlformats.org/spreadsheetml/2006/main" count="594" uniqueCount="132">
  <si>
    <t>Part-time workers who prefer more hours ;  Persons ;</t>
  </si>
  <si>
    <t>Part-time workers who prefer more hours ;  &gt; Males ;</t>
  </si>
  <si>
    <t>Part-time workers who prefer more hours ;  &gt; Females ;</t>
  </si>
  <si>
    <t>&gt; Available for more hours within four weeks ;  Persons ;</t>
  </si>
  <si>
    <t>&gt; Available for more hours within four weeks ;  &gt; Males ;</t>
  </si>
  <si>
    <t>&gt; Available for more hours within four weeks ;  &gt; Females ;</t>
  </si>
  <si>
    <t>&gt;&gt; Available within four weeks and looked for more work last year ;  Persons ;</t>
  </si>
  <si>
    <t>&gt;&gt; Available within four weeks and looked for more work last year ;  &gt; Males ;</t>
  </si>
  <si>
    <t>&gt;&gt; Available within four weeks and looked for more work last year ;  &gt; Females ;</t>
  </si>
  <si>
    <t>&gt;&gt; Available within four weeks and did not look for more work last year ;  Persons ;</t>
  </si>
  <si>
    <t>&gt;&gt; Available within four weeks and did not look for more work last year ;  &gt; Males ;</t>
  </si>
  <si>
    <t>&gt;&gt; Available within four weeks and did not look for more work last year ;  &gt; Females ;</t>
  </si>
  <si>
    <t>&gt;&gt;&gt; Available for more hours last week ;  Persons ;</t>
  </si>
  <si>
    <t>&gt;&gt;&gt; Available for more hours last week ;  &gt; Males ;</t>
  </si>
  <si>
    <t>&gt;&gt;&gt; Available for more hours last week ;  &gt; Females ;</t>
  </si>
  <si>
    <t>&gt;&gt;&gt;&gt; Available last week and looked for more work last year ;  Persons ;</t>
  </si>
  <si>
    <t>&gt;&gt;&gt;&gt; Available last week and looked for more work last year ;  &gt; Males ;</t>
  </si>
  <si>
    <t>&gt;&gt;&gt;&gt; Available last week and looked for more work last year ;  &gt; Females ;</t>
  </si>
  <si>
    <t>&gt;&gt;&gt;&gt; Available last week and did not look for more work last year ;  Persons ;</t>
  </si>
  <si>
    <t>&gt;&gt;&gt;&gt; Available last week and did not look for more work last year ;  &gt; Males ;</t>
  </si>
  <si>
    <t>&gt;&gt;&gt;&gt; Available last week and did not look for more work last year ;  &gt; Females ;</t>
  </si>
  <si>
    <t>&gt;&gt;&gt; Available for more hours within four weeks (but not last week) ;  Persons ;</t>
  </si>
  <si>
    <t>&gt;&gt;&gt; Available for more hours within four weeks (but not last week) ;  &gt; Males ;</t>
  </si>
  <si>
    <t>&gt;&gt;&gt; Available for more hours within four weeks (but not last week) ;  &gt; Females ;</t>
  </si>
  <si>
    <t>&gt;&gt;&gt;&gt; Available in 1–4 weeks and looked for more work last year ;  Persons ;</t>
  </si>
  <si>
    <t>&gt;&gt;&gt;&gt; Available in 1–4 weeks and looked for more work last year ;  &gt; Males ;</t>
  </si>
  <si>
    <t>&gt;&gt;&gt;&gt; Available in 1–4 weeks and looked for more work last year ;  &gt; Females ;</t>
  </si>
  <si>
    <t>&gt;&gt;&gt;&gt; Available in 1–4 weeks and did not look for more work last year ;  Persons ;</t>
  </si>
  <si>
    <t>&gt;&gt;&gt;&gt; Available in 1–4 weeks and did not look for more work last year ;  &gt; Males ;</t>
  </si>
  <si>
    <t>&gt;&gt;&gt;&gt; Available in 1–4 weeks and did not look for more work last year ;  &gt; Females ;</t>
  </si>
  <si>
    <t>&gt; Not available for more hours within four weeks ;  Persons ;</t>
  </si>
  <si>
    <t>&gt; Not available for more hours within four weeks ;  &gt; Males ;</t>
  </si>
  <si>
    <t>&gt; Not available for more hours within four weeks ;  &gt; Females ;</t>
  </si>
  <si>
    <t>&gt;&gt; Not available within four weeks and looked for more work last year ;  Persons ;</t>
  </si>
  <si>
    <t>&gt;&gt; Not available within four weeks and looked for more work last year ;  &gt; Males ;</t>
  </si>
  <si>
    <t>&gt;&gt; Not available within four weeks and looked for more work last year ;  &gt; Females ;</t>
  </si>
  <si>
    <t>&gt;&gt; Not available within four weeks and did not look for more work last year ;  Persons ;</t>
  </si>
  <si>
    <t>&gt;&gt; Not available within four weeks and did not look for more work last year ;  &gt; Males ;</t>
  </si>
  <si>
    <t>&gt;&gt; Not available within four weeks and did not look for more work last year ;  &gt; Females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</si>
  <si>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</si>
  <si>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</si>
  <si>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</si>
  <si>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</si>
  <si>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</si>
  <si>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</si>
  <si>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</si>
  <si>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</si>
  <si>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</si>
  <si>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</si>
  <si>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</si>
  <si>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</si>
  <si>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A124828130V</t>
  </si>
  <si>
    <t>A124828030K</t>
  </si>
  <si>
    <t>A124828022K</t>
  </si>
  <si>
    <t>A124828082L</t>
  </si>
  <si>
    <t>A124828094W</t>
  </si>
  <si>
    <t>A124828122V</t>
  </si>
  <si>
    <t>A124828134C</t>
  </si>
  <si>
    <t>A124828034V</t>
  </si>
  <si>
    <t>A124828126C</t>
  </si>
  <si>
    <t>A124828138L</t>
  </si>
  <si>
    <t>A124828098F</t>
  </si>
  <si>
    <t>A124828042V</t>
  </si>
  <si>
    <t>A124828086W</t>
  </si>
  <si>
    <t>A124828102K</t>
  </si>
  <si>
    <t>A124828026V</t>
  </si>
  <si>
    <t>A124828090L</t>
  </si>
  <si>
    <t>A124828158W</t>
  </si>
  <si>
    <t>A124828066L</t>
  </si>
  <si>
    <t>A124828114V</t>
  </si>
  <si>
    <t>A124828014K</t>
  </si>
  <si>
    <t>A124828038C</t>
  </si>
  <si>
    <t>A124828054C</t>
  </si>
  <si>
    <t>A124828146L</t>
  </si>
  <si>
    <t>A124828070C</t>
  </si>
  <si>
    <t>A124828142C</t>
  </si>
  <si>
    <t>A124828150C</t>
  </si>
  <si>
    <t>A124828046C</t>
  </si>
  <si>
    <t>A124828118C</t>
  </si>
  <si>
    <t>A124828018V</t>
  </si>
  <si>
    <t>A124828074L</t>
  </si>
  <si>
    <t>A124828154L</t>
  </si>
  <si>
    <t>A124828062C</t>
  </si>
  <si>
    <t>A124828110K</t>
  </si>
  <si>
    <t>A124828058L</t>
  </si>
  <si>
    <t>A124828106V</t>
  </si>
  <si>
    <t>A124828078W</t>
  </si>
  <si>
    <t>A124828010A</t>
  </si>
  <si>
    <t>A124828162L</t>
  </si>
  <si>
    <t>A124828050V</t>
  </si>
  <si>
    <t>Time Series Workbook</t>
  </si>
  <si>
    <t>6226.0 Participation, Job Search and Mobility, Australia</t>
  </si>
  <si>
    <t>Table 3. Part-time workers who prefer more hours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</si>
  <si>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</si>
  <si>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</si>
  <si>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</si>
  <si>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</si>
  <si>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</si>
  <si>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</si>
  <si>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</si>
  <si>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</si>
  <si>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</si>
  <si>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</si>
  <si>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3.1 - February 2021</t>
  </si>
  <si>
    <t>Table 3.2 -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</si>
  <si>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</si>
  <si>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</si>
  <si>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</si>
  <si>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</si>
  <si>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</si>
  <si>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</si>
  <si>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</si>
  <si>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</si>
  <si>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Persons</t>
  </si>
  <si>
    <t>Males</t>
  </si>
  <si>
    <t>Females</t>
  </si>
  <si>
    <t>'000</t>
  </si>
  <si>
    <t>Whether looked last year and available to start work with more hours</t>
  </si>
  <si>
    <t>Part-time workers who prefer more hours</t>
  </si>
  <si>
    <t xml:space="preserve"> Available for more hours within four weeks</t>
  </si>
  <si>
    <t xml:space="preserve"> Available within four weeks and looked for more work last year</t>
  </si>
  <si>
    <t xml:space="preserve"> Available within four weeks and did not look for more work last year</t>
  </si>
  <si>
    <t xml:space="preserve"> Available for more hours last week</t>
  </si>
  <si>
    <t xml:space="preserve"> Available last week and looked for more work last year</t>
  </si>
  <si>
    <t xml:space="preserve"> Available last week and did not look for more work last year</t>
  </si>
  <si>
    <t xml:space="preserve"> Available for more hours within four weeks (but not last week)</t>
  </si>
  <si>
    <t xml:space="preserve"> Available in 1–4 weeks and looked for more work last year</t>
  </si>
  <si>
    <t xml:space="preserve"> Available in 1–4 weeks and did not look for more work last year</t>
  </si>
  <si>
    <t xml:space="preserve"> Not available for more hours within four weeks</t>
  </si>
  <si>
    <t xml:space="preserve"> Not available within four weeks and looked for more work last year</t>
  </si>
  <si>
    <t xml:space="preserve"> Not available within four weeks and did not look for more work last year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</si>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</sst>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9" fillId="0" borderId="0"/>
    <xf numFmtId="0" fontId="2" fillId="0" borderId="0"/>
    <xf numFmtId="0" fontId="26" fillId="0" borderId="0">
      <alignment horizontal="right"/>
    </xf>
  </cellStyleXfs>
  <cellXfs count="8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166" fontId="10" fillId="0" borderId="0" xfId="11" applyNumberFormat="1" applyAlignment="1">
      <alignment horizontal="left" vertical="center"/>
    </xf>
    <xf numFmtId="0" fontId="10" fillId="0" borderId="0" xfId="7" applyFont="1"/>
    <xf numFmtId="166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1" fillId="0" borderId="0" xfId="7" applyFont="1"/>
    <xf numFmtId="0" fontId="10" fillId="0" borderId="0" xfId="12" applyFont="1" applyAlignment="1">
      <alignment horizontal="left" indent="1"/>
    </xf>
    <xf numFmtId="1" fontId="28" fillId="0" borderId="0" xfId="13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0" fontId="10" fillId="0" borderId="0" xfId="12" applyFont="1" applyAlignment="1">
      <alignment horizontal="left" indent="2"/>
    </xf>
    <xf numFmtId="167" fontId="10" fillId="0" borderId="0" xfId="7" applyNumberFormat="1" applyFont="1"/>
    <xf numFmtId="0" fontId="31" fillId="0" borderId="0" xfId="7" applyFont="1"/>
    <xf numFmtId="0" fontId="10" fillId="0" borderId="0" xfId="12" applyFont="1" applyAlignment="1">
      <alignment horizontal="left" indent="4"/>
    </xf>
    <xf numFmtId="0" fontId="10" fillId="0" borderId="0" xfId="12" applyFont="1" applyAlignment="1">
      <alignment horizontal="left" indent="5"/>
    </xf>
    <xf numFmtId="0" fontId="2" fillId="0" borderId="0" xfId="12" applyFont="1" applyAlignment="1">
      <alignment horizontal="left" indent="5"/>
    </xf>
    <xf numFmtId="0" fontId="2" fillId="0" borderId="0" xfId="12" applyFont="1" applyAlignment="1">
      <alignment horizontal="left" indent="4"/>
    </xf>
    <xf numFmtId="0" fontId="2" fillId="0" borderId="0" xfId="12" applyFont="1" applyAlignment="1">
      <alignment horizontal="left" indent="2"/>
    </xf>
    <xf numFmtId="166" fontId="27" fillId="0" borderId="0" xfId="11" applyNumberFormat="1" applyFont="1" applyAlignment="1">
      <alignment horizontal="left" vertical="center"/>
    </xf>
    <xf numFmtId="166" fontId="18" fillId="0" borderId="0" xfId="7" applyNumberFormat="1" applyFont="1"/>
    <xf numFmtId="166" fontId="15" fillId="0" borderId="0" xfId="7" applyNumberFormat="1" applyFont="1"/>
    <xf numFmtId="1" fontId="28" fillId="0" borderId="0" xfId="14" applyNumberFormat="1" applyFont="1" applyAlignment="1">
      <alignment horizontal="center"/>
    </xf>
    <xf numFmtId="1" fontId="27" fillId="0" borderId="0" xfId="1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5">
    <cellStyle name="Hyperlink" xfId="1" builtinId="8"/>
    <cellStyle name="Hyperlink 2" xfId="5" xr:uid="{7C9DB3A9-8DBB-4686-97CD-266F5B82DB9B}"/>
    <cellStyle name="Normal" xfId="0" builtinId="0"/>
    <cellStyle name="Normal 10" xfId="3" xr:uid="{30E5977C-B778-4833-B165-34BE1936CDA1}"/>
    <cellStyle name="Normal 2" xfId="7" xr:uid="{E9BEF1AF-08A4-4CAC-AFA9-59DE2BC588A5}"/>
    <cellStyle name="Normal 2 2" xfId="10" xr:uid="{3E5EE99E-3DE0-4CEC-A5E7-664A0098FBC2}"/>
    <cellStyle name="Normal 2 2 2" xfId="12" xr:uid="{CB7C4947-9FBA-4747-909E-B9118F4DA145}"/>
    <cellStyle name="Normal 2 4" xfId="4" xr:uid="{70CF73C5-C213-4F94-84CA-6F82DC655583}"/>
    <cellStyle name="Normal 3 5 4" xfId="2" xr:uid="{A919BD88-2CC6-41CD-8677-18CA68EBE50E}"/>
    <cellStyle name="Normal 30" xfId="13" xr:uid="{087FA446-BC8B-4542-BB1A-7D1DFA17DE7A}"/>
    <cellStyle name="Style1" xfId="6" xr:uid="{5DD7D0AD-9AFA-4209-AFD4-7037B507D961}"/>
    <cellStyle name="Style4" xfId="8" xr:uid="{CA71BE9C-AD95-4ADD-AF1B-34C446AF1D43}"/>
    <cellStyle name="Style5" xfId="9" xr:uid="{AA55229D-00C5-4343-9369-4ACB098E1E7A}"/>
    <cellStyle name="Style8 2" xfId="14" xr:uid="{A23BA09B-823F-4A4A-97F9-C33533C7E534}"/>
    <cellStyle name="Style9" xfId="11" xr:uid="{07EFD6F3-9882-4C2B-A9AB-514954486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CECFD-ABC8-40BF-ADD3-29AE47A35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C2B1-C764-4A00-97B2-A76553972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B67DFD-7F6C-48DD-A942-C1725E640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F9FB589C-804D-4E58-8B4A-BB252A6E9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BD5A-8E1B-4E29-83C4-D5D6ED7D5875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90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91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74" t="s">
        <v>92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75" customHeight="1">
      <c r="A7" s="21"/>
      <c r="B7" s="22" t="s">
        <v>100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101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102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3.1</v>
      </c>
      <c r="C11" s="28" t="s">
        <v>103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3.2</v>
      </c>
      <c r="C12" s="28" t="s">
        <v>104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105</v>
      </c>
      <c r="C13" s="28" t="s">
        <v>106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75"/>
      <c r="C15" s="75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76" t="s">
        <v>107</v>
      </c>
      <c r="C16" s="76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108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77" t="s">
        <v>109</v>
      </c>
      <c r="C19" s="77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77" t="s">
        <v>110</v>
      </c>
      <c r="C20" s="77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93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73" t="s">
        <v>111</v>
      </c>
      <c r="C23" s="73"/>
      <c r="D23" s="73"/>
      <c r="E23" s="73"/>
    </row>
    <row r="24" spans="1:12">
      <c r="A24" s="23"/>
      <c r="B24" s="73" t="s">
        <v>112</v>
      </c>
      <c r="C24" s="73"/>
      <c r="D24" s="73"/>
      <c r="E24" s="73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45480CC8-CD13-4BED-9B91-4B637EBEB81F}"/>
    <hyperlink ref="B13" location="Index!A12" display="Index" xr:uid="{292A371D-CD79-4ADD-9585-5A5BCA19A746}"/>
    <hyperlink ref="B26" r:id="rId2" display="© Commonwealth of Australia 2015" xr:uid="{A2085E57-4BF0-4675-90D9-788887945DF8}"/>
    <hyperlink ref="B20" r:id="rId3" display="Explanatory Notes" xr:uid="{3A2E6B02-E077-4D93-84E7-742A06F9A746}"/>
    <hyperlink ref="B19" r:id="rId4" xr:uid="{72096BCD-775B-4E74-9DC1-3AEFB49E51A5}"/>
    <hyperlink ref="B19:C19" r:id="rId5" display="Summary - link to be updated for 2021" xr:uid="{6723EA47-0DE0-476E-8B10-3EA0A71E9709}"/>
    <hyperlink ref="B20:C20" r:id="rId6" display="Methodology" xr:uid="{3150375B-F09F-4F14-94ED-D39A8A9166B5}"/>
    <hyperlink ref="B11" location="'Table 3.1'!C12" display="'Table 3.1'!C12" xr:uid="{11BC5655-3D23-4F2D-85B3-8975B6713C41}"/>
    <hyperlink ref="B12" location="'Table 3.2'!C12" display="'Table 3.2'!C12" xr:uid="{652B2FED-4A98-42CD-BFD5-F16CA4146E87}"/>
    <hyperlink ref="B24" r:id="rId7" display="or the Labour Surveys Branch at labour.statistics@abs.gov.au." xr:uid="{48D6692B-DB82-4006-94B4-48A4E9766F7E}"/>
    <hyperlink ref="B23:E23" r:id="rId8" display="For further information about these and related statistics visit www.abs.gov.au/about/contact-us" xr:uid="{76F8BF35-C0D3-44CA-89C9-ABB04D237B70}"/>
  </hyperlinks>
  <pageMargins left="0.7" right="0.7" top="0.75" bottom="0.75" header="0.3" footer="0.3"/>
  <pageSetup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22D9-DD8A-40FB-9EA5-3095FC266809}">
  <sheetPr>
    <pageSetUpPr fitToPage="1"/>
  </sheetPr>
  <dimension ref="A1:L27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90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91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8" t="str">
        <f>Contents!B6</f>
        <v>Table 3. Part-time workers who prefer more hours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9" t="str">
        <f>Contents!C11</f>
        <v>Table 3.1 - February 2021</v>
      </c>
      <c r="B8" s="79"/>
      <c r="C8" s="79"/>
      <c r="D8" s="79"/>
      <c r="E8" s="79"/>
      <c r="F8" s="79"/>
      <c r="G8" s="79"/>
      <c r="H8" s="79"/>
      <c r="I8" s="35"/>
      <c r="J8" s="36"/>
      <c r="K8" s="37"/>
      <c r="L8" s="37"/>
    </row>
    <row r="9" spans="1:12">
      <c r="A9" s="38"/>
      <c r="B9" s="38"/>
      <c r="C9" s="39" t="s">
        <v>113</v>
      </c>
      <c r="D9" s="39" t="s">
        <v>114</v>
      </c>
      <c r="E9" s="39" t="s">
        <v>115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116</v>
      </c>
      <c r="D10" s="45" t="s">
        <v>116</v>
      </c>
      <c r="E10" s="45" t="s">
        <v>116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117</v>
      </c>
      <c r="B11" s="38"/>
      <c r="C11" s="45"/>
      <c r="D11" s="45"/>
      <c r="E11" s="45"/>
      <c r="F11" s="46"/>
      <c r="G11" s="47"/>
      <c r="H11" s="47"/>
      <c r="I11" s="47"/>
      <c r="J11" s="44"/>
      <c r="K11" s="44"/>
      <c r="L11" s="44"/>
    </row>
    <row r="12" spans="1:12">
      <c r="A12" s="49"/>
      <c r="B12" s="50" t="s">
        <v>118</v>
      </c>
      <c r="C12" s="51">
        <f>A124828130V_Latest</f>
        <v>1066.499</v>
      </c>
      <c r="D12" s="51">
        <f>A124828030K_Latest</f>
        <v>437.06900000000002</v>
      </c>
      <c r="E12" s="51">
        <f>A124828022K_Latest</f>
        <v>629.42999999999995</v>
      </c>
      <c r="F12" s="52"/>
      <c r="G12" s="53"/>
      <c r="H12" s="53"/>
      <c r="I12" s="53"/>
      <c r="J12" s="54"/>
      <c r="K12" s="54"/>
      <c r="L12" s="54"/>
    </row>
    <row r="13" spans="1:12">
      <c r="A13" s="55"/>
      <c r="B13" s="56" t="s">
        <v>119</v>
      </c>
      <c r="C13" s="51">
        <f>A124828082L_Latest</f>
        <v>1012.251</v>
      </c>
      <c r="D13" s="51">
        <f>A124828094W_Latest</f>
        <v>422.17099999999999</v>
      </c>
      <c r="E13" s="51">
        <f>A124828122V_Latest</f>
        <v>590.07899999999995</v>
      </c>
      <c r="F13" s="57"/>
      <c r="G13" s="58"/>
      <c r="H13" s="59"/>
      <c r="I13" s="59"/>
      <c r="J13" s="59"/>
      <c r="K13" s="59"/>
      <c r="L13" s="59"/>
    </row>
    <row r="14" spans="1:12">
      <c r="A14" s="55"/>
      <c r="B14" s="60" t="s">
        <v>120</v>
      </c>
      <c r="C14" s="51">
        <f>A124828134C_Latest</f>
        <v>489.59300000000002</v>
      </c>
      <c r="D14" s="51">
        <f>A124828034V_Latest</f>
        <v>211.45500000000001</v>
      </c>
      <c r="E14" s="51">
        <f>A124828126C_Latest</f>
        <v>278.13799999999998</v>
      </c>
      <c r="F14" s="57"/>
      <c r="G14" s="61"/>
      <c r="H14" s="61"/>
      <c r="I14" s="61"/>
      <c r="J14" s="62"/>
      <c r="K14" s="62"/>
      <c r="L14" s="62"/>
    </row>
    <row r="15" spans="1:12">
      <c r="A15" s="55"/>
      <c r="B15" s="60" t="s">
        <v>121</v>
      </c>
      <c r="C15" s="51">
        <f>A124828138L_Latest</f>
        <v>522.65700000000004</v>
      </c>
      <c r="D15" s="51">
        <f>A124828098F_Latest</f>
        <v>210.71600000000001</v>
      </c>
      <c r="E15" s="51">
        <f>A124828042V_Latest</f>
        <v>311.94099999999997</v>
      </c>
      <c r="F15" s="57"/>
      <c r="G15" s="61"/>
      <c r="H15" s="61"/>
      <c r="I15" s="61"/>
      <c r="J15" s="44"/>
      <c r="K15" s="44"/>
      <c r="L15" s="44"/>
    </row>
    <row r="16" spans="1:12">
      <c r="A16" s="55"/>
      <c r="B16" s="63" t="s">
        <v>122</v>
      </c>
      <c r="C16" s="51">
        <f>A124828086W_Latest</f>
        <v>894.63499999999999</v>
      </c>
      <c r="D16" s="51">
        <f>A124828102K_Latest</f>
        <v>383.47399999999999</v>
      </c>
      <c r="E16" s="51">
        <f>A124828026V_Latest</f>
        <v>511.16</v>
      </c>
      <c r="F16" s="57"/>
      <c r="G16" s="61"/>
      <c r="H16" s="61"/>
      <c r="I16" s="61"/>
      <c r="J16" s="44"/>
      <c r="K16" s="44"/>
      <c r="L16" s="44"/>
    </row>
    <row r="17" spans="1:12">
      <c r="A17" s="55"/>
      <c r="B17" s="64" t="s">
        <v>123</v>
      </c>
      <c r="C17" s="51">
        <f>A124828090L_Latest</f>
        <v>436.78</v>
      </c>
      <c r="D17" s="51">
        <f>A124828158W_Latest</f>
        <v>192.62200000000001</v>
      </c>
      <c r="E17" s="51">
        <f>A124828066L_Latest</f>
        <v>244.15799999999999</v>
      </c>
      <c r="F17" s="57"/>
      <c r="G17" s="61"/>
      <c r="H17" s="61"/>
      <c r="I17" s="61"/>
      <c r="J17" s="44"/>
      <c r="K17" s="44"/>
      <c r="L17" s="44"/>
    </row>
    <row r="18" spans="1:12">
      <c r="A18" s="55"/>
      <c r="B18" s="65" t="s">
        <v>124</v>
      </c>
      <c r="C18" s="51">
        <f>A124828114V_Latest</f>
        <v>457.85399999999998</v>
      </c>
      <c r="D18" s="51">
        <f>A124828014K_Latest</f>
        <v>190.852</v>
      </c>
      <c r="E18" s="51">
        <f>A124828038C_Latest</f>
        <v>267.00200000000001</v>
      </c>
      <c r="F18" s="57"/>
      <c r="G18" s="61"/>
      <c r="H18" s="61"/>
      <c r="I18" s="61"/>
      <c r="J18" s="44"/>
      <c r="K18" s="44"/>
      <c r="L18" s="44"/>
    </row>
    <row r="19" spans="1:12">
      <c r="A19" s="55"/>
      <c r="B19" s="66" t="s">
        <v>125</v>
      </c>
      <c r="C19" s="51">
        <f>A124828054C_Latest</f>
        <v>117.616</v>
      </c>
      <c r="D19" s="51">
        <f>A124828146L_Latest</f>
        <v>38.697000000000003</v>
      </c>
      <c r="E19" s="51">
        <f>A124828070C_Latest</f>
        <v>78.918999999999997</v>
      </c>
      <c r="F19" s="57"/>
      <c r="G19" s="61"/>
      <c r="H19" s="61"/>
      <c r="I19" s="61"/>
      <c r="J19" s="44"/>
      <c r="K19" s="44"/>
      <c r="L19" s="44"/>
    </row>
    <row r="20" spans="1:12">
      <c r="A20" s="55"/>
      <c r="B20" s="65" t="s">
        <v>126</v>
      </c>
      <c r="C20" s="51">
        <f>A124828142C_Latest</f>
        <v>52.813000000000002</v>
      </c>
      <c r="D20" s="51">
        <f>A124828150C_Latest</f>
        <v>18.832999999999998</v>
      </c>
      <c r="E20" s="51">
        <f>A124828046C_Latest</f>
        <v>33.979999999999997</v>
      </c>
      <c r="F20" s="57"/>
      <c r="G20" s="61"/>
      <c r="H20" s="61"/>
      <c r="I20" s="61"/>
      <c r="J20" s="44"/>
      <c r="K20" s="44"/>
      <c r="L20" s="44"/>
    </row>
    <row r="21" spans="1:12">
      <c r="A21" s="55"/>
      <c r="B21" s="65" t="s">
        <v>127</v>
      </c>
      <c r="C21" s="51">
        <f>A124828118C_Latest</f>
        <v>64.802999999999997</v>
      </c>
      <c r="D21" s="51">
        <f>A124828018V_Latest</f>
        <v>19.864000000000001</v>
      </c>
      <c r="E21" s="51">
        <f>A124828074L_Latest</f>
        <v>44.939</v>
      </c>
      <c r="F21" s="57"/>
      <c r="G21" s="61"/>
      <c r="H21" s="61"/>
      <c r="I21" s="61"/>
      <c r="J21" s="44"/>
      <c r="K21" s="44"/>
      <c r="L21" s="44"/>
    </row>
    <row r="22" spans="1:12">
      <c r="A22" s="55"/>
      <c r="B22" s="56" t="s">
        <v>128</v>
      </c>
      <c r="C22" s="51">
        <f>A124828154L_Latest</f>
        <v>54.247999999999998</v>
      </c>
      <c r="D22" s="51">
        <f>A124828062C_Latest</f>
        <v>14.898</v>
      </c>
      <c r="E22" s="51">
        <f>A124828110K_Latest</f>
        <v>39.350999999999999</v>
      </c>
      <c r="F22" s="57"/>
      <c r="G22" s="61"/>
      <c r="H22" s="61"/>
      <c r="I22" s="61"/>
      <c r="J22" s="44"/>
      <c r="K22" s="44"/>
      <c r="L22" s="44"/>
    </row>
    <row r="23" spans="1:12">
      <c r="A23" s="55"/>
      <c r="B23" s="67" t="s">
        <v>129</v>
      </c>
      <c r="C23" s="51">
        <f>A124828058L_Latest</f>
        <v>17.138000000000002</v>
      </c>
      <c r="D23" s="51">
        <f>A124828106V_Latest</f>
        <v>4.1059999999999999</v>
      </c>
      <c r="E23" s="51">
        <f>A124828078W_Latest</f>
        <v>13.032</v>
      </c>
      <c r="F23" s="57"/>
      <c r="G23" s="61"/>
      <c r="H23" s="61"/>
      <c r="I23" s="61"/>
      <c r="J23" s="44"/>
      <c r="K23" s="44"/>
      <c r="L23" s="44"/>
    </row>
    <row r="24" spans="1:12">
      <c r="A24" s="55"/>
      <c r="B24" s="67" t="s">
        <v>130</v>
      </c>
      <c r="C24" s="51">
        <f>A124828010A_Latest</f>
        <v>37.110999999999997</v>
      </c>
      <c r="D24" s="51">
        <f>A124828162L_Latest</f>
        <v>10.792</v>
      </c>
      <c r="E24" s="51">
        <f>A124828050V_Latest</f>
        <v>26.318999999999999</v>
      </c>
      <c r="F24" s="57"/>
      <c r="G24" s="61"/>
      <c r="H24" s="61"/>
      <c r="I24" s="61"/>
      <c r="J24" s="44"/>
      <c r="K24" s="44"/>
      <c r="L24" s="44"/>
    </row>
    <row r="25" spans="1:12">
      <c r="A25" s="68"/>
      <c r="B25" s="54"/>
      <c r="C25" s="69"/>
      <c r="D25" s="69"/>
      <c r="E25" s="69"/>
      <c r="F25" s="69"/>
      <c r="G25" s="69"/>
      <c r="H25" s="70"/>
      <c r="I25" s="57"/>
      <c r="J25" s="44"/>
      <c r="K25" s="44"/>
      <c r="L25" s="44"/>
    </row>
    <row r="26" spans="1:12">
      <c r="A26" s="44"/>
      <c r="B26" s="44"/>
      <c r="C26" s="44"/>
      <c r="D26" s="44"/>
      <c r="E26" s="44"/>
      <c r="F26" s="44"/>
      <c r="G26" s="44"/>
      <c r="H26" s="44"/>
      <c r="I26" s="71"/>
      <c r="J26" s="44"/>
      <c r="K26" s="44"/>
      <c r="L26" s="44"/>
    </row>
    <row r="27" spans="1:12">
      <c r="A27" s="30" t="s">
        <v>131</v>
      </c>
      <c r="B27" s="44"/>
      <c r="C27" s="44"/>
      <c r="D27" s="44"/>
      <c r="E27" s="44"/>
      <c r="F27" s="44"/>
      <c r="G27" s="44"/>
      <c r="H27" s="44"/>
      <c r="I27" s="71"/>
      <c r="J27" s="44"/>
      <c r="K27" s="44"/>
      <c r="L27" s="44"/>
    </row>
  </sheetData>
  <mergeCells count="2">
    <mergeCell ref="B6:L6"/>
    <mergeCell ref="A8:H8"/>
  </mergeCells>
  <hyperlinks>
    <hyperlink ref="A27" r:id="rId1" display="© Commonwealth of Australia 2015" xr:uid="{7EE15E55-0126-4CBA-997E-D8E72A828CEC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A5A7-8DAD-4115-9070-C6B81F4E88EB}">
  <sheetPr>
    <pageSetUpPr fitToPage="1"/>
  </sheetPr>
  <dimension ref="A1:L27"/>
  <sheetViews>
    <sheetView zoomScaleNormal="100" workbookViewId="0">
      <pane ySplit="10" topLeftCell="A11" activePane="bottomLeft" state="frozen"/>
      <selection activeCell="Z1" sqref="Z1"/>
      <selection pane="bottomLeft" activeCell="B1" sqref="B1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90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91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8" t="str">
        <f>Contents!B6</f>
        <v>Table 3. Part-time workers who prefer more hours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9" t="str">
        <f>Contents!C12</f>
        <v>Table 3.2 - Time Series IDs</v>
      </c>
      <c r="B8" s="79"/>
      <c r="C8" s="79"/>
      <c r="D8" s="79"/>
      <c r="E8" s="79"/>
      <c r="F8" s="79"/>
      <c r="G8" s="79"/>
      <c r="H8" s="79"/>
      <c r="I8" s="35"/>
      <c r="J8" s="36"/>
      <c r="K8" s="37"/>
      <c r="L8" s="37"/>
    </row>
    <row r="9" spans="1:12">
      <c r="A9" s="38"/>
      <c r="B9" s="38"/>
      <c r="C9" s="39" t="s">
        <v>113</v>
      </c>
      <c r="D9" s="39" t="s">
        <v>114</v>
      </c>
      <c r="E9" s="39" t="s">
        <v>115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116</v>
      </c>
      <c r="D10" s="45" t="s">
        <v>116</v>
      </c>
      <c r="E10" s="45" t="s">
        <v>116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117</v>
      </c>
      <c r="B11" s="38"/>
      <c r="C11" s="45"/>
      <c r="D11" s="45"/>
      <c r="E11" s="45"/>
      <c r="F11" s="46"/>
      <c r="G11" s="47"/>
      <c r="H11" s="47"/>
      <c r="I11" s="47"/>
      <c r="J11" s="44"/>
      <c r="K11" s="44"/>
      <c r="L11" s="44"/>
    </row>
    <row r="12" spans="1:12">
      <c r="A12" s="49"/>
      <c r="B12" s="50" t="s">
        <v>118</v>
      </c>
      <c r="C12" s="19" t="s">
        <v>51</v>
      </c>
      <c r="D12" s="19" t="s">
        <v>52</v>
      </c>
      <c r="E12" s="19" t="s">
        <v>53</v>
      </c>
      <c r="F12" s="72"/>
      <c r="G12" s="72"/>
      <c r="H12" s="72"/>
      <c r="I12" s="53"/>
      <c r="J12" s="54"/>
      <c r="K12" s="54"/>
      <c r="L12" s="54"/>
    </row>
    <row r="13" spans="1:12">
      <c r="A13" s="55"/>
      <c r="B13" s="56" t="s">
        <v>119</v>
      </c>
      <c r="C13" s="19" t="s">
        <v>54</v>
      </c>
      <c r="D13" s="19" t="s">
        <v>55</v>
      </c>
      <c r="E13" s="19" t="s">
        <v>56</v>
      </c>
      <c r="F13" s="72"/>
      <c r="G13" s="72"/>
      <c r="H13" s="72"/>
      <c r="I13" s="59"/>
      <c r="J13" s="59"/>
      <c r="K13" s="59"/>
      <c r="L13" s="59"/>
    </row>
    <row r="14" spans="1:12">
      <c r="A14" s="55"/>
      <c r="B14" s="60" t="s">
        <v>120</v>
      </c>
      <c r="C14" s="19" t="s">
        <v>57</v>
      </c>
      <c r="D14" s="19" t="s">
        <v>58</v>
      </c>
      <c r="E14" s="19" t="s">
        <v>59</v>
      </c>
      <c r="F14" s="72"/>
      <c r="G14" s="72"/>
      <c r="H14" s="72"/>
      <c r="I14" s="61"/>
      <c r="J14" s="62"/>
      <c r="K14" s="62"/>
      <c r="L14" s="62"/>
    </row>
    <row r="15" spans="1:12">
      <c r="A15" s="55"/>
      <c r="B15" s="60" t="s">
        <v>121</v>
      </c>
      <c r="C15" s="19" t="s">
        <v>60</v>
      </c>
      <c r="D15" s="19" t="s">
        <v>61</v>
      </c>
      <c r="E15" s="19" t="s">
        <v>62</v>
      </c>
      <c r="F15" s="72"/>
      <c r="G15" s="72"/>
      <c r="H15" s="72"/>
      <c r="I15" s="61"/>
      <c r="J15" s="44"/>
      <c r="K15" s="44"/>
      <c r="L15" s="44"/>
    </row>
    <row r="16" spans="1:12">
      <c r="A16" s="55"/>
      <c r="B16" s="63" t="s">
        <v>122</v>
      </c>
      <c r="C16" s="19" t="s">
        <v>63</v>
      </c>
      <c r="D16" s="19" t="s">
        <v>64</v>
      </c>
      <c r="E16" s="19" t="s">
        <v>65</v>
      </c>
      <c r="F16" s="72"/>
      <c r="G16" s="72"/>
      <c r="H16" s="72"/>
      <c r="I16" s="61"/>
      <c r="J16" s="44"/>
      <c r="K16" s="44"/>
      <c r="L16" s="44"/>
    </row>
    <row r="17" spans="1:12">
      <c r="A17" s="55"/>
      <c r="B17" s="64" t="s">
        <v>123</v>
      </c>
      <c r="C17" s="19" t="s">
        <v>66</v>
      </c>
      <c r="D17" s="19" t="s">
        <v>67</v>
      </c>
      <c r="E17" s="19" t="s">
        <v>68</v>
      </c>
      <c r="F17" s="72"/>
      <c r="G17" s="72"/>
      <c r="H17" s="72"/>
      <c r="I17" s="61"/>
      <c r="J17" s="44"/>
      <c r="K17" s="44"/>
      <c r="L17" s="44"/>
    </row>
    <row r="18" spans="1:12">
      <c r="A18" s="55"/>
      <c r="B18" s="65" t="s">
        <v>124</v>
      </c>
      <c r="C18" s="19" t="s">
        <v>69</v>
      </c>
      <c r="D18" s="19" t="s">
        <v>70</v>
      </c>
      <c r="E18" s="19" t="s">
        <v>71</v>
      </c>
      <c r="F18" s="72"/>
      <c r="G18" s="72"/>
      <c r="H18" s="72"/>
      <c r="I18" s="61"/>
      <c r="J18" s="44"/>
      <c r="K18" s="44"/>
      <c r="L18" s="44"/>
    </row>
    <row r="19" spans="1:12">
      <c r="A19" s="55"/>
      <c r="B19" s="66" t="s">
        <v>125</v>
      </c>
      <c r="C19" s="19" t="s">
        <v>72</v>
      </c>
      <c r="D19" s="19" t="s">
        <v>73</v>
      </c>
      <c r="E19" s="19" t="s">
        <v>74</v>
      </c>
      <c r="F19" s="72"/>
      <c r="G19" s="72"/>
      <c r="H19" s="72"/>
      <c r="I19" s="61"/>
      <c r="J19" s="44"/>
      <c r="K19" s="44"/>
      <c r="L19" s="44"/>
    </row>
    <row r="20" spans="1:12">
      <c r="A20" s="55"/>
      <c r="B20" s="65" t="s">
        <v>126</v>
      </c>
      <c r="C20" s="19" t="s">
        <v>75</v>
      </c>
      <c r="D20" s="19" t="s">
        <v>76</v>
      </c>
      <c r="E20" s="19" t="s">
        <v>77</v>
      </c>
      <c r="F20" s="72"/>
      <c r="G20" s="72"/>
      <c r="H20" s="72"/>
      <c r="I20" s="61"/>
      <c r="J20" s="44"/>
      <c r="K20" s="44"/>
      <c r="L20" s="44"/>
    </row>
    <row r="21" spans="1:12">
      <c r="A21" s="55"/>
      <c r="B21" s="65" t="s">
        <v>127</v>
      </c>
      <c r="C21" s="19" t="s">
        <v>78</v>
      </c>
      <c r="D21" s="19" t="s">
        <v>79</v>
      </c>
      <c r="E21" s="19" t="s">
        <v>80</v>
      </c>
      <c r="F21" s="72"/>
      <c r="G21" s="72"/>
      <c r="H21" s="72"/>
      <c r="I21" s="61"/>
      <c r="J21" s="44"/>
      <c r="K21" s="44"/>
      <c r="L21" s="44"/>
    </row>
    <row r="22" spans="1:12">
      <c r="A22" s="55"/>
      <c r="B22" s="56" t="s">
        <v>128</v>
      </c>
      <c r="C22" s="19" t="s">
        <v>81</v>
      </c>
      <c r="D22" s="19" t="s">
        <v>82</v>
      </c>
      <c r="E22" s="19" t="s">
        <v>83</v>
      </c>
      <c r="F22" s="72"/>
      <c r="G22" s="72"/>
      <c r="H22" s="72"/>
      <c r="I22" s="61"/>
      <c r="J22" s="44"/>
      <c r="K22" s="44"/>
      <c r="L22" s="44"/>
    </row>
    <row r="23" spans="1:12">
      <c r="A23" s="55"/>
      <c r="B23" s="67" t="s">
        <v>129</v>
      </c>
      <c r="C23" s="19" t="s">
        <v>84</v>
      </c>
      <c r="D23" s="19" t="s">
        <v>85</v>
      </c>
      <c r="E23" s="19" t="s">
        <v>86</v>
      </c>
      <c r="F23" s="72"/>
      <c r="G23" s="72"/>
      <c r="H23" s="72"/>
      <c r="I23" s="61"/>
      <c r="J23" s="44"/>
      <c r="K23" s="44"/>
      <c r="L23" s="44"/>
    </row>
    <row r="24" spans="1:12">
      <c r="A24" s="55"/>
      <c r="B24" s="67" t="s">
        <v>130</v>
      </c>
      <c r="C24" s="19" t="s">
        <v>87</v>
      </c>
      <c r="D24" s="19" t="s">
        <v>88</v>
      </c>
      <c r="E24" s="19" t="s">
        <v>89</v>
      </c>
      <c r="F24" s="72"/>
      <c r="G24" s="72"/>
      <c r="H24" s="72"/>
      <c r="I24" s="61"/>
      <c r="J24" s="44"/>
      <c r="K24" s="44"/>
      <c r="L24" s="44"/>
    </row>
    <row r="25" spans="1:12">
      <c r="A25" s="68"/>
      <c r="B25" s="54"/>
      <c r="C25" s="69"/>
      <c r="D25" s="69"/>
      <c r="E25" s="69"/>
      <c r="F25" s="69"/>
      <c r="G25" s="69"/>
      <c r="H25" s="70"/>
      <c r="I25" s="57"/>
      <c r="J25" s="44"/>
      <c r="K25" s="44"/>
      <c r="L25" s="44"/>
    </row>
    <row r="26" spans="1:12">
      <c r="A26" s="44"/>
      <c r="B26" s="44"/>
      <c r="C26" s="44"/>
      <c r="D26" s="44"/>
      <c r="E26" s="44"/>
      <c r="F26" s="44"/>
      <c r="G26" s="44"/>
      <c r="H26" s="44"/>
      <c r="I26" s="71"/>
      <c r="J26" s="44"/>
      <c r="K26" s="44"/>
      <c r="L26" s="44"/>
    </row>
    <row r="27" spans="1:12">
      <c r="A27" s="30" t="s">
        <v>131</v>
      </c>
      <c r="B27" s="44"/>
      <c r="C27" s="44"/>
      <c r="D27" s="44"/>
      <c r="E27" s="44"/>
      <c r="F27" s="44"/>
      <c r="G27" s="44"/>
      <c r="H27" s="44"/>
      <c r="I27" s="71"/>
      <c r="J27" s="44"/>
      <c r="K27" s="44"/>
      <c r="L27" s="44"/>
    </row>
  </sheetData>
  <mergeCells count="2">
    <mergeCell ref="B6:L6"/>
    <mergeCell ref="A8:H8"/>
  </mergeCells>
  <hyperlinks>
    <hyperlink ref="A27" r:id="rId1" display="© Commonwealth of Australia 2015" xr:uid="{DDB571C3-8FEA-4B54-AB66-7B3D44F0DC31}"/>
    <hyperlink ref="C12" location="A124828130V" display="A124828130V" xr:uid="{E93EDEA0-A60E-43E6-96F8-F7FAF3BFB85D}"/>
    <hyperlink ref="C13" location="A124828082L" display="A124828082L" xr:uid="{22429227-7A2D-4ED6-BF25-628933CD0514}"/>
    <hyperlink ref="C14" location="A124828134C" display="A124828134C" xr:uid="{F0075012-2F02-4C1A-98B6-EFE7E590D09A}"/>
    <hyperlink ref="C15" location="A124828138L" display="A124828138L" xr:uid="{16FAE190-37F7-4402-BDFD-13A775452D93}"/>
    <hyperlink ref="C16" location="A124828086W" display="A124828086W" xr:uid="{DD896689-3B5E-46C4-B903-D11C68A9625B}"/>
    <hyperlink ref="C17" location="A124828090L" display="A124828090L" xr:uid="{15476738-9B72-46E2-9864-91884B00B813}"/>
    <hyperlink ref="C18" location="A124828114V" display="A124828114V" xr:uid="{022EB335-21A9-41C4-B21D-88CC21429DE7}"/>
    <hyperlink ref="C19" location="A124828054C" display="A124828054C" xr:uid="{A388F752-6D4D-4F19-B934-4AFAF1DFA389}"/>
    <hyperlink ref="C20" location="A124828142C" display="A124828142C" xr:uid="{7B6B50E1-7700-4AFE-ABEB-CCB7F9D6FC6E}"/>
    <hyperlink ref="C21" location="A124828118C" display="A124828118C" xr:uid="{5F9FEC48-DB62-477F-95E6-487AC24E4FAD}"/>
    <hyperlink ref="C22" location="A124828154L" display="A124828154L" xr:uid="{1DBD8272-18EB-405C-B3EB-BD703F87FEF0}"/>
    <hyperlink ref="C23" location="A124828058L" display="A124828058L" xr:uid="{C5128D85-988B-445A-BDA3-502DDFDEB507}"/>
    <hyperlink ref="C24" location="A124828010A" display="A124828010A" xr:uid="{200360A4-847C-45BD-B54E-74D559C87DC0}"/>
    <hyperlink ref="D12" location="A124828030K" display="A124828030K" xr:uid="{0E55D1A2-1D14-47BB-BEC2-0C7603A1261C}"/>
    <hyperlink ref="D13" location="A124828094W" display="A124828094W" xr:uid="{056BE5DE-EC90-4C44-A416-55D73A55DDB6}"/>
    <hyperlink ref="D14" location="A124828034V" display="A124828034V" xr:uid="{C780B719-4257-4EBC-8929-808C7146EF67}"/>
    <hyperlink ref="D15" location="A124828098F" display="A124828098F" xr:uid="{27D457E7-4619-423B-8D72-D195D4764803}"/>
    <hyperlink ref="D16" location="A124828102K" display="A124828102K" xr:uid="{FDD8A9C4-33E0-40FC-86F2-BEFE6FB0452E}"/>
    <hyperlink ref="D17" location="A124828158W" display="A124828158W" xr:uid="{AAF7C7D7-8FB7-4CA3-81EB-DAF1938DAD96}"/>
    <hyperlink ref="D18" location="A124828014K" display="A124828014K" xr:uid="{12043CCD-CC4B-4DF8-86B0-64418CB90889}"/>
    <hyperlink ref="D19" location="A124828146L" display="A124828146L" xr:uid="{952ECB55-E01C-4209-A0FB-4E90BCD79479}"/>
    <hyperlink ref="D20" location="A124828150C" display="A124828150C" xr:uid="{9D48F7AF-7975-4BC4-9047-893349137860}"/>
    <hyperlink ref="D21" location="A124828018V" display="A124828018V" xr:uid="{2F8567C9-6C7B-441D-8B5C-F64074B1F0F3}"/>
    <hyperlink ref="D22" location="A124828062C" display="A124828062C" xr:uid="{EAFB567C-3D32-4DB4-A710-61EE29A7A011}"/>
    <hyperlink ref="D23" location="A124828106V" display="A124828106V" xr:uid="{43CB0D88-688F-4ABA-BDE4-08BC70E62439}"/>
    <hyperlink ref="D24" location="A124828162L" display="A124828162L" xr:uid="{66E8211A-4E0A-4AD2-9955-A6044508DB3C}"/>
    <hyperlink ref="E12" location="A124828022K" display="A124828022K" xr:uid="{77B2E186-02F7-4363-A5B6-09CF4D7FD6C8}"/>
    <hyperlink ref="E13" location="A124828122V" display="A124828122V" xr:uid="{B58CC6E6-1635-424E-9B44-23D915615393}"/>
    <hyperlink ref="E14" location="A124828126C" display="A124828126C" xr:uid="{60F3CD1A-C80A-4DD9-9D6F-C7A8509F5630}"/>
    <hyperlink ref="E15" location="A124828042V" display="A124828042V" xr:uid="{981EFF9C-76BD-4128-A48F-5EA6C8249080}"/>
    <hyperlink ref="E16" location="A124828026V" display="A124828026V" xr:uid="{26A1641D-35E8-4F3B-80BE-2FBC7FDB7831}"/>
    <hyperlink ref="E17" location="A124828066L" display="A124828066L" xr:uid="{C809810A-4141-4DA4-9CAF-D3AC15A8CF53}"/>
    <hyperlink ref="E18" location="A124828038C" display="A124828038C" xr:uid="{EEB64619-1D1B-4409-813C-DC119DFFBA42}"/>
    <hyperlink ref="E19" location="A124828070C" display="A124828070C" xr:uid="{4CA2D555-617C-4F5A-8E54-FC1720CC4FFE}"/>
    <hyperlink ref="E20" location="A124828046C" display="A124828046C" xr:uid="{3B8E9B75-7479-4D57-9204-DD939A88E8DB}"/>
    <hyperlink ref="E21" location="A124828074L" display="A124828074L" xr:uid="{1B920C97-DFDF-4CF0-BD79-C8504BC25C1B}"/>
    <hyperlink ref="E22" location="A124828110K" display="A124828110K" xr:uid="{3559CF8D-F385-4EC4-83BE-9D2E112819AB}"/>
    <hyperlink ref="E23" location="A124828078W" display="A124828078W" xr:uid="{CBCE48D0-1D2D-4FBA-A568-B6858494E97F}"/>
    <hyperlink ref="E24" location="A124828050V" display="A124828050V" xr:uid="{C23E9394-1CA7-43A2-B273-38B13B50D90E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2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90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91</v>
      </c>
    </row>
    <row r="6" spans="1:13" ht="15.75" customHeight="1">
      <c r="B6" s="74" t="s">
        <v>92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8" spans="1:13" ht="15">
      <c r="D8" s="16" t="s">
        <v>94</v>
      </c>
    </row>
    <row r="9" spans="1:13" s="17" customFormat="1"/>
    <row r="10" spans="1:13" ht="22.5" customHeight="1">
      <c r="A10" s="18" t="s">
        <v>95</v>
      </c>
      <c r="B10" s="18"/>
      <c r="C10" s="18"/>
      <c r="D10" s="18" t="s">
        <v>40</v>
      </c>
      <c r="E10" s="18" t="s">
        <v>47</v>
      </c>
      <c r="F10" s="18" t="s">
        <v>44</v>
      </c>
      <c r="G10" s="18" t="s">
        <v>45</v>
      </c>
      <c r="H10" s="18" t="s">
        <v>96</v>
      </c>
      <c r="I10" s="18" t="s">
        <v>39</v>
      </c>
      <c r="J10" s="18" t="s">
        <v>41</v>
      </c>
      <c r="K10" s="18" t="s">
        <v>97</v>
      </c>
      <c r="L10" s="18" t="s">
        <v>43</v>
      </c>
    </row>
    <row r="12" spans="1:13">
      <c r="A12" s="11" t="s">
        <v>0</v>
      </c>
      <c r="D12" s="11" t="s">
        <v>49</v>
      </c>
      <c r="E12" s="19" t="s">
        <v>51</v>
      </c>
      <c r="F12" s="10">
        <v>42036</v>
      </c>
      <c r="G12" s="10">
        <v>44228</v>
      </c>
      <c r="H12" s="11">
        <v>7</v>
      </c>
      <c r="I12" s="20" t="s">
        <v>48</v>
      </c>
      <c r="J12" s="11" t="s">
        <v>50</v>
      </c>
      <c r="K12" s="11" t="s">
        <v>99</v>
      </c>
      <c r="L12" s="11">
        <v>2</v>
      </c>
    </row>
    <row r="13" spans="1:13">
      <c r="A13" s="11" t="s">
        <v>1</v>
      </c>
      <c r="D13" s="11" t="s">
        <v>49</v>
      </c>
      <c r="E13" s="19" t="s">
        <v>52</v>
      </c>
      <c r="F13" s="10">
        <v>42036</v>
      </c>
      <c r="G13" s="10">
        <v>44228</v>
      </c>
      <c r="H13" s="11">
        <v>7</v>
      </c>
      <c r="I13" s="20" t="s">
        <v>48</v>
      </c>
      <c r="J13" s="11" t="s">
        <v>50</v>
      </c>
      <c r="K13" s="11" t="s">
        <v>99</v>
      </c>
      <c r="L13" s="11">
        <v>2</v>
      </c>
    </row>
    <row r="14" spans="1:13">
      <c r="A14" s="11" t="s">
        <v>2</v>
      </c>
      <c r="D14" s="11" t="s">
        <v>49</v>
      </c>
      <c r="E14" s="19" t="s">
        <v>53</v>
      </c>
      <c r="F14" s="10">
        <v>42036</v>
      </c>
      <c r="G14" s="10">
        <v>44228</v>
      </c>
      <c r="H14" s="11">
        <v>7</v>
      </c>
      <c r="I14" s="20" t="s">
        <v>48</v>
      </c>
      <c r="J14" s="11" t="s">
        <v>50</v>
      </c>
      <c r="K14" s="11" t="s">
        <v>99</v>
      </c>
      <c r="L14" s="11">
        <v>2</v>
      </c>
    </row>
    <row r="15" spans="1:13">
      <c r="A15" s="11" t="s">
        <v>3</v>
      </c>
      <c r="D15" s="11" t="s">
        <v>49</v>
      </c>
      <c r="E15" s="19" t="s">
        <v>54</v>
      </c>
      <c r="F15" s="10">
        <v>42036</v>
      </c>
      <c r="G15" s="10">
        <v>44228</v>
      </c>
      <c r="H15" s="11">
        <v>7</v>
      </c>
      <c r="I15" s="20" t="s">
        <v>48</v>
      </c>
      <c r="J15" s="11" t="s">
        <v>50</v>
      </c>
      <c r="K15" s="11" t="s">
        <v>99</v>
      </c>
      <c r="L15" s="11">
        <v>2</v>
      </c>
    </row>
    <row r="16" spans="1:13">
      <c r="A16" s="11" t="s">
        <v>4</v>
      </c>
      <c r="D16" s="11" t="s">
        <v>49</v>
      </c>
      <c r="E16" s="19" t="s">
        <v>55</v>
      </c>
      <c r="F16" s="10">
        <v>42036</v>
      </c>
      <c r="G16" s="10">
        <v>44228</v>
      </c>
      <c r="H16" s="11">
        <v>7</v>
      </c>
      <c r="I16" s="20" t="s">
        <v>48</v>
      </c>
      <c r="J16" s="11" t="s">
        <v>50</v>
      </c>
      <c r="K16" s="11" t="s">
        <v>99</v>
      </c>
      <c r="L16" s="11">
        <v>2</v>
      </c>
    </row>
    <row r="17" spans="1:12">
      <c r="A17" s="11" t="s">
        <v>5</v>
      </c>
      <c r="D17" s="11" t="s">
        <v>49</v>
      </c>
      <c r="E17" s="19" t="s">
        <v>56</v>
      </c>
      <c r="F17" s="10">
        <v>42036</v>
      </c>
      <c r="G17" s="10">
        <v>44228</v>
      </c>
      <c r="H17" s="11">
        <v>7</v>
      </c>
      <c r="I17" s="20" t="s">
        <v>48</v>
      </c>
      <c r="J17" s="11" t="s">
        <v>50</v>
      </c>
      <c r="K17" s="11" t="s">
        <v>99</v>
      </c>
      <c r="L17" s="11">
        <v>2</v>
      </c>
    </row>
    <row r="18" spans="1:12">
      <c r="A18" s="11" t="s">
        <v>6</v>
      </c>
      <c r="D18" s="11" t="s">
        <v>49</v>
      </c>
      <c r="E18" s="19" t="s">
        <v>57</v>
      </c>
      <c r="F18" s="10">
        <v>42036</v>
      </c>
      <c r="G18" s="10">
        <v>44228</v>
      </c>
      <c r="H18" s="11">
        <v>7</v>
      </c>
      <c r="I18" s="20" t="s">
        <v>48</v>
      </c>
      <c r="J18" s="11" t="s">
        <v>50</v>
      </c>
      <c r="K18" s="11" t="s">
        <v>99</v>
      </c>
      <c r="L18" s="11">
        <v>2</v>
      </c>
    </row>
    <row r="19" spans="1:12">
      <c r="A19" s="11" t="s">
        <v>7</v>
      </c>
      <c r="D19" s="11" t="s">
        <v>49</v>
      </c>
      <c r="E19" s="19" t="s">
        <v>58</v>
      </c>
      <c r="F19" s="10">
        <v>42036</v>
      </c>
      <c r="G19" s="10">
        <v>44228</v>
      </c>
      <c r="H19" s="11">
        <v>7</v>
      </c>
      <c r="I19" s="20" t="s">
        <v>48</v>
      </c>
      <c r="J19" s="11" t="s">
        <v>50</v>
      </c>
      <c r="K19" s="11" t="s">
        <v>99</v>
      </c>
      <c r="L19" s="11">
        <v>2</v>
      </c>
    </row>
    <row r="20" spans="1:12">
      <c r="A20" s="11" t="s">
        <v>8</v>
      </c>
      <c r="D20" s="11" t="s">
        <v>49</v>
      </c>
      <c r="E20" s="19" t="s">
        <v>59</v>
      </c>
      <c r="F20" s="10">
        <v>42036</v>
      </c>
      <c r="G20" s="10">
        <v>44228</v>
      </c>
      <c r="H20" s="11">
        <v>7</v>
      </c>
      <c r="I20" s="20" t="s">
        <v>48</v>
      </c>
      <c r="J20" s="11" t="s">
        <v>50</v>
      </c>
      <c r="K20" s="11" t="s">
        <v>99</v>
      </c>
      <c r="L20" s="11">
        <v>2</v>
      </c>
    </row>
    <row r="21" spans="1:12">
      <c r="A21" s="11" t="s">
        <v>9</v>
      </c>
      <c r="D21" s="11" t="s">
        <v>49</v>
      </c>
      <c r="E21" s="19" t="s">
        <v>60</v>
      </c>
      <c r="F21" s="10">
        <v>42036</v>
      </c>
      <c r="G21" s="10">
        <v>44228</v>
      </c>
      <c r="H21" s="11">
        <v>7</v>
      </c>
      <c r="I21" s="20" t="s">
        <v>48</v>
      </c>
      <c r="J21" s="11" t="s">
        <v>50</v>
      </c>
      <c r="K21" s="11" t="s">
        <v>99</v>
      </c>
      <c r="L21" s="11">
        <v>2</v>
      </c>
    </row>
    <row r="22" spans="1:12">
      <c r="A22" s="11" t="s">
        <v>10</v>
      </c>
      <c r="D22" s="11" t="s">
        <v>49</v>
      </c>
      <c r="E22" s="19" t="s">
        <v>61</v>
      </c>
      <c r="F22" s="10">
        <v>42036</v>
      </c>
      <c r="G22" s="10">
        <v>44228</v>
      </c>
      <c r="H22" s="11">
        <v>7</v>
      </c>
      <c r="I22" s="20" t="s">
        <v>48</v>
      </c>
      <c r="J22" s="11" t="s">
        <v>50</v>
      </c>
      <c r="K22" s="11" t="s">
        <v>99</v>
      </c>
      <c r="L22" s="11">
        <v>2</v>
      </c>
    </row>
    <row r="23" spans="1:12">
      <c r="A23" s="11" t="s">
        <v>11</v>
      </c>
      <c r="D23" s="11" t="s">
        <v>49</v>
      </c>
      <c r="E23" s="19" t="s">
        <v>62</v>
      </c>
      <c r="F23" s="10">
        <v>42036</v>
      </c>
      <c r="G23" s="10">
        <v>44228</v>
      </c>
      <c r="H23" s="11">
        <v>7</v>
      </c>
      <c r="I23" s="20" t="s">
        <v>48</v>
      </c>
      <c r="J23" s="11" t="s">
        <v>50</v>
      </c>
      <c r="K23" s="11" t="s">
        <v>99</v>
      </c>
      <c r="L23" s="11">
        <v>2</v>
      </c>
    </row>
    <row r="24" spans="1:12">
      <c r="A24" s="11" t="s">
        <v>12</v>
      </c>
      <c r="D24" s="11" t="s">
        <v>49</v>
      </c>
      <c r="E24" s="19" t="s">
        <v>63</v>
      </c>
      <c r="F24" s="10">
        <v>42036</v>
      </c>
      <c r="G24" s="10">
        <v>44228</v>
      </c>
      <c r="H24" s="11">
        <v>7</v>
      </c>
      <c r="I24" s="20" t="s">
        <v>48</v>
      </c>
      <c r="J24" s="11" t="s">
        <v>50</v>
      </c>
      <c r="K24" s="11" t="s">
        <v>99</v>
      </c>
      <c r="L24" s="11">
        <v>2</v>
      </c>
    </row>
    <row r="25" spans="1:12">
      <c r="A25" s="11" t="s">
        <v>13</v>
      </c>
      <c r="D25" s="11" t="s">
        <v>49</v>
      </c>
      <c r="E25" s="19" t="s">
        <v>64</v>
      </c>
      <c r="F25" s="10">
        <v>42036</v>
      </c>
      <c r="G25" s="10">
        <v>44228</v>
      </c>
      <c r="H25" s="11">
        <v>7</v>
      </c>
      <c r="I25" s="20" t="s">
        <v>48</v>
      </c>
      <c r="J25" s="11" t="s">
        <v>50</v>
      </c>
      <c r="K25" s="11" t="s">
        <v>99</v>
      </c>
      <c r="L25" s="11">
        <v>2</v>
      </c>
    </row>
    <row r="26" spans="1:12">
      <c r="A26" s="11" t="s">
        <v>14</v>
      </c>
      <c r="D26" s="11" t="s">
        <v>49</v>
      </c>
      <c r="E26" s="19" t="s">
        <v>65</v>
      </c>
      <c r="F26" s="10">
        <v>42036</v>
      </c>
      <c r="G26" s="10">
        <v>44228</v>
      </c>
      <c r="H26" s="11">
        <v>7</v>
      </c>
      <c r="I26" s="20" t="s">
        <v>48</v>
      </c>
      <c r="J26" s="11" t="s">
        <v>50</v>
      </c>
      <c r="K26" s="11" t="s">
        <v>99</v>
      </c>
      <c r="L26" s="11">
        <v>2</v>
      </c>
    </row>
    <row r="27" spans="1:12">
      <c r="A27" s="11" t="s">
        <v>15</v>
      </c>
      <c r="D27" s="11" t="s">
        <v>49</v>
      </c>
      <c r="E27" s="19" t="s">
        <v>66</v>
      </c>
      <c r="F27" s="10">
        <v>42036</v>
      </c>
      <c r="G27" s="10">
        <v>44228</v>
      </c>
      <c r="H27" s="11">
        <v>7</v>
      </c>
      <c r="I27" s="20" t="s">
        <v>48</v>
      </c>
      <c r="J27" s="11" t="s">
        <v>50</v>
      </c>
      <c r="K27" s="11" t="s">
        <v>99</v>
      </c>
      <c r="L27" s="11">
        <v>2</v>
      </c>
    </row>
    <row r="28" spans="1:12">
      <c r="A28" s="11" t="s">
        <v>16</v>
      </c>
      <c r="D28" s="11" t="s">
        <v>49</v>
      </c>
      <c r="E28" s="19" t="s">
        <v>67</v>
      </c>
      <c r="F28" s="10">
        <v>42036</v>
      </c>
      <c r="G28" s="10">
        <v>44228</v>
      </c>
      <c r="H28" s="11">
        <v>7</v>
      </c>
      <c r="I28" s="20" t="s">
        <v>48</v>
      </c>
      <c r="J28" s="11" t="s">
        <v>50</v>
      </c>
      <c r="K28" s="11" t="s">
        <v>99</v>
      </c>
      <c r="L28" s="11">
        <v>2</v>
      </c>
    </row>
    <row r="29" spans="1:12">
      <c r="A29" s="11" t="s">
        <v>17</v>
      </c>
      <c r="D29" s="11" t="s">
        <v>49</v>
      </c>
      <c r="E29" s="19" t="s">
        <v>68</v>
      </c>
      <c r="F29" s="10">
        <v>42036</v>
      </c>
      <c r="G29" s="10">
        <v>44228</v>
      </c>
      <c r="H29" s="11">
        <v>7</v>
      </c>
      <c r="I29" s="20" t="s">
        <v>48</v>
      </c>
      <c r="J29" s="11" t="s">
        <v>50</v>
      </c>
      <c r="K29" s="11" t="s">
        <v>99</v>
      </c>
      <c r="L29" s="11">
        <v>2</v>
      </c>
    </row>
    <row r="30" spans="1:12">
      <c r="A30" s="11" t="s">
        <v>18</v>
      </c>
      <c r="D30" s="11" t="s">
        <v>49</v>
      </c>
      <c r="E30" s="19" t="s">
        <v>69</v>
      </c>
      <c r="F30" s="10">
        <v>42036</v>
      </c>
      <c r="G30" s="10">
        <v>44228</v>
      </c>
      <c r="H30" s="11">
        <v>7</v>
      </c>
      <c r="I30" s="20" t="s">
        <v>48</v>
      </c>
      <c r="J30" s="11" t="s">
        <v>50</v>
      </c>
      <c r="K30" s="11" t="s">
        <v>99</v>
      </c>
      <c r="L30" s="11">
        <v>2</v>
      </c>
    </row>
    <row r="31" spans="1:12">
      <c r="A31" s="11" t="s">
        <v>19</v>
      </c>
      <c r="D31" s="11" t="s">
        <v>49</v>
      </c>
      <c r="E31" s="19" t="s">
        <v>70</v>
      </c>
      <c r="F31" s="10">
        <v>42036</v>
      </c>
      <c r="G31" s="10">
        <v>44228</v>
      </c>
      <c r="H31" s="11">
        <v>7</v>
      </c>
      <c r="I31" s="20" t="s">
        <v>48</v>
      </c>
      <c r="J31" s="11" t="s">
        <v>50</v>
      </c>
      <c r="K31" s="11" t="s">
        <v>99</v>
      </c>
      <c r="L31" s="11">
        <v>2</v>
      </c>
    </row>
    <row r="32" spans="1:12">
      <c r="A32" s="11" t="s">
        <v>20</v>
      </c>
      <c r="D32" s="11" t="s">
        <v>49</v>
      </c>
      <c r="E32" s="19" t="s">
        <v>71</v>
      </c>
      <c r="F32" s="10">
        <v>42036</v>
      </c>
      <c r="G32" s="10">
        <v>44228</v>
      </c>
      <c r="H32" s="11">
        <v>7</v>
      </c>
      <c r="I32" s="20" t="s">
        <v>48</v>
      </c>
      <c r="J32" s="11" t="s">
        <v>50</v>
      </c>
      <c r="K32" s="11" t="s">
        <v>99</v>
      </c>
      <c r="L32" s="11">
        <v>2</v>
      </c>
    </row>
    <row r="33" spans="1:12">
      <c r="A33" s="11" t="s">
        <v>21</v>
      </c>
      <c r="D33" s="11" t="s">
        <v>49</v>
      </c>
      <c r="E33" s="19" t="s">
        <v>72</v>
      </c>
      <c r="F33" s="10">
        <v>42036</v>
      </c>
      <c r="G33" s="10">
        <v>44228</v>
      </c>
      <c r="H33" s="11">
        <v>7</v>
      </c>
      <c r="I33" s="20" t="s">
        <v>48</v>
      </c>
      <c r="J33" s="11" t="s">
        <v>50</v>
      </c>
      <c r="K33" s="11" t="s">
        <v>99</v>
      </c>
      <c r="L33" s="11">
        <v>2</v>
      </c>
    </row>
    <row r="34" spans="1:12">
      <c r="A34" s="11" t="s">
        <v>22</v>
      </c>
      <c r="D34" s="11" t="s">
        <v>49</v>
      </c>
      <c r="E34" s="19" t="s">
        <v>73</v>
      </c>
      <c r="F34" s="10">
        <v>42036</v>
      </c>
      <c r="G34" s="10">
        <v>44228</v>
      </c>
      <c r="H34" s="11">
        <v>7</v>
      </c>
      <c r="I34" s="20" t="s">
        <v>48</v>
      </c>
      <c r="J34" s="11" t="s">
        <v>50</v>
      </c>
      <c r="K34" s="11" t="s">
        <v>99</v>
      </c>
      <c r="L34" s="11">
        <v>2</v>
      </c>
    </row>
    <row r="35" spans="1:12">
      <c r="A35" s="11" t="s">
        <v>23</v>
      </c>
      <c r="D35" s="11" t="s">
        <v>49</v>
      </c>
      <c r="E35" s="19" t="s">
        <v>74</v>
      </c>
      <c r="F35" s="10">
        <v>42036</v>
      </c>
      <c r="G35" s="10">
        <v>44228</v>
      </c>
      <c r="H35" s="11">
        <v>7</v>
      </c>
      <c r="I35" s="20" t="s">
        <v>48</v>
      </c>
      <c r="J35" s="11" t="s">
        <v>50</v>
      </c>
      <c r="K35" s="11" t="s">
        <v>99</v>
      </c>
      <c r="L35" s="11">
        <v>2</v>
      </c>
    </row>
    <row r="36" spans="1:12">
      <c r="A36" s="11" t="s">
        <v>24</v>
      </c>
      <c r="D36" s="11" t="s">
        <v>49</v>
      </c>
      <c r="E36" s="19" t="s">
        <v>75</v>
      </c>
      <c r="F36" s="10">
        <v>42036</v>
      </c>
      <c r="G36" s="10">
        <v>44228</v>
      </c>
      <c r="H36" s="11">
        <v>7</v>
      </c>
      <c r="I36" s="20" t="s">
        <v>48</v>
      </c>
      <c r="J36" s="11" t="s">
        <v>50</v>
      </c>
      <c r="K36" s="11" t="s">
        <v>99</v>
      </c>
      <c r="L36" s="11">
        <v>2</v>
      </c>
    </row>
    <row r="37" spans="1:12">
      <c r="A37" s="11" t="s">
        <v>25</v>
      </c>
      <c r="D37" s="11" t="s">
        <v>49</v>
      </c>
      <c r="E37" s="19" t="s">
        <v>76</v>
      </c>
      <c r="F37" s="10">
        <v>42036</v>
      </c>
      <c r="G37" s="10">
        <v>44228</v>
      </c>
      <c r="H37" s="11">
        <v>7</v>
      </c>
      <c r="I37" s="20" t="s">
        <v>48</v>
      </c>
      <c r="J37" s="11" t="s">
        <v>50</v>
      </c>
      <c r="K37" s="11" t="s">
        <v>99</v>
      </c>
      <c r="L37" s="11">
        <v>2</v>
      </c>
    </row>
    <row r="38" spans="1:12">
      <c r="A38" s="11" t="s">
        <v>26</v>
      </c>
      <c r="D38" s="11" t="s">
        <v>49</v>
      </c>
      <c r="E38" s="19" t="s">
        <v>77</v>
      </c>
      <c r="F38" s="10">
        <v>42036</v>
      </c>
      <c r="G38" s="10">
        <v>44228</v>
      </c>
      <c r="H38" s="11">
        <v>7</v>
      </c>
      <c r="I38" s="20" t="s">
        <v>48</v>
      </c>
      <c r="J38" s="11" t="s">
        <v>50</v>
      </c>
      <c r="K38" s="11" t="s">
        <v>99</v>
      </c>
      <c r="L38" s="11">
        <v>2</v>
      </c>
    </row>
    <row r="39" spans="1:12">
      <c r="A39" s="11" t="s">
        <v>27</v>
      </c>
      <c r="D39" s="11" t="s">
        <v>49</v>
      </c>
      <c r="E39" s="19" t="s">
        <v>78</v>
      </c>
      <c r="F39" s="10">
        <v>42036</v>
      </c>
      <c r="G39" s="10">
        <v>44228</v>
      </c>
      <c r="H39" s="11">
        <v>7</v>
      </c>
      <c r="I39" s="20" t="s">
        <v>48</v>
      </c>
      <c r="J39" s="11" t="s">
        <v>50</v>
      </c>
      <c r="K39" s="11" t="s">
        <v>99</v>
      </c>
      <c r="L39" s="11">
        <v>2</v>
      </c>
    </row>
    <row r="40" spans="1:12">
      <c r="A40" s="11" t="s">
        <v>28</v>
      </c>
      <c r="D40" s="11" t="s">
        <v>49</v>
      </c>
      <c r="E40" s="19" t="s">
        <v>79</v>
      </c>
      <c r="F40" s="10">
        <v>42036</v>
      </c>
      <c r="G40" s="10">
        <v>44228</v>
      </c>
      <c r="H40" s="11">
        <v>7</v>
      </c>
      <c r="I40" s="20" t="s">
        <v>48</v>
      </c>
      <c r="J40" s="11" t="s">
        <v>50</v>
      </c>
      <c r="K40" s="11" t="s">
        <v>99</v>
      </c>
      <c r="L40" s="11">
        <v>2</v>
      </c>
    </row>
    <row r="41" spans="1:12">
      <c r="A41" s="11" t="s">
        <v>29</v>
      </c>
      <c r="D41" s="11" t="s">
        <v>49</v>
      </c>
      <c r="E41" s="19" t="s">
        <v>80</v>
      </c>
      <c r="F41" s="10">
        <v>42036</v>
      </c>
      <c r="G41" s="10">
        <v>44228</v>
      </c>
      <c r="H41" s="11">
        <v>7</v>
      </c>
      <c r="I41" s="20" t="s">
        <v>48</v>
      </c>
      <c r="J41" s="11" t="s">
        <v>50</v>
      </c>
      <c r="K41" s="11" t="s">
        <v>99</v>
      </c>
      <c r="L41" s="11">
        <v>2</v>
      </c>
    </row>
    <row r="42" spans="1:12">
      <c r="A42" s="11" t="s">
        <v>30</v>
      </c>
      <c r="D42" s="11" t="s">
        <v>49</v>
      </c>
      <c r="E42" s="19" t="s">
        <v>81</v>
      </c>
      <c r="F42" s="10">
        <v>42036</v>
      </c>
      <c r="G42" s="10">
        <v>44228</v>
      </c>
      <c r="H42" s="11">
        <v>7</v>
      </c>
      <c r="I42" s="20" t="s">
        <v>48</v>
      </c>
      <c r="J42" s="11" t="s">
        <v>50</v>
      </c>
      <c r="K42" s="11" t="s">
        <v>99</v>
      </c>
      <c r="L42" s="11">
        <v>2</v>
      </c>
    </row>
    <row r="43" spans="1:12">
      <c r="A43" s="11" t="s">
        <v>31</v>
      </c>
      <c r="D43" s="11" t="s">
        <v>49</v>
      </c>
      <c r="E43" s="19" t="s">
        <v>82</v>
      </c>
      <c r="F43" s="10">
        <v>42036</v>
      </c>
      <c r="G43" s="10">
        <v>44228</v>
      </c>
      <c r="H43" s="11">
        <v>7</v>
      </c>
      <c r="I43" s="20" t="s">
        <v>48</v>
      </c>
      <c r="J43" s="11" t="s">
        <v>50</v>
      </c>
      <c r="K43" s="11" t="s">
        <v>99</v>
      </c>
      <c r="L43" s="11">
        <v>2</v>
      </c>
    </row>
    <row r="44" spans="1:12">
      <c r="A44" s="11" t="s">
        <v>32</v>
      </c>
      <c r="D44" s="11" t="s">
        <v>49</v>
      </c>
      <c r="E44" s="19" t="s">
        <v>83</v>
      </c>
      <c r="F44" s="10">
        <v>42036</v>
      </c>
      <c r="G44" s="10">
        <v>44228</v>
      </c>
      <c r="H44" s="11">
        <v>7</v>
      </c>
      <c r="I44" s="20" t="s">
        <v>48</v>
      </c>
      <c r="J44" s="11" t="s">
        <v>50</v>
      </c>
      <c r="K44" s="11" t="s">
        <v>99</v>
      </c>
      <c r="L44" s="11">
        <v>2</v>
      </c>
    </row>
    <row r="45" spans="1:12">
      <c r="A45" s="11" t="s">
        <v>33</v>
      </c>
      <c r="D45" s="11" t="s">
        <v>49</v>
      </c>
      <c r="E45" s="19" t="s">
        <v>84</v>
      </c>
      <c r="F45" s="10">
        <v>42036</v>
      </c>
      <c r="G45" s="10">
        <v>44228</v>
      </c>
      <c r="H45" s="11">
        <v>7</v>
      </c>
      <c r="I45" s="20" t="s">
        <v>48</v>
      </c>
      <c r="J45" s="11" t="s">
        <v>50</v>
      </c>
      <c r="K45" s="11" t="s">
        <v>99</v>
      </c>
      <c r="L45" s="11">
        <v>2</v>
      </c>
    </row>
    <row r="46" spans="1:12">
      <c r="A46" s="11" t="s">
        <v>34</v>
      </c>
      <c r="D46" s="11" t="s">
        <v>49</v>
      </c>
      <c r="E46" s="19" t="s">
        <v>85</v>
      </c>
      <c r="F46" s="10">
        <v>42036</v>
      </c>
      <c r="G46" s="10">
        <v>44228</v>
      </c>
      <c r="H46" s="11">
        <v>7</v>
      </c>
      <c r="I46" s="20" t="s">
        <v>48</v>
      </c>
      <c r="J46" s="11" t="s">
        <v>50</v>
      </c>
      <c r="K46" s="11" t="s">
        <v>99</v>
      </c>
      <c r="L46" s="11">
        <v>2</v>
      </c>
    </row>
    <row r="47" spans="1:12">
      <c r="A47" s="11" t="s">
        <v>35</v>
      </c>
      <c r="D47" s="11" t="s">
        <v>49</v>
      </c>
      <c r="E47" s="19" t="s">
        <v>86</v>
      </c>
      <c r="F47" s="10">
        <v>42036</v>
      </c>
      <c r="G47" s="10">
        <v>44228</v>
      </c>
      <c r="H47" s="11">
        <v>7</v>
      </c>
      <c r="I47" s="20" t="s">
        <v>48</v>
      </c>
      <c r="J47" s="11" t="s">
        <v>50</v>
      </c>
      <c r="K47" s="11" t="s">
        <v>99</v>
      </c>
      <c r="L47" s="11">
        <v>2</v>
      </c>
    </row>
    <row r="48" spans="1:12">
      <c r="A48" s="11" t="s">
        <v>36</v>
      </c>
      <c r="D48" s="11" t="s">
        <v>49</v>
      </c>
      <c r="E48" s="19" t="s">
        <v>87</v>
      </c>
      <c r="F48" s="10">
        <v>42036</v>
      </c>
      <c r="G48" s="10">
        <v>44228</v>
      </c>
      <c r="H48" s="11">
        <v>7</v>
      </c>
      <c r="I48" s="20" t="s">
        <v>48</v>
      </c>
      <c r="J48" s="11" t="s">
        <v>50</v>
      </c>
      <c r="K48" s="11" t="s">
        <v>99</v>
      </c>
      <c r="L48" s="11">
        <v>2</v>
      </c>
    </row>
    <row r="49" spans="1:12">
      <c r="A49" s="11" t="s">
        <v>37</v>
      </c>
      <c r="D49" s="11" t="s">
        <v>49</v>
      </c>
      <c r="E49" s="19" t="s">
        <v>88</v>
      </c>
      <c r="F49" s="10">
        <v>42036</v>
      </c>
      <c r="G49" s="10">
        <v>44228</v>
      </c>
      <c r="H49" s="11">
        <v>7</v>
      </c>
      <c r="I49" s="20" t="s">
        <v>48</v>
      </c>
      <c r="J49" s="11" t="s">
        <v>50</v>
      </c>
      <c r="K49" s="11" t="s">
        <v>99</v>
      </c>
      <c r="L49" s="11">
        <v>2</v>
      </c>
    </row>
    <row r="50" spans="1:12">
      <c r="A50" s="11" t="s">
        <v>38</v>
      </c>
      <c r="D50" s="11" t="s">
        <v>49</v>
      </c>
      <c r="E50" s="19" t="s">
        <v>89</v>
      </c>
      <c r="F50" s="10">
        <v>42036</v>
      </c>
      <c r="G50" s="10">
        <v>44228</v>
      </c>
      <c r="H50" s="11">
        <v>7</v>
      </c>
      <c r="I50" s="20" t="s">
        <v>48</v>
      </c>
      <c r="J50" s="11" t="s">
        <v>50</v>
      </c>
      <c r="K50" s="11" t="s">
        <v>99</v>
      </c>
      <c r="L50" s="11">
        <v>2</v>
      </c>
    </row>
    <row r="52" spans="1:12">
      <c r="A52" s="11" t="s">
        <v>98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28130V" display="A124828130V" xr:uid="{00000000-0004-0000-0000-000001000000}"/>
    <hyperlink ref="E13" location="A124828030K" display="A124828030K" xr:uid="{00000000-0004-0000-0000-000002000000}"/>
    <hyperlink ref="E14" location="A124828022K" display="A124828022K" xr:uid="{00000000-0004-0000-0000-000003000000}"/>
    <hyperlink ref="E15" location="A124828082L" display="A124828082L" xr:uid="{00000000-0004-0000-0000-000004000000}"/>
    <hyperlink ref="E16" location="A124828094W" display="A124828094W" xr:uid="{00000000-0004-0000-0000-000005000000}"/>
    <hyperlink ref="E17" location="A124828122V" display="A124828122V" xr:uid="{00000000-0004-0000-0000-000006000000}"/>
    <hyperlink ref="E18" location="A124828134C" display="A124828134C" xr:uid="{00000000-0004-0000-0000-000007000000}"/>
    <hyperlink ref="E19" location="A124828034V" display="A124828034V" xr:uid="{00000000-0004-0000-0000-000008000000}"/>
    <hyperlink ref="E20" location="A124828126C" display="A124828126C" xr:uid="{00000000-0004-0000-0000-000009000000}"/>
    <hyperlink ref="E21" location="A124828138L" display="A124828138L" xr:uid="{00000000-0004-0000-0000-00000A000000}"/>
    <hyperlink ref="E22" location="A124828098F" display="A124828098F" xr:uid="{00000000-0004-0000-0000-00000B000000}"/>
    <hyperlink ref="E23" location="A124828042V" display="A124828042V" xr:uid="{00000000-0004-0000-0000-00000C000000}"/>
    <hyperlink ref="E24" location="A124828086W" display="A124828086W" xr:uid="{00000000-0004-0000-0000-00000D000000}"/>
    <hyperlink ref="E25" location="A124828102K" display="A124828102K" xr:uid="{00000000-0004-0000-0000-00000E000000}"/>
    <hyperlink ref="E26" location="A124828026V" display="A124828026V" xr:uid="{00000000-0004-0000-0000-00000F000000}"/>
    <hyperlink ref="E27" location="A124828090L" display="A124828090L" xr:uid="{00000000-0004-0000-0000-000010000000}"/>
    <hyperlink ref="E28" location="A124828158W" display="A124828158W" xr:uid="{00000000-0004-0000-0000-000011000000}"/>
    <hyperlink ref="E29" location="A124828066L" display="A124828066L" xr:uid="{00000000-0004-0000-0000-000012000000}"/>
    <hyperlink ref="E30" location="A124828114V" display="A124828114V" xr:uid="{00000000-0004-0000-0000-000013000000}"/>
    <hyperlink ref="E31" location="A124828014K" display="A124828014K" xr:uid="{00000000-0004-0000-0000-000014000000}"/>
    <hyperlink ref="E32" location="A124828038C" display="A124828038C" xr:uid="{00000000-0004-0000-0000-000015000000}"/>
    <hyperlink ref="E33" location="A124828054C" display="A124828054C" xr:uid="{00000000-0004-0000-0000-000016000000}"/>
    <hyperlink ref="E34" location="A124828146L" display="A124828146L" xr:uid="{00000000-0004-0000-0000-000017000000}"/>
    <hyperlink ref="E35" location="A124828070C" display="A124828070C" xr:uid="{00000000-0004-0000-0000-000018000000}"/>
    <hyperlink ref="E36" location="A124828142C" display="A124828142C" xr:uid="{00000000-0004-0000-0000-000019000000}"/>
    <hyperlink ref="E37" location="A124828150C" display="A124828150C" xr:uid="{00000000-0004-0000-0000-00001A000000}"/>
    <hyperlink ref="E38" location="A124828046C" display="A124828046C" xr:uid="{00000000-0004-0000-0000-00001B000000}"/>
    <hyperlink ref="E39" location="A124828118C" display="A124828118C" xr:uid="{00000000-0004-0000-0000-00001C000000}"/>
    <hyperlink ref="E40" location="A124828018V" display="A124828018V" xr:uid="{00000000-0004-0000-0000-00001D000000}"/>
    <hyperlink ref="E41" location="A124828074L" display="A124828074L" xr:uid="{00000000-0004-0000-0000-00001E000000}"/>
    <hyperlink ref="E42" location="A124828154L" display="A124828154L" xr:uid="{00000000-0004-0000-0000-00001F000000}"/>
    <hyperlink ref="E43" location="A124828062C" display="A124828062C" xr:uid="{00000000-0004-0000-0000-000020000000}"/>
    <hyperlink ref="E44" location="A124828110K" display="A124828110K" xr:uid="{00000000-0004-0000-0000-000021000000}"/>
    <hyperlink ref="E45" location="A124828058L" display="A124828058L" xr:uid="{00000000-0004-0000-0000-000022000000}"/>
    <hyperlink ref="E46" location="A124828106V" display="A124828106V" xr:uid="{00000000-0004-0000-0000-000023000000}"/>
    <hyperlink ref="E47" location="A124828078W" display="A124828078W" xr:uid="{00000000-0004-0000-0000-000024000000}"/>
    <hyperlink ref="E48" location="A124828010A" display="A124828010A" xr:uid="{00000000-0004-0000-0000-000025000000}"/>
    <hyperlink ref="E49" location="A124828162L" display="A124828162L" xr:uid="{00000000-0004-0000-0000-000026000000}"/>
    <hyperlink ref="E50" location="A124828050V" display="A124828050V" xr:uid="{00000000-0004-0000-0000-000027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40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</row>
    <row r="2" spans="1:40">
      <c r="A2" s="4" t="s">
        <v>39</v>
      </c>
      <c r="B2" s="7" t="s">
        <v>48</v>
      </c>
      <c r="C2" s="7" t="s">
        <v>48</v>
      </c>
      <c r="D2" s="7" t="s">
        <v>48</v>
      </c>
      <c r="E2" s="7" t="s">
        <v>48</v>
      </c>
      <c r="F2" s="7" t="s">
        <v>48</v>
      </c>
      <c r="G2" s="7" t="s">
        <v>48</v>
      </c>
      <c r="H2" s="7" t="s">
        <v>48</v>
      </c>
      <c r="I2" s="7" t="s">
        <v>48</v>
      </c>
      <c r="J2" s="7" t="s">
        <v>48</v>
      </c>
      <c r="K2" s="7" t="s">
        <v>48</v>
      </c>
      <c r="L2" s="7" t="s">
        <v>48</v>
      </c>
      <c r="M2" s="7" t="s">
        <v>48</v>
      </c>
      <c r="N2" s="7" t="s">
        <v>48</v>
      </c>
      <c r="O2" s="7" t="s">
        <v>48</v>
      </c>
      <c r="P2" s="7" t="s">
        <v>48</v>
      </c>
      <c r="Q2" s="7" t="s">
        <v>48</v>
      </c>
      <c r="R2" s="7" t="s">
        <v>48</v>
      </c>
      <c r="S2" s="7" t="s">
        <v>48</v>
      </c>
      <c r="T2" s="7" t="s">
        <v>48</v>
      </c>
      <c r="U2" s="7" t="s">
        <v>48</v>
      </c>
      <c r="V2" s="7" t="s">
        <v>48</v>
      </c>
      <c r="W2" s="7" t="s">
        <v>48</v>
      </c>
      <c r="X2" s="7" t="s">
        <v>48</v>
      </c>
      <c r="Y2" s="7" t="s">
        <v>48</v>
      </c>
      <c r="Z2" s="7" t="s">
        <v>48</v>
      </c>
      <c r="AA2" s="7" t="s">
        <v>48</v>
      </c>
      <c r="AB2" s="7" t="s">
        <v>48</v>
      </c>
      <c r="AC2" s="7" t="s">
        <v>48</v>
      </c>
      <c r="AD2" s="7" t="s">
        <v>48</v>
      </c>
      <c r="AE2" s="7" t="s">
        <v>48</v>
      </c>
      <c r="AF2" s="7" t="s">
        <v>48</v>
      </c>
      <c r="AG2" s="7" t="s">
        <v>48</v>
      </c>
      <c r="AH2" s="7" t="s">
        <v>48</v>
      </c>
      <c r="AI2" s="7" t="s">
        <v>48</v>
      </c>
      <c r="AJ2" s="7" t="s">
        <v>48</v>
      </c>
      <c r="AK2" s="7" t="s">
        <v>48</v>
      </c>
      <c r="AL2" s="7" t="s">
        <v>48</v>
      </c>
      <c r="AM2" s="7" t="s">
        <v>48</v>
      </c>
      <c r="AN2" s="7" t="s">
        <v>48</v>
      </c>
    </row>
    <row r="3" spans="1:40">
      <c r="A3" s="4" t="s">
        <v>40</v>
      </c>
      <c r="B3" s="8" t="s">
        <v>49</v>
      </c>
      <c r="C3" s="8" t="s">
        <v>49</v>
      </c>
      <c r="D3" s="8" t="s">
        <v>49</v>
      </c>
      <c r="E3" s="8" t="s">
        <v>49</v>
      </c>
      <c r="F3" s="8" t="s">
        <v>49</v>
      </c>
      <c r="G3" s="8" t="s">
        <v>49</v>
      </c>
      <c r="H3" s="8" t="s">
        <v>49</v>
      </c>
      <c r="I3" s="8" t="s">
        <v>49</v>
      </c>
      <c r="J3" s="8" t="s">
        <v>49</v>
      </c>
      <c r="K3" s="8" t="s">
        <v>49</v>
      </c>
      <c r="L3" s="8" t="s">
        <v>49</v>
      </c>
      <c r="M3" s="8" t="s">
        <v>49</v>
      </c>
      <c r="N3" s="8" t="s">
        <v>49</v>
      </c>
      <c r="O3" s="8" t="s">
        <v>49</v>
      </c>
      <c r="P3" s="8" t="s">
        <v>49</v>
      </c>
      <c r="Q3" s="8" t="s">
        <v>49</v>
      </c>
      <c r="R3" s="8" t="s">
        <v>49</v>
      </c>
      <c r="S3" s="8" t="s">
        <v>49</v>
      </c>
      <c r="T3" s="8" t="s">
        <v>49</v>
      </c>
      <c r="U3" s="8" t="s">
        <v>49</v>
      </c>
      <c r="V3" s="8" t="s">
        <v>49</v>
      </c>
      <c r="W3" s="8" t="s">
        <v>49</v>
      </c>
      <c r="X3" s="8" t="s">
        <v>49</v>
      </c>
      <c r="Y3" s="8" t="s">
        <v>49</v>
      </c>
      <c r="Z3" s="8" t="s">
        <v>49</v>
      </c>
      <c r="AA3" s="8" t="s">
        <v>49</v>
      </c>
      <c r="AB3" s="8" t="s">
        <v>49</v>
      </c>
      <c r="AC3" s="8" t="s">
        <v>49</v>
      </c>
      <c r="AD3" s="8" t="s">
        <v>49</v>
      </c>
      <c r="AE3" s="8" t="s">
        <v>49</v>
      </c>
      <c r="AF3" s="8" t="s">
        <v>49</v>
      </c>
      <c r="AG3" s="8" t="s">
        <v>49</v>
      </c>
      <c r="AH3" s="8" t="s">
        <v>49</v>
      </c>
      <c r="AI3" s="8" t="s">
        <v>49</v>
      </c>
      <c r="AJ3" s="8" t="s">
        <v>49</v>
      </c>
      <c r="AK3" s="8" t="s">
        <v>49</v>
      </c>
      <c r="AL3" s="8" t="s">
        <v>49</v>
      </c>
      <c r="AM3" s="8" t="s">
        <v>49</v>
      </c>
      <c r="AN3" s="8" t="s">
        <v>49</v>
      </c>
    </row>
    <row r="4" spans="1:40">
      <c r="A4" s="4" t="s">
        <v>41</v>
      </c>
      <c r="B4" s="8" t="s">
        <v>50</v>
      </c>
      <c r="C4" s="8" t="s">
        <v>50</v>
      </c>
      <c r="D4" s="8" t="s">
        <v>50</v>
      </c>
      <c r="E4" s="8" t="s">
        <v>50</v>
      </c>
      <c r="F4" s="8" t="s">
        <v>50</v>
      </c>
      <c r="G4" s="8" t="s">
        <v>50</v>
      </c>
      <c r="H4" s="8" t="s">
        <v>50</v>
      </c>
      <c r="I4" s="8" t="s">
        <v>50</v>
      </c>
      <c r="J4" s="8" t="s">
        <v>50</v>
      </c>
      <c r="K4" s="8" t="s">
        <v>50</v>
      </c>
      <c r="L4" s="8" t="s">
        <v>50</v>
      </c>
      <c r="M4" s="8" t="s">
        <v>50</v>
      </c>
      <c r="N4" s="8" t="s">
        <v>50</v>
      </c>
      <c r="O4" s="8" t="s">
        <v>50</v>
      </c>
      <c r="P4" s="8" t="s">
        <v>50</v>
      </c>
      <c r="Q4" s="8" t="s">
        <v>50</v>
      </c>
      <c r="R4" s="8" t="s">
        <v>50</v>
      </c>
      <c r="S4" s="8" t="s">
        <v>50</v>
      </c>
      <c r="T4" s="8" t="s">
        <v>50</v>
      </c>
      <c r="U4" s="8" t="s">
        <v>50</v>
      </c>
      <c r="V4" s="8" t="s">
        <v>50</v>
      </c>
      <c r="W4" s="8" t="s">
        <v>50</v>
      </c>
      <c r="X4" s="8" t="s">
        <v>50</v>
      </c>
      <c r="Y4" s="8" t="s">
        <v>50</v>
      </c>
      <c r="Z4" s="8" t="s">
        <v>50</v>
      </c>
      <c r="AA4" s="8" t="s">
        <v>50</v>
      </c>
      <c r="AB4" s="8" t="s">
        <v>50</v>
      </c>
      <c r="AC4" s="8" t="s">
        <v>50</v>
      </c>
      <c r="AD4" s="8" t="s">
        <v>50</v>
      </c>
      <c r="AE4" s="8" t="s">
        <v>50</v>
      </c>
      <c r="AF4" s="8" t="s">
        <v>50</v>
      </c>
      <c r="AG4" s="8" t="s">
        <v>50</v>
      </c>
      <c r="AH4" s="8" t="s">
        <v>50</v>
      </c>
      <c r="AI4" s="8" t="s">
        <v>50</v>
      </c>
      <c r="AJ4" s="8" t="s">
        <v>50</v>
      </c>
      <c r="AK4" s="8" t="s">
        <v>50</v>
      </c>
      <c r="AL4" s="8" t="s">
        <v>50</v>
      </c>
      <c r="AM4" s="8" t="s">
        <v>50</v>
      </c>
      <c r="AN4" s="8" t="s">
        <v>50</v>
      </c>
    </row>
    <row r="5" spans="1:40">
      <c r="A5" s="4" t="s">
        <v>42</v>
      </c>
      <c r="B5" s="8" t="s">
        <v>99</v>
      </c>
      <c r="C5" s="8" t="s">
        <v>99</v>
      </c>
      <c r="D5" s="8" t="s">
        <v>99</v>
      </c>
      <c r="E5" s="8" t="s">
        <v>99</v>
      </c>
      <c r="F5" s="8" t="s">
        <v>99</v>
      </c>
      <c r="G5" s="8" t="s">
        <v>99</v>
      </c>
      <c r="H5" s="8" t="s">
        <v>99</v>
      </c>
      <c r="I5" s="8" t="s">
        <v>99</v>
      </c>
      <c r="J5" s="8" t="s">
        <v>99</v>
      </c>
      <c r="K5" s="8" t="s">
        <v>99</v>
      </c>
      <c r="L5" s="8" t="s">
        <v>99</v>
      </c>
      <c r="M5" s="8" t="s">
        <v>99</v>
      </c>
      <c r="N5" s="8" t="s">
        <v>99</v>
      </c>
      <c r="O5" s="8" t="s">
        <v>99</v>
      </c>
      <c r="P5" s="8" t="s">
        <v>99</v>
      </c>
      <c r="Q5" s="8" t="s">
        <v>99</v>
      </c>
      <c r="R5" s="8" t="s">
        <v>99</v>
      </c>
      <c r="S5" s="8" t="s">
        <v>99</v>
      </c>
      <c r="T5" s="8" t="s">
        <v>99</v>
      </c>
      <c r="U5" s="8" t="s">
        <v>99</v>
      </c>
      <c r="V5" s="8" t="s">
        <v>99</v>
      </c>
      <c r="W5" s="8" t="s">
        <v>99</v>
      </c>
      <c r="X5" s="8" t="s">
        <v>99</v>
      </c>
      <c r="Y5" s="8" t="s">
        <v>99</v>
      </c>
      <c r="Z5" s="8" t="s">
        <v>99</v>
      </c>
      <c r="AA5" s="8" t="s">
        <v>99</v>
      </c>
      <c r="AB5" s="8" t="s">
        <v>99</v>
      </c>
      <c r="AC5" s="8" t="s">
        <v>99</v>
      </c>
      <c r="AD5" s="8" t="s">
        <v>99</v>
      </c>
      <c r="AE5" s="8" t="s">
        <v>99</v>
      </c>
      <c r="AF5" s="8" t="s">
        <v>99</v>
      </c>
      <c r="AG5" s="8" t="s">
        <v>99</v>
      </c>
      <c r="AH5" s="8" t="s">
        <v>99</v>
      </c>
      <c r="AI5" s="8" t="s">
        <v>99</v>
      </c>
      <c r="AJ5" s="8" t="s">
        <v>99</v>
      </c>
      <c r="AK5" s="8" t="s">
        <v>99</v>
      </c>
      <c r="AL5" s="8" t="s">
        <v>99</v>
      </c>
      <c r="AM5" s="8" t="s">
        <v>99</v>
      </c>
      <c r="AN5" s="8" t="s">
        <v>99</v>
      </c>
    </row>
    <row r="6" spans="1:40">
      <c r="A6" s="4" t="s">
        <v>43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</row>
    <row r="7" spans="1:40" s="6" customFormat="1">
      <c r="A7" s="5" t="s">
        <v>44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</row>
    <row r="8" spans="1:40" s="6" customFormat="1">
      <c r="A8" s="5" t="s">
        <v>45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</row>
    <row r="9" spans="1:40">
      <c r="A9" s="4" t="s">
        <v>46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</row>
    <row r="10" spans="1:40">
      <c r="A10" s="4" t="s">
        <v>47</v>
      </c>
      <c r="B10" s="8" t="s">
        <v>51</v>
      </c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  <c r="S10" s="8" t="s">
        <v>68</v>
      </c>
      <c r="T10" s="8" t="s">
        <v>69</v>
      </c>
      <c r="U10" s="8" t="s">
        <v>70</v>
      </c>
      <c r="V10" s="8" t="s">
        <v>71</v>
      </c>
      <c r="W10" s="8" t="s">
        <v>72</v>
      </c>
      <c r="X10" s="8" t="s">
        <v>73</v>
      </c>
      <c r="Y10" s="8" t="s">
        <v>74</v>
      </c>
      <c r="Z10" s="8" t="s">
        <v>75</v>
      </c>
      <c r="AA10" s="8" t="s">
        <v>76</v>
      </c>
      <c r="AB10" s="8" t="s">
        <v>77</v>
      </c>
      <c r="AC10" s="8" t="s">
        <v>78</v>
      </c>
      <c r="AD10" s="8" t="s">
        <v>79</v>
      </c>
      <c r="AE10" s="8" t="s">
        <v>80</v>
      </c>
      <c r="AF10" s="8" t="s">
        <v>81</v>
      </c>
      <c r="AG10" s="8" t="s">
        <v>82</v>
      </c>
      <c r="AH10" s="8" t="s">
        <v>83</v>
      </c>
      <c r="AI10" s="8" t="s">
        <v>84</v>
      </c>
      <c r="AJ10" s="8" t="s">
        <v>85</v>
      </c>
      <c r="AK10" s="8" t="s">
        <v>86</v>
      </c>
      <c r="AL10" s="8" t="s">
        <v>87</v>
      </c>
      <c r="AM10" s="8" t="s">
        <v>88</v>
      </c>
      <c r="AN10" s="8" t="s">
        <v>89</v>
      </c>
    </row>
    <row r="11" spans="1:40">
      <c r="A11" s="10">
        <v>42036</v>
      </c>
      <c r="B11" s="9">
        <v>1048.818</v>
      </c>
      <c r="C11" s="9">
        <v>401.161</v>
      </c>
      <c r="D11" s="9">
        <v>647.65599999999995</v>
      </c>
      <c r="E11" s="9">
        <v>980.69299999999998</v>
      </c>
      <c r="F11" s="9">
        <v>378.30500000000001</v>
      </c>
      <c r="G11" s="9">
        <v>602.38800000000003</v>
      </c>
      <c r="H11" s="9">
        <v>504.47300000000001</v>
      </c>
      <c r="I11" s="9">
        <v>206.697</v>
      </c>
      <c r="J11" s="9">
        <v>297.77600000000001</v>
      </c>
      <c r="K11" s="9">
        <v>476.21899999999999</v>
      </c>
      <c r="L11" s="9">
        <v>171.608</v>
      </c>
      <c r="M11" s="9">
        <v>304.61099999999999</v>
      </c>
      <c r="N11" s="9">
        <v>876.78499999999997</v>
      </c>
      <c r="O11" s="9">
        <v>346.85899999999998</v>
      </c>
      <c r="P11" s="9">
        <v>529.92499999999995</v>
      </c>
      <c r="Q11" s="9">
        <v>458.66800000000001</v>
      </c>
      <c r="R11" s="9">
        <v>191.892</v>
      </c>
      <c r="S11" s="9">
        <v>266.77600000000001</v>
      </c>
      <c r="T11" s="9">
        <v>418.11700000000002</v>
      </c>
      <c r="U11" s="9">
        <v>154.96700000000001</v>
      </c>
      <c r="V11" s="9">
        <v>263.149</v>
      </c>
      <c r="W11" s="9">
        <v>103.908</v>
      </c>
      <c r="X11" s="9">
        <v>31.445</v>
      </c>
      <c r="Y11" s="9">
        <v>72.462000000000003</v>
      </c>
      <c r="Z11" s="9">
        <v>45.805</v>
      </c>
      <c r="AA11" s="9">
        <v>14.805</v>
      </c>
      <c r="AB11" s="9">
        <v>31</v>
      </c>
      <c r="AC11" s="9">
        <v>58.101999999999997</v>
      </c>
      <c r="AD11" s="9">
        <v>16.64</v>
      </c>
      <c r="AE11" s="9">
        <v>41.462000000000003</v>
      </c>
      <c r="AF11" s="9">
        <v>68.125</v>
      </c>
      <c r="AG11" s="9">
        <v>22.856999999999999</v>
      </c>
      <c r="AH11" s="9">
        <v>45.268999999999998</v>
      </c>
      <c r="AI11" s="9">
        <v>19.425999999999998</v>
      </c>
      <c r="AJ11" s="9">
        <v>6.7030000000000003</v>
      </c>
      <c r="AK11" s="9">
        <v>12.723000000000001</v>
      </c>
      <c r="AL11" s="9">
        <v>48.698999999999998</v>
      </c>
      <c r="AM11" s="9">
        <v>16.152999999999999</v>
      </c>
      <c r="AN11" s="9">
        <v>32.545999999999999</v>
      </c>
    </row>
    <row r="12" spans="1:40">
      <c r="A12" s="10">
        <v>42401</v>
      </c>
      <c r="B12" s="9">
        <v>1041.556</v>
      </c>
      <c r="C12" s="9">
        <v>410.28399999999999</v>
      </c>
      <c r="D12" s="9">
        <v>631.27300000000002</v>
      </c>
      <c r="E12" s="9">
        <v>978.44500000000005</v>
      </c>
      <c r="F12" s="9">
        <v>388.65</v>
      </c>
      <c r="G12" s="9">
        <v>589.79399999999998</v>
      </c>
      <c r="H12" s="9">
        <v>492.90600000000001</v>
      </c>
      <c r="I12" s="9">
        <v>207.48400000000001</v>
      </c>
      <c r="J12" s="9">
        <v>285.42200000000003</v>
      </c>
      <c r="K12" s="9">
        <v>485.53800000000001</v>
      </c>
      <c r="L12" s="9">
        <v>181.166</v>
      </c>
      <c r="M12" s="9">
        <v>304.37200000000001</v>
      </c>
      <c r="N12" s="9">
        <v>871.72199999999998</v>
      </c>
      <c r="O12" s="9">
        <v>357.18099999999998</v>
      </c>
      <c r="P12" s="9">
        <v>514.54100000000005</v>
      </c>
      <c r="Q12" s="9">
        <v>453.80399999999997</v>
      </c>
      <c r="R12" s="9">
        <v>193.45099999999999</v>
      </c>
      <c r="S12" s="9">
        <v>260.35399999999998</v>
      </c>
      <c r="T12" s="9">
        <v>417.91800000000001</v>
      </c>
      <c r="U12" s="9">
        <v>163.72999999999999</v>
      </c>
      <c r="V12" s="9">
        <v>254.18799999999999</v>
      </c>
      <c r="W12" s="9">
        <v>106.72199999999999</v>
      </c>
      <c r="X12" s="9">
        <v>31.469000000000001</v>
      </c>
      <c r="Y12" s="9">
        <v>75.253</v>
      </c>
      <c r="Z12" s="9">
        <v>39.101999999999997</v>
      </c>
      <c r="AA12" s="9">
        <v>14.034000000000001</v>
      </c>
      <c r="AB12" s="9">
        <v>25.068000000000001</v>
      </c>
      <c r="AC12" s="9">
        <v>67.62</v>
      </c>
      <c r="AD12" s="9">
        <v>17.436</v>
      </c>
      <c r="AE12" s="9">
        <v>50.185000000000002</v>
      </c>
      <c r="AF12" s="9">
        <v>63.112000000000002</v>
      </c>
      <c r="AG12" s="9">
        <v>21.632999999999999</v>
      </c>
      <c r="AH12" s="9">
        <v>41.478000000000002</v>
      </c>
      <c r="AI12" s="9">
        <v>16.341000000000001</v>
      </c>
      <c r="AJ12" s="9">
        <v>7.4180000000000001</v>
      </c>
      <c r="AK12" s="9">
        <v>8.923</v>
      </c>
      <c r="AL12" s="9">
        <v>46.77</v>
      </c>
      <c r="AM12" s="9">
        <v>14.215</v>
      </c>
      <c r="AN12" s="9">
        <v>32.555</v>
      </c>
    </row>
    <row r="13" spans="1:40">
      <c r="A13" s="10">
        <v>42767</v>
      </c>
      <c r="B13" s="9">
        <v>1120.241</v>
      </c>
      <c r="C13" s="9">
        <v>435.17399999999998</v>
      </c>
      <c r="D13" s="9">
        <v>685.06700000000001</v>
      </c>
      <c r="E13" s="9">
        <v>1062.4449999999999</v>
      </c>
      <c r="F13" s="9">
        <v>414.83100000000002</v>
      </c>
      <c r="G13" s="9">
        <v>647.61400000000003</v>
      </c>
      <c r="H13" s="9">
        <v>516.529</v>
      </c>
      <c r="I13" s="9">
        <v>213.029</v>
      </c>
      <c r="J13" s="9">
        <v>303.49900000000002</v>
      </c>
      <c r="K13" s="9">
        <v>545.91600000000005</v>
      </c>
      <c r="L13" s="9">
        <v>201.80199999999999</v>
      </c>
      <c r="M13" s="9">
        <v>344.11399999999998</v>
      </c>
      <c r="N13" s="9">
        <v>946.35799999999995</v>
      </c>
      <c r="O13" s="9">
        <v>374.80900000000003</v>
      </c>
      <c r="P13" s="9">
        <v>571.54899999999998</v>
      </c>
      <c r="Q13" s="9">
        <v>467.221</v>
      </c>
      <c r="R13" s="9">
        <v>195.119</v>
      </c>
      <c r="S13" s="9">
        <v>272.101</v>
      </c>
      <c r="T13" s="9">
        <v>479.137</v>
      </c>
      <c r="U13" s="9">
        <v>179.69</v>
      </c>
      <c r="V13" s="9">
        <v>299.44799999999998</v>
      </c>
      <c r="W13" s="9">
        <v>116.087</v>
      </c>
      <c r="X13" s="9">
        <v>40.021999999999998</v>
      </c>
      <c r="Y13" s="9">
        <v>76.064999999999998</v>
      </c>
      <c r="Z13" s="9">
        <v>49.308</v>
      </c>
      <c r="AA13" s="9">
        <v>17.91</v>
      </c>
      <c r="AB13" s="9">
        <v>31.398</v>
      </c>
      <c r="AC13" s="9">
        <v>66.778999999999996</v>
      </c>
      <c r="AD13" s="9">
        <v>22.111999999999998</v>
      </c>
      <c r="AE13" s="9">
        <v>44.667000000000002</v>
      </c>
      <c r="AF13" s="9">
        <v>57.795999999999999</v>
      </c>
      <c r="AG13" s="9">
        <v>20.343</v>
      </c>
      <c r="AH13" s="9">
        <v>37.453000000000003</v>
      </c>
      <c r="AI13" s="9">
        <v>12.015000000000001</v>
      </c>
      <c r="AJ13" s="9">
        <v>4.1059999999999999</v>
      </c>
      <c r="AK13" s="9">
        <v>7.91</v>
      </c>
      <c r="AL13" s="9">
        <v>45.780999999999999</v>
      </c>
      <c r="AM13" s="9">
        <v>16.236999999999998</v>
      </c>
      <c r="AN13" s="9">
        <v>29.542999999999999</v>
      </c>
    </row>
    <row r="14" spans="1:40">
      <c r="A14" s="10">
        <v>43132</v>
      </c>
      <c r="B14" s="9">
        <v>1111.818</v>
      </c>
      <c r="C14" s="9">
        <v>428.97300000000001</v>
      </c>
      <c r="D14" s="9">
        <v>682.84400000000005</v>
      </c>
      <c r="E14" s="9">
        <v>1040.913</v>
      </c>
      <c r="F14" s="9">
        <v>406.13099999999997</v>
      </c>
      <c r="G14" s="9">
        <v>634.78200000000004</v>
      </c>
      <c r="H14" s="9">
        <v>526.96600000000001</v>
      </c>
      <c r="I14" s="9">
        <v>207.27500000000001</v>
      </c>
      <c r="J14" s="9">
        <v>319.69200000000001</v>
      </c>
      <c r="K14" s="9">
        <v>513.947</v>
      </c>
      <c r="L14" s="9">
        <v>198.857</v>
      </c>
      <c r="M14" s="9">
        <v>315.08999999999997</v>
      </c>
      <c r="N14" s="9">
        <v>926.21</v>
      </c>
      <c r="O14" s="9">
        <v>360.536</v>
      </c>
      <c r="P14" s="9">
        <v>565.67499999999995</v>
      </c>
      <c r="Q14" s="9">
        <v>477.45</v>
      </c>
      <c r="R14" s="9">
        <v>185.36099999999999</v>
      </c>
      <c r="S14" s="9">
        <v>292.089</v>
      </c>
      <c r="T14" s="9">
        <v>448.76</v>
      </c>
      <c r="U14" s="9">
        <v>175.17400000000001</v>
      </c>
      <c r="V14" s="9">
        <v>273.58600000000001</v>
      </c>
      <c r="W14" s="9">
        <v>114.703</v>
      </c>
      <c r="X14" s="9">
        <v>45.595999999999997</v>
      </c>
      <c r="Y14" s="9">
        <v>69.106999999999999</v>
      </c>
      <c r="Z14" s="9">
        <v>49.515999999999998</v>
      </c>
      <c r="AA14" s="9">
        <v>21.913</v>
      </c>
      <c r="AB14" s="9">
        <v>27.603000000000002</v>
      </c>
      <c r="AC14" s="9">
        <v>65.186999999999998</v>
      </c>
      <c r="AD14" s="9">
        <v>23.683</v>
      </c>
      <c r="AE14" s="9">
        <v>41.503999999999998</v>
      </c>
      <c r="AF14" s="9">
        <v>70.905000000000001</v>
      </c>
      <c r="AG14" s="9">
        <v>22.841999999999999</v>
      </c>
      <c r="AH14" s="9">
        <v>48.063000000000002</v>
      </c>
      <c r="AI14" s="9">
        <v>12.613</v>
      </c>
      <c r="AJ14" s="9">
        <v>5.1719999999999997</v>
      </c>
      <c r="AK14" s="9">
        <v>7.4409999999999998</v>
      </c>
      <c r="AL14" s="9">
        <v>58.290999999999997</v>
      </c>
      <c r="AM14" s="9">
        <v>17.670000000000002</v>
      </c>
      <c r="AN14" s="9">
        <v>40.621000000000002</v>
      </c>
    </row>
    <row r="15" spans="1:40">
      <c r="A15" s="10">
        <v>43497</v>
      </c>
      <c r="B15" s="9">
        <v>1073.002</v>
      </c>
      <c r="C15" s="9">
        <v>411.06700000000001</v>
      </c>
      <c r="D15" s="9">
        <v>661.93499999999995</v>
      </c>
      <c r="E15" s="9">
        <v>997.19</v>
      </c>
      <c r="F15" s="9">
        <v>388.27699999999999</v>
      </c>
      <c r="G15" s="9">
        <v>608.91300000000001</v>
      </c>
      <c r="H15" s="9">
        <v>493.726</v>
      </c>
      <c r="I15" s="9">
        <v>199.52099999999999</v>
      </c>
      <c r="J15" s="9">
        <v>294.20499999999998</v>
      </c>
      <c r="K15" s="9">
        <v>503.464</v>
      </c>
      <c r="L15" s="9">
        <v>188.756</v>
      </c>
      <c r="M15" s="9">
        <v>314.70699999999999</v>
      </c>
      <c r="N15" s="9">
        <v>895.65300000000002</v>
      </c>
      <c r="O15" s="9">
        <v>348.14600000000002</v>
      </c>
      <c r="P15" s="9">
        <v>547.50699999999995</v>
      </c>
      <c r="Q15" s="9">
        <v>447.62599999999998</v>
      </c>
      <c r="R15" s="9">
        <v>178.00899999999999</v>
      </c>
      <c r="S15" s="9">
        <v>269.61700000000002</v>
      </c>
      <c r="T15" s="9">
        <v>448.02699999999999</v>
      </c>
      <c r="U15" s="9">
        <v>170.137</v>
      </c>
      <c r="V15" s="9">
        <v>277.89</v>
      </c>
      <c r="W15" s="9">
        <v>101.53700000000001</v>
      </c>
      <c r="X15" s="9">
        <v>40.131</v>
      </c>
      <c r="Y15" s="9">
        <v>61.405999999999999</v>
      </c>
      <c r="Z15" s="9">
        <v>46.1</v>
      </c>
      <c r="AA15" s="9">
        <v>21.510999999999999</v>
      </c>
      <c r="AB15" s="9">
        <v>24.588999999999999</v>
      </c>
      <c r="AC15" s="9">
        <v>55.436999999999998</v>
      </c>
      <c r="AD15" s="9">
        <v>18.62</v>
      </c>
      <c r="AE15" s="9">
        <v>36.817</v>
      </c>
      <c r="AF15" s="9">
        <v>75.813000000000002</v>
      </c>
      <c r="AG15" s="9">
        <v>22.79</v>
      </c>
      <c r="AH15" s="9">
        <v>53.021999999999998</v>
      </c>
      <c r="AI15" s="9">
        <v>17.044</v>
      </c>
      <c r="AJ15" s="9">
        <v>6.2270000000000003</v>
      </c>
      <c r="AK15" s="9">
        <v>10.817</v>
      </c>
      <c r="AL15" s="9">
        <v>58.768999999999998</v>
      </c>
      <c r="AM15" s="9">
        <v>16.564</v>
      </c>
      <c r="AN15" s="9">
        <v>42.206000000000003</v>
      </c>
    </row>
    <row r="16" spans="1:40">
      <c r="A16" s="10">
        <v>43862</v>
      </c>
      <c r="B16" s="9">
        <v>1151.5550000000001</v>
      </c>
      <c r="C16" s="9">
        <v>428.57</v>
      </c>
      <c r="D16" s="9">
        <v>722.98500000000001</v>
      </c>
      <c r="E16" s="9">
        <v>1086.3130000000001</v>
      </c>
      <c r="F16" s="9">
        <v>407.47300000000001</v>
      </c>
      <c r="G16" s="9">
        <v>678.84</v>
      </c>
      <c r="H16" s="9">
        <v>538.78</v>
      </c>
      <c r="I16" s="9">
        <v>202.23400000000001</v>
      </c>
      <c r="J16" s="9">
        <v>336.54599999999999</v>
      </c>
      <c r="K16" s="9">
        <v>547.53200000000004</v>
      </c>
      <c r="L16" s="9">
        <v>205.239</v>
      </c>
      <c r="M16" s="9">
        <v>342.29399999999998</v>
      </c>
      <c r="N16" s="9">
        <v>960.46199999999999</v>
      </c>
      <c r="O16" s="9">
        <v>368.38299999999998</v>
      </c>
      <c r="P16" s="9">
        <v>592.07899999999995</v>
      </c>
      <c r="Q16" s="9">
        <v>483.20499999999998</v>
      </c>
      <c r="R16" s="9">
        <v>185.834</v>
      </c>
      <c r="S16" s="9">
        <v>297.37099999999998</v>
      </c>
      <c r="T16" s="9">
        <v>477.25799999999998</v>
      </c>
      <c r="U16" s="9">
        <v>182.54900000000001</v>
      </c>
      <c r="V16" s="9">
        <v>294.70800000000003</v>
      </c>
      <c r="W16" s="9">
        <v>125.85</v>
      </c>
      <c r="X16" s="9">
        <v>39.088999999999999</v>
      </c>
      <c r="Y16" s="9">
        <v>86.760999999999996</v>
      </c>
      <c r="Z16" s="9">
        <v>55.576000000000001</v>
      </c>
      <c r="AA16" s="9">
        <v>16.399999999999999</v>
      </c>
      <c r="AB16" s="9">
        <v>39.174999999999997</v>
      </c>
      <c r="AC16" s="9">
        <v>70.275000000000006</v>
      </c>
      <c r="AD16" s="9">
        <v>22.689</v>
      </c>
      <c r="AE16" s="9">
        <v>47.585999999999999</v>
      </c>
      <c r="AF16" s="9">
        <v>65.242000000000004</v>
      </c>
      <c r="AG16" s="9">
        <v>21.097000000000001</v>
      </c>
      <c r="AH16" s="9">
        <v>44.145000000000003</v>
      </c>
      <c r="AI16" s="9">
        <v>17.632999999999999</v>
      </c>
      <c r="AJ16" s="9">
        <v>6.6980000000000004</v>
      </c>
      <c r="AK16" s="9">
        <v>10.935</v>
      </c>
      <c r="AL16" s="9">
        <v>47.61</v>
      </c>
      <c r="AM16" s="9">
        <v>14.398999999999999</v>
      </c>
      <c r="AN16" s="9">
        <v>33.21</v>
      </c>
    </row>
    <row r="17" spans="1:40">
      <c r="A17" s="10">
        <v>44228</v>
      </c>
      <c r="B17" s="9">
        <v>1066.499</v>
      </c>
      <c r="C17" s="9">
        <v>437.06900000000002</v>
      </c>
      <c r="D17" s="9">
        <v>629.42999999999995</v>
      </c>
      <c r="E17" s="9">
        <v>1012.251</v>
      </c>
      <c r="F17" s="9">
        <v>422.17099999999999</v>
      </c>
      <c r="G17" s="9">
        <v>590.07899999999995</v>
      </c>
      <c r="H17" s="9">
        <v>489.59300000000002</v>
      </c>
      <c r="I17" s="9">
        <v>211.45500000000001</v>
      </c>
      <c r="J17" s="9">
        <v>278.13799999999998</v>
      </c>
      <c r="K17" s="9">
        <v>522.65700000000004</v>
      </c>
      <c r="L17" s="9">
        <v>210.71600000000001</v>
      </c>
      <c r="M17" s="9">
        <v>311.94099999999997</v>
      </c>
      <c r="N17" s="9">
        <v>894.63499999999999</v>
      </c>
      <c r="O17" s="9">
        <v>383.47399999999999</v>
      </c>
      <c r="P17" s="9">
        <v>511.16</v>
      </c>
      <c r="Q17" s="9">
        <v>436.78</v>
      </c>
      <c r="R17" s="9">
        <v>192.62200000000001</v>
      </c>
      <c r="S17" s="9">
        <v>244.15799999999999</v>
      </c>
      <c r="T17" s="9">
        <v>457.85399999999998</v>
      </c>
      <c r="U17" s="9">
        <v>190.852</v>
      </c>
      <c r="V17" s="9">
        <v>267.00200000000001</v>
      </c>
      <c r="W17" s="9">
        <v>117.616</v>
      </c>
      <c r="X17" s="9">
        <v>38.697000000000003</v>
      </c>
      <c r="Y17" s="9">
        <v>78.918999999999997</v>
      </c>
      <c r="Z17" s="9">
        <v>52.813000000000002</v>
      </c>
      <c r="AA17" s="9">
        <v>18.832999999999998</v>
      </c>
      <c r="AB17" s="9">
        <v>33.979999999999997</v>
      </c>
      <c r="AC17" s="9">
        <v>64.802999999999997</v>
      </c>
      <c r="AD17" s="9">
        <v>19.864000000000001</v>
      </c>
      <c r="AE17" s="9">
        <v>44.939</v>
      </c>
      <c r="AF17" s="9">
        <v>54.247999999999998</v>
      </c>
      <c r="AG17" s="9">
        <v>14.898</v>
      </c>
      <c r="AH17" s="9">
        <v>39.350999999999999</v>
      </c>
      <c r="AI17" s="9">
        <v>17.138000000000002</v>
      </c>
      <c r="AJ17" s="9">
        <v>4.1059999999999999</v>
      </c>
      <c r="AK17" s="9">
        <v>13.032</v>
      </c>
      <c r="AL17" s="9">
        <v>37.110999999999997</v>
      </c>
      <c r="AM17" s="9">
        <v>10.792</v>
      </c>
      <c r="AN17" s="9">
        <v>26.318999999999999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119</vt:i4>
      </vt:variant>
    </vt:vector>
  </HeadingPairs>
  <TitlesOfParts>
    <vt:vector size="124" baseType="lpstr">
      <vt:lpstr>Contents</vt:lpstr>
      <vt:lpstr>Table 3.1</vt:lpstr>
      <vt:lpstr>Table 3.2</vt:lpstr>
      <vt:lpstr>Index</vt:lpstr>
      <vt:lpstr>Data1</vt:lpstr>
      <vt:lpstr>A124828010A</vt:lpstr>
      <vt:lpstr>A124828010A_Data</vt:lpstr>
      <vt:lpstr>A124828010A_Latest</vt:lpstr>
      <vt:lpstr>A124828014K</vt:lpstr>
      <vt:lpstr>A124828014K_Data</vt:lpstr>
      <vt:lpstr>A124828014K_Latest</vt:lpstr>
      <vt:lpstr>A124828018V</vt:lpstr>
      <vt:lpstr>A124828018V_Data</vt:lpstr>
      <vt:lpstr>A124828018V_Latest</vt:lpstr>
      <vt:lpstr>A124828022K</vt:lpstr>
      <vt:lpstr>A124828022K_Data</vt:lpstr>
      <vt:lpstr>A124828022K_Latest</vt:lpstr>
      <vt:lpstr>A124828026V</vt:lpstr>
      <vt:lpstr>A124828026V_Data</vt:lpstr>
      <vt:lpstr>A124828026V_Latest</vt:lpstr>
      <vt:lpstr>A124828030K</vt:lpstr>
      <vt:lpstr>A124828030K_Data</vt:lpstr>
      <vt:lpstr>A124828030K_Latest</vt:lpstr>
      <vt:lpstr>A124828034V</vt:lpstr>
      <vt:lpstr>A124828034V_Data</vt:lpstr>
      <vt:lpstr>A124828034V_Latest</vt:lpstr>
      <vt:lpstr>A124828038C</vt:lpstr>
      <vt:lpstr>A124828038C_Data</vt:lpstr>
      <vt:lpstr>A124828038C_Latest</vt:lpstr>
      <vt:lpstr>A124828042V</vt:lpstr>
      <vt:lpstr>A124828042V_Data</vt:lpstr>
      <vt:lpstr>A124828042V_Latest</vt:lpstr>
      <vt:lpstr>A124828046C</vt:lpstr>
      <vt:lpstr>A124828046C_Data</vt:lpstr>
      <vt:lpstr>A124828046C_Latest</vt:lpstr>
      <vt:lpstr>A124828050V</vt:lpstr>
      <vt:lpstr>A124828050V_Data</vt:lpstr>
      <vt:lpstr>A124828050V_Latest</vt:lpstr>
      <vt:lpstr>A124828054C</vt:lpstr>
      <vt:lpstr>A124828054C_Data</vt:lpstr>
      <vt:lpstr>A124828054C_Latest</vt:lpstr>
      <vt:lpstr>A124828058L</vt:lpstr>
      <vt:lpstr>A124828058L_Data</vt:lpstr>
      <vt:lpstr>A124828058L_Latest</vt:lpstr>
      <vt:lpstr>A124828062C</vt:lpstr>
      <vt:lpstr>A124828062C_Data</vt:lpstr>
      <vt:lpstr>A124828062C_Latest</vt:lpstr>
      <vt:lpstr>A124828066L</vt:lpstr>
      <vt:lpstr>A124828066L_Data</vt:lpstr>
      <vt:lpstr>A124828066L_Latest</vt:lpstr>
      <vt:lpstr>A124828070C</vt:lpstr>
      <vt:lpstr>A124828070C_Data</vt:lpstr>
      <vt:lpstr>A124828070C_Latest</vt:lpstr>
      <vt:lpstr>A124828074L</vt:lpstr>
      <vt:lpstr>A124828074L_Data</vt:lpstr>
      <vt:lpstr>A124828074L_Latest</vt:lpstr>
      <vt:lpstr>A124828078W</vt:lpstr>
      <vt:lpstr>A124828078W_Data</vt:lpstr>
      <vt:lpstr>A124828078W_Latest</vt:lpstr>
      <vt:lpstr>A124828082L</vt:lpstr>
      <vt:lpstr>A124828082L_Data</vt:lpstr>
      <vt:lpstr>A124828082L_Latest</vt:lpstr>
      <vt:lpstr>A124828086W</vt:lpstr>
      <vt:lpstr>A124828086W_Data</vt:lpstr>
      <vt:lpstr>A124828086W_Latest</vt:lpstr>
      <vt:lpstr>A124828090L</vt:lpstr>
      <vt:lpstr>A124828090L_Data</vt:lpstr>
      <vt:lpstr>A124828090L_Latest</vt:lpstr>
      <vt:lpstr>A124828094W</vt:lpstr>
      <vt:lpstr>A124828094W_Data</vt:lpstr>
      <vt:lpstr>A124828094W_Latest</vt:lpstr>
      <vt:lpstr>A124828098F</vt:lpstr>
      <vt:lpstr>A124828098F_Data</vt:lpstr>
      <vt:lpstr>A124828098F_Latest</vt:lpstr>
      <vt:lpstr>A124828102K</vt:lpstr>
      <vt:lpstr>A124828102K_Data</vt:lpstr>
      <vt:lpstr>A124828102K_Latest</vt:lpstr>
      <vt:lpstr>A124828106V</vt:lpstr>
      <vt:lpstr>A124828106V_Data</vt:lpstr>
      <vt:lpstr>A124828106V_Latest</vt:lpstr>
      <vt:lpstr>A124828110K</vt:lpstr>
      <vt:lpstr>A124828110K_Data</vt:lpstr>
      <vt:lpstr>A124828110K_Latest</vt:lpstr>
      <vt:lpstr>A124828114V</vt:lpstr>
      <vt:lpstr>A124828114V_Data</vt:lpstr>
      <vt:lpstr>A124828114V_Latest</vt:lpstr>
      <vt:lpstr>A124828118C</vt:lpstr>
      <vt:lpstr>A124828118C_Data</vt:lpstr>
      <vt:lpstr>A124828118C_Latest</vt:lpstr>
      <vt:lpstr>A124828122V</vt:lpstr>
      <vt:lpstr>A124828122V_Data</vt:lpstr>
      <vt:lpstr>A124828122V_Latest</vt:lpstr>
      <vt:lpstr>A124828126C</vt:lpstr>
      <vt:lpstr>A124828126C_Data</vt:lpstr>
      <vt:lpstr>A124828126C_Latest</vt:lpstr>
      <vt:lpstr>A124828130V</vt:lpstr>
      <vt:lpstr>A124828130V_Data</vt:lpstr>
      <vt:lpstr>A124828130V_Latest</vt:lpstr>
      <vt:lpstr>A124828134C</vt:lpstr>
      <vt:lpstr>A124828134C_Data</vt:lpstr>
      <vt:lpstr>A124828134C_Latest</vt:lpstr>
      <vt:lpstr>A124828138L</vt:lpstr>
      <vt:lpstr>A124828138L_Data</vt:lpstr>
      <vt:lpstr>A124828138L_Latest</vt:lpstr>
      <vt:lpstr>A124828142C</vt:lpstr>
      <vt:lpstr>A124828142C_Data</vt:lpstr>
      <vt:lpstr>A124828142C_Latest</vt:lpstr>
      <vt:lpstr>A124828146L</vt:lpstr>
      <vt:lpstr>A124828146L_Data</vt:lpstr>
      <vt:lpstr>A124828146L_Latest</vt:lpstr>
      <vt:lpstr>A124828150C</vt:lpstr>
      <vt:lpstr>A124828150C_Data</vt:lpstr>
      <vt:lpstr>A124828150C_Latest</vt:lpstr>
      <vt:lpstr>A124828154L</vt:lpstr>
      <vt:lpstr>A124828154L_Data</vt:lpstr>
      <vt:lpstr>A124828154L_Latest</vt:lpstr>
      <vt:lpstr>A124828158W</vt:lpstr>
      <vt:lpstr>A124828158W_Data</vt:lpstr>
      <vt:lpstr>A124828158W_Latest</vt:lpstr>
      <vt:lpstr>A124828162L</vt:lpstr>
      <vt:lpstr>A124828162L_Data</vt:lpstr>
      <vt:lpstr>A124828162L_Latest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2021-05-25T01:01:07Z</dcterms:created>
  <dcterms:modified xsi:type="dcterms:W3CDTF">2021-07-01T10:30:22Z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2021-07-01T09:55:29Z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c438f01a-822b-4ae0-ab25-e8e589853742</vt:lpwstr>
  </property>
  <property fmtid="{D5CDD505-2E9C-101B-9397-08002B2CF9AE}" pid="8" name="MSIP_Label_c8e5a7ee-c283-40b0-98eb-fa437df4c031_ContentBits">
    <vt:lpwstr>0</vt:lpwstr>
  </property>
</Properties>
</file>