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30 Job Mobility\"/>
    </mc:Choice>
  </mc:AlternateContent>
  <xr:revisionPtr revIDLastSave="0" documentId="13_ncr:1_{F88FC02F-3234-4F54-BA59-7FF53C4C8979}" xr6:coauthVersionLast="47" xr6:coauthVersionMax="47" xr10:uidLastSave="{00000000-0000-0000-0000-000000000000}"/>
  <bookViews>
    <workbookView xWindow="24765" yWindow="7260" windowWidth="31620" windowHeight="20235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Data1!$P$1:$P$10,Data1!$P$11:$P$18</definedName>
    <definedName name="A127835578K_Data">Data1!$P$11:$P$18</definedName>
    <definedName name="A127835578K_Latest">Data1!$P$18</definedName>
    <definedName name="A127835582A">Data1!$AC$1:$AC$10,Data1!$AC$11:$AC$18</definedName>
    <definedName name="A127835582A_Data">Data1!$AC$11:$AC$18</definedName>
    <definedName name="A127835582A_Latest">Data1!$AC$18</definedName>
    <definedName name="A127835586K">Data1!$AE$1:$AE$10,Data1!$AE$11:$AE$18</definedName>
    <definedName name="A127835586K_Data">Data1!$AE$11:$AE$18</definedName>
    <definedName name="A127835586K_Latest">Data1!$AE$18</definedName>
    <definedName name="A127835590A">Data1!$E$1:$E$10,Data1!$E$11:$E$18</definedName>
    <definedName name="A127835590A_Data">Data1!$E$11:$E$18</definedName>
    <definedName name="A127835590A_Latest">Data1!$E$18</definedName>
    <definedName name="A127835594K">Data1!$AJ$1:$AJ$10,Data1!$AJ$11:$AJ$18</definedName>
    <definedName name="A127835594K_Data">Data1!$AJ$11:$AJ$18</definedName>
    <definedName name="A127835594K_Latest">Data1!$AJ$18</definedName>
    <definedName name="A127835822A">Data1!$AM$1:$AM$10,Data1!$AM$11:$AM$18</definedName>
    <definedName name="A127835822A_Data">Data1!$AM$11:$AM$18</definedName>
    <definedName name="A127835822A_Latest">Data1!$AM$18</definedName>
    <definedName name="A127835826K">Data1!$BH$1:$BH$10,Data1!$BH$11:$BH$18</definedName>
    <definedName name="A127835826K_Data">Data1!$BH$11:$BH$18</definedName>
    <definedName name="A127835826K_Latest">Data1!$BH$18</definedName>
    <definedName name="A127835830A">Data1!$BK$1:$BK$10,Data1!$BK$11:$BK$18</definedName>
    <definedName name="A127835830A_Data">Data1!$BK$11:$BK$18</definedName>
    <definedName name="A127835830A_Latest">Data1!$BK$18</definedName>
    <definedName name="A127835834K">Data1!$BN$1:$BN$10,Data1!$BN$11:$BN$18</definedName>
    <definedName name="A127835834K_Data">Data1!$BN$11:$BN$18</definedName>
    <definedName name="A127835834K_Latest">Data1!$BN$18</definedName>
    <definedName name="A127835838V">Data2!$BR$1:$BR$10,Data2!$BR$11:$BR$18</definedName>
    <definedName name="A127835838V_Data">Data2!$BR$11:$BR$18</definedName>
    <definedName name="A127835838V_Latest">Data2!$BR$18</definedName>
    <definedName name="A127835842K">Data2!$BW$1:$BW$10,Data2!$BW$11:$BW$18</definedName>
    <definedName name="A127835842K_Data">Data2!$BW$11:$BW$18</definedName>
    <definedName name="A127835842K_Latest">Data2!$BW$18</definedName>
    <definedName name="A127835846V">Data2!$BX$1:$BX$10,Data2!$BX$11:$BX$18</definedName>
    <definedName name="A127835846V_Data">Data2!$BX$11:$BX$18</definedName>
    <definedName name="A127835846V_Latest">Data2!$BX$18</definedName>
    <definedName name="A127835850K">Data2!$CL$1:$CL$10,Data2!$CL$11:$CL$18</definedName>
    <definedName name="A127835850K_Data">Data2!$CL$11:$CL$18</definedName>
    <definedName name="A127835850K_Latest">Data2!$CL$18</definedName>
    <definedName name="A127835854V">Data2!$CP$1:$CP$10,Data2!$CP$11:$CP$18</definedName>
    <definedName name="A127835854V_Data">Data2!$CP$11:$CP$18</definedName>
    <definedName name="A127835854V_Latest">Data2!$CP$18</definedName>
    <definedName name="A127835858C">Data2!$DL$1:$DL$10,Data2!$DL$11:$DL$18</definedName>
    <definedName name="A127835858C_Data">Data2!$DL$11:$DL$18</definedName>
    <definedName name="A127835858C_Latest">Data2!$DL$18</definedName>
    <definedName name="A127835862V">Data2!$DM$1:$DM$10,Data2!$DM$11:$DM$18</definedName>
    <definedName name="A127835862V_Data">Data2!$DM$11:$DM$18</definedName>
    <definedName name="A127835862V_Latest">Data2!$DM$18</definedName>
    <definedName name="A127835866C">Data2!$DQ$1:$DQ$10,Data2!$DQ$11:$DQ$18</definedName>
    <definedName name="A127835866C_Data">Data2!$DQ$11:$DQ$18</definedName>
    <definedName name="A127835866C_Latest">Data2!$DQ$18</definedName>
    <definedName name="A127835870V">Data2!$DU$1:$DU$10,Data2!$DU$11:$DU$18</definedName>
    <definedName name="A127835870V_Data">Data2!$DU$11:$DU$18</definedName>
    <definedName name="A127835870V_Latest">Data2!$DU$18</definedName>
    <definedName name="A127835874C">Data2!$EH$1:$EH$10,Data2!$EH$11:$EH$18</definedName>
    <definedName name="A127835874C_Data">Data2!$EH$11:$EH$18</definedName>
    <definedName name="A127835874C_Latest">Data2!$EH$18</definedName>
    <definedName name="A127835878L">Data2!$EJ$1:$EJ$10,Data2!$EJ$11:$EJ$18</definedName>
    <definedName name="A127835878L_Data">Data2!$EJ$11:$EJ$18</definedName>
    <definedName name="A127835878L_Latest">Data2!$EJ$18</definedName>
    <definedName name="A127835882C">Data2!$EK$1:$EK$10,Data2!$EK$11:$EK$18</definedName>
    <definedName name="A127835882C_Data">Data2!$EK$11:$EK$18</definedName>
    <definedName name="A127835882C_Latest">Data2!$EK$18</definedName>
    <definedName name="A127835886L">Data2!$EO$1:$EO$10,Data2!$EO$11:$EO$18</definedName>
    <definedName name="A127835886L_Data">Data2!$EO$11:$EO$18</definedName>
    <definedName name="A127835886L_Latest">Data2!$EO$18</definedName>
    <definedName name="A127835890C">Data2!$ER$1:$ER$10,Data2!$ER$11:$ER$18</definedName>
    <definedName name="A127835890C_Data">Data2!$ER$11:$ER$18</definedName>
    <definedName name="A127835890C_Latest">Data2!$ER$18</definedName>
    <definedName name="A127835894L">Data2!$EU$1:$EU$10,Data2!$EU$11:$EU$18</definedName>
    <definedName name="A127835894L_Data">Data2!$EU$11:$EU$18</definedName>
    <definedName name="A127835894L_Latest">Data2!$EU$18</definedName>
    <definedName name="A127835898W">Data2!$EV$1:$EV$10,Data2!$EV$11:$EV$18</definedName>
    <definedName name="A127835898W_Data">Data2!$EV$11:$EV$18</definedName>
    <definedName name="A127835898W_Latest">Data2!$EV$18</definedName>
    <definedName name="A127835902A">Data2!$FS$1:$FS$10,Data2!$FS$11:$FS$18</definedName>
    <definedName name="A127835902A_Data">Data2!$FS$11:$FS$18</definedName>
    <definedName name="A127835902A_Latest">Data2!$FS$18</definedName>
    <definedName name="A127835906K">Data2!$FT$1:$FT$10,Data2!$FT$11:$FT$18</definedName>
    <definedName name="A127835906K_Data">Data2!$FT$11:$FT$18</definedName>
    <definedName name="A127835906K_Latest">Data2!$FT$18</definedName>
    <definedName name="A127835910A">Data2!$FK$1:$FK$10,Data2!$FK$11:$FK$18</definedName>
    <definedName name="A127835910A_Data">Data2!$FK$11:$FK$18</definedName>
    <definedName name="A127835910A_Latest">Data2!$FK$18</definedName>
    <definedName name="A127835914K">Data2!$HC$1:$HC$10,Data2!$HC$11:$HC$18</definedName>
    <definedName name="A127835914K_Data">Data2!$HC$11:$HC$18</definedName>
    <definedName name="A127835914K_Latest">Data2!$HC$18</definedName>
    <definedName name="A127835918V">Data2!$HE$1:$HE$10,Data2!$HE$11:$HE$18</definedName>
    <definedName name="A127835918V_Data">Data2!$HE$11:$HE$18</definedName>
    <definedName name="A127835918V_Latest">Data2!$HE$18</definedName>
    <definedName name="A127835922K">Data2!$HF$1:$HF$10,Data2!$HF$11:$HF$18</definedName>
    <definedName name="A127835922K_Data">Data2!$HF$11:$HF$18</definedName>
    <definedName name="A127835922K_Latest">Data2!$HF$18</definedName>
    <definedName name="A127835926V">Data2!$HK$1:$HK$10,Data2!$HK$11:$HK$18</definedName>
    <definedName name="A127835926V_Data">Data2!$HK$11:$HK$18</definedName>
    <definedName name="A127835926V_Latest">Data2!$HK$18</definedName>
    <definedName name="A127835930K">Data2!$HO$1:$HO$10,Data2!$HO$11:$HO$18</definedName>
    <definedName name="A127835930K_Data">Data2!$HO$11:$HO$18</definedName>
    <definedName name="A127835930K_Latest">Data2!$HO$18</definedName>
    <definedName name="A127835934V">Data2!$GT$1:$GT$10,Data2!$GT$11:$GT$18</definedName>
    <definedName name="A127835934V_Data">Data2!$GT$11:$GT$18</definedName>
    <definedName name="A127835934V_Latest">Data2!$GT$18</definedName>
    <definedName name="A127835938C">Data2!$GV$1:$GV$10,Data2!$GV$11:$GV$18</definedName>
    <definedName name="A127835938C_Data">Data2!$GV$11:$GV$18</definedName>
    <definedName name="A127835938C_Latest">Data2!$GV$18</definedName>
    <definedName name="A127835942V">Data1!$CN$1:$CN$10,Data1!$CN$11:$CN$18</definedName>
    <definedName name="A127835942V_Data">Data1!$CN$11:$CN$18</definedName>
    <definedName name="A127835942V_Latest">Data1!$CN$18</definedName>
    <definedName name="A127835946C">Data1!$CR$1:$CR$10,Data1!$CR$11:$CR$18</definedName>
    <definedName name="A127835946C_Data">Data1!$CR$11:$CR$18</definedName>
    <definedName name="A127835946C_Latest">Data1!$CR$18</definedName>
    <definedName name="A127835950V">Data1!$BV$1:$BV$10,Data1!$BV$11:$BV$18</definedName>
    <definedName name="A127835950V_Data">Data1!$BV$11:$BV$18</definedName>
    <definedName name="A127835950V_Latest">Data1!$BV$18</definedName>
    <definedName name="A127835954C">Data1!$BZ$1:$BZ$10,Data1!$BZ$11:$BZ$18</definedName>
    <definedName name="A127835954C_Data">Data1!$BZ$11:$BZ$18</definedName>
    <definedName name="A127835954C_Latest">Data1!$BZ$18</definedName>
    <definedName name="A127835958L">Data1!$CB$1:$CB$10,Data1!$CB$11:$CB$18</definedName>
    <definedName name="A127835958L_Data">Data1!$CB$11:$CB$18</definedName>
    <definedName name="A127835958L_Latest">Data1!$CB$18</definedName>
    <definedName name="A127835962C">Data1!$DQ$1:$DQ$10,Data1!$DQ$11:$DQ$18</definedName>
    <definedName name="A127835962C_Data">Data1!$DQ$11:$DQ$18</definedName>
    <definedName name="A127835962C_Latest">Data1!$DQ$18</definedName>
    <definedName name="A127835966L">Data1!$DS$1:$DS$10,Data1!$DS$11:$DS$18</definedName>
    <definedName name="A127835966L_Data">Data1!$DS$11:$DS$18</definedName>
    <definedName name="A127835966L_Latest">Data1!$DS$18</definedName>
    <definedName name="A127835970C">Data1!$EF$1:$EF$10,Data1!$EF$11:$EF$18</definedName>
    <definedName name="A127835970C_Data">Data1!$EF$11:$EF$18</definedName>
    <definedName name="A127835970C_Latest">Data1!$EF$18</definedName>
    <definedName name="A127835978W">Data1!$DI$1:$DI$10,Data1!$DI$11:$DI$18</definedName>
    <definedName name="A127835978W_Data">Data1!$DI$11:$DI$18</definedName>
    <definedName name="A127835978W_Latest">Data1!$DI$18</definedName>
    <definedName name="A127835982L">Data1!$FG$1:$FG$10,Data1!$FG$11:$FG$18</definedName>
    <definedName name="A127835982L_Data">Data1!$FG$11:$FG$18</definedName>
    <definedName name="A127835982L_Latest">Data1!$FG$18</definedName>
    <definedName name="A127835986W">Data1!$FH$1:$FH$10,Data1!$FH$11:$FH$18</definedName>
    <definedName name="A127835986W_Data">Data1!$FH$11:$FH$18</definedName>
    <definedName name="A127835986W_Latest">Data1!$FH$18</definedName>
    <definedName name="A127835990L">Data1!$GL$1:$GL$10,Data1!$GL$11:$GL$18</definedName>
    <definedName name="A127835990L_Data">Data1!$GL$11:$GL$18</definedName>
    <definedName name="A127835990L_Latest">Data1!$GL$18</definedName>
    <definedName name="A127835994W">Data1!$FU$1:$FU$10,Data1!$FU$11:$FU$18</definedName>
    <definedName name="A127835994W_Data">Data1!$FU$11:$FU$18</definedName>
    <definedName name="A127835994W_Latest">Data1!$FU$18</definedName>
    <definedName name="A127835998F">Data1!$HU$1:$HU$10,Data1!$HU$11:$HU$18</definedName>
    <definedName name="A127835998F_Data">Data1!$HU$11:$HU$18</definedName>
    <definedName name="A127835998F_Latest">Data1!$HU$18</definedName>
    <definedName name="A127836002L">Data1!$HZ$1:$HZ$10,Data1!$HZ$11:$HZ$18</definedName>
    <definedName name="A127836002L_Data">Data1!$HZ$11:$HZ$18</definedName>
    <definedName name="A127836002L_Latest">Data1!$HZ$18</definedName>
    <definedName name="A127836006W">Data1!$IF$1:$IF$10,Data1!$IF$11:$IF$18</definedName>
    <definedName name="A127836006W_Data">Data1!$IF$11:$IF$18</definedName>
    <definedName name="A127836006W_Latest">Data1!$IF$18</definedName>
    <definedName name="A127836010L">Data2!$G$1:$G$10,Data2!$G$11:$G$18</definedName>
    <definedName name="A127836010L_Data">Data2!$G$11:$G$18</definedName>
    <definedName name="A127836010L_Latest">Data2!$G$18</definedName>
    <definedName name="A127836014W">Data2!$M$1:$M$10,Data2!$M$11:$M$18</definedName>
    <definedName name="A127836014W_Data">Data2!$M$11:$M$18</definedName>
    <definedName name="A127836014W_Latest">Data2!$M$18</definedName>
    <definedName name="A127836026F">Data2!$HW$1:$HW$10,Data2!$HW$11:$HW$18</definedName>
    <definedName name="A127836026F_Data">Data2!$HW$11:$HW$18</definedName>
    <definedName name="A127836026F_Latest">Data2!$HW$18</definedName>
    <definedName name="A127837054J">Data2!$IN$1:$IN$10,Data2!$IN$11:$IN$18</definedName>
    <definedName name="A127837054J_Data">Data2!$IN$11:$IN$18</definedName>
    <definedName name="A127837054J_Latest">Data2!$IN$18</definedName>
    <definedName name="A127837058T">Data2!$IC$1:$IC$10,Data2!$IC$11:$IC$18</definedName>
    <definedName name="A127837058T_Data">Data2!$IC$11:$IC$18</definedName>
    <definedName name="A127837058T_Latest">Data2!$IC$18</definedName>
    <definedName name="A127837062J">Data2!$ID$1:$ID$10,Data2!$ID$11:$ID$18</definedName>
    <definedName name="A127837062J_Data">Data2!$ID$11:$ID$18</definedName>
    <definedName name="A127837062J_Latest">Data2!$ID$18</definedName>
    <definedName name="A127837066T">Data2!$IA$1:$IA$10,Data2!$IA$11:$IA$18</definedName>
    <definedName name="A127837066T_Data">Data2!$IA$11:$IA$18</definedName>
    <definedName name="A127837066T_Latest">Data2!$IA$18</definedName>
    <definedName name="A127837070J">Data2!$IH$1:$IH$10,Data2!$IH$11:$IH$18</definedName>
    <definedName name="A127837070J_Data">Data2!$IH$11:$IH$18</definedName>
    <definedName name="A127837070J_Latest">Data2!$IH$18</definedName>
    <definedName name="A127837366V">Data3!$U$1:$U$10,Data3!$U$11:$U$18</definedName>
    <definedName name="A127837366V_Data">Data3!$U$11:$U$18</definedName>
    <definedName name="A127837366V_Latest">Data3!$U$18</definedName>
    <definedName name="A127837370K">Data3!$AM$1:$AM$10,Data3!$AM$11:$AM$18</definedName>
    <definedName name="A127837370K_Data">Data3!$AM$11:$AM$18</definedName>
    <definedName name="A127837370K_Latest">Data3!$AM$18</definedName>
    <definedName name="A127837374V">Data3!$AS$1:$AS$10,Data3!$AS$11:$AS$18</definedName>
    <definedName name="A127837374V_Data">Data3!$AS$11:$AS$18</definedName>
    <definedName name="A127837374V_Latest">Data3!$AS$18</definedName>
    <definedName name="A127837378C">Data3!$AA$1:$AA$10,Data3!$AA$11:$AA$18</definedName>
    <definedName name="A127837378C_Data">Data3!$AA$11:$AA$18</definedName>
    <definedName name="A127837378C_Latest">Data3!$AA$18</definedName>
    <definedName name="A127837382V">Data4!$BG$1:$BG$10,Data4!$BG$11:$BG$18</definedName>
    <definedName name="A127837382V_Data">Data4!$BG$11:$BG$18</definedName>
    <definedName name="A127837382V_Latest">Data4!$BG$18</definedName>
    <definedName name="A127837386C">Data4!$AU$1:$AU$10,Data4!$AU$11:$AU$18</definedName>
    <definedName name="A127837386C_Data">Data4!$AU$11:$AU$18</definedName>
    <definedName name="A127837386C_Latest">Data4!$AU$18</definedName>
    <definedName name="A127837390V">Data4!$AY$1:$AY$10,Data4!$AY$11:$AY$18</definedName>
    <definedName name="A127837390V_Data">Data4!$AY$11:$AY$18</definedName>
    <definedName name="A127837390V_Latest">Data4!$AY$18</definedName>
    <definedName name="A127837394C">Data4!$CH$1:$CH$10,Data4!$CH$11:$CH$18</definedName>
    <definedName name="A127837394C_Data">Data4!$CH$11:$CH$18</definedName>
    <definedName name="A127837394C_Latest">Data4!$CH$18</definedName>
    <definedName name="A127837398L">Data4!$CI$1:$CI$10,Data4!$CI$11:$CI$18</definedName>
    <definedName name="A127837398L_Data">Data4!$CI$11:$CI$18</definedName>
    <definedName name="A127837398L_Latest">Data4!$CI$18</definedName>
    <definedName name="A127837402T">Data4!$CJ$1:$CJ$10,Data4!$CJ$11:$CJ$18</definedName>
    <definedName name="A127837402T_Data">Data4!$CJ$11:$CJ$18</definedName>
    <definedName name="A127837402T_Latest">Data4!$CJ$18</definedName>
    <definedName name="A127837410T">Data4!$DP$1:$DP$10,Data4!$DP$11:$DP$18</definedName>
    <definedName name="A127837410T_Data">Data4!$DP$11:$DP$18</definedName>
    <definedName name="A127837410T_Latest">Data4!$DP$18</definedName>
    <definedName name="A127837414A">Data4!$DV$1:$DV$10,Data4!$DV$11:$DV$18</definedName>
    <definedName name="A127837414A_Data">Data4!$DV$11:$DV$18</definedName>
    <definedName name="A127837414A_Latest">Data4!$DV$18</definedName>
    <definedName name="A127837418K">Data4!$DX$1:$DX$10,Data4!$DX$11:$DX$18</definedName>
    <definedName name="A127837418K_Data">Data4!$DX$11:$DX$18</definedName>
    <definedName name="A127837418K_Latest">Data4!$DX$18</definedName>
    <definedName name="A127837422A">Data4!$EI$1:$EI$10,Data4!$EI$11:$EI$18</definedName>
    <definedName name="A127837422A_Data">Data4!$EI$11:$EI$18</definedName>
    <definedName name="A127837422A_Latest">Data4!$EI$18</definedName>
    <definedName name="A127837426K">Data4!$DO$1:$DO$10,Data4!$DO$11:$DO$18</definedName>
    <definedName name="A127837426K_Data">Data4!$DO$11:$DO$18</definedName>
    <definedName name="A127837426K_Latest">Data4!$DO$18</definedName>
    <definedName name="A127837430A">Data4!$FB$1:$FB$10,Data4!$FB$11:$FB$18</definedName>
    <definedName name="A127837430A_Data">Data4!$FB$11:$FB$18</definedName>
    <definedName name="A127837430A_Latest">Data4!$FB$18</definedName>
    <definedName name="A127837434K">Data4!$FF$1:$FF$10,Data4!$FF$11:$FF$18</definedName>
    <definedName name="A127837434K_Data">Data4!$FF$11:$FF$18</definedName>
    <definedName name="A127837434K_Latest">Data4!$FF$18</definedName>
    <definedName name="A127837438V">Data4!$EQ$1:$EQ$10,Data4!$EQ$11:$EQ$18</definedName>
    <definedName name="A127837438V_Data">Data4!$EQ$11:$EQ$18</definedName>
    <definedName name="A127837438V_Latest">Data4!$EQ$18</definedName>
    <definedName name="A127837442K">Data4!$FR$1:$FR$10,Data4!$FR$11:$FR$18</definedName>
    <definedName name="A127837442K_Data">Data4!$FR$11:$FR$18</definedName>
    <definedName name="A127837442K_Latest">Data4!$FR$18</definedName>
    <definedName name="A127837446V">Data4!$FS$1:$FS$10,Data4!$FS$11:$FS$18</definedName>
    <definedName name="A127837446V_Data">Data4!$FS$11:$FS$18</definedName>
    <definedName name="A127837446V_Latest">Data4!$FS$18</definedName>
    <definedName name="A127837450K">Data4!$FU$1:$FU$10,Data4!$FU$11:$FU$18</definedName>
    <definedName name="A127837450K_Data">Data4!$FU$11:$FU$18</definedName>
    <definedName name="A127837450K_Latest">Data4!$FU$18</definedName>
    <definedName name="A127837458C">Data4!$GN$1:$GN$10,Data4!$GN$11:$GN$18</definedName>
    <definedName name="A127837458C_Data">Data4!$GN$11:$GN$18</definedName>
    <definedName name="A127837458C_Latest">Data4!$GN$18</definedName>
    <definedName name="A127837462V">Data4!$HA$1:$HA$10,Data4!$HA$11:$HA$18</definedName>
    <definedName name="A127837462V_Data">Data4!$HA$11:$HA$18</definedName>
    <definedName name="A127837462V_Latest">Data4!$HA$18</definedName>
    <definedName name="A127837466C">Data4!$FV$1:$FV$10,Data4!$FV$11:$FV$18</definedName>
    <definedName name="A127837466C_Data">Data4!$FV$11:$FV$18</definedName>
    <definedName name="A127837466C_Latest">Data4!$FV$18</definedName>
    <definedName name="A127837470V">Data3!$BS$1:$BS$10,Data3!$BS$11:$BS$18</definedName>
    <definedName name="A127837470V_Data">Data3!$BS$11:$BS$18</definedName>
    <definedName name="A127837470V_Latest">Data3!$BS$18</definedName>
    <definedName name="A127837474C">Data3!$BW$1:$BW$10,Data3!$BW$11:$BW$18</definedName>
    <definedName name="A127837474C_Data">Data3!$BW$11:$BW$18</definedName>
    <definedName name="A127837474C_Latest">Data3!$BW$18</definedName>
    <definedName name="A127837478L">Data3!$CB$1:$CB$10,Data3!$CB$11:$CB$18</definedName>
    <definedName name="A127837478L_Data">Data3!$CB$11:$CB$18</definedName>
    <definedName name="A127837478L_Latest">Data3!$CB$18</definedName>
    <definedName name="A127837482C">Data3!$CF$1:$CF$10,Data3!$CF$11:$CF$18</definedName>
    <definedName name="A127837482C_Data">Data3!$CF$11:$CF$18</definedName>
    <definedName name="A127837482C_Latest">Data3!$CF$18</definedName>
    <definedName name="A127837486L">Data3!$BH$1:$BH$10,Data3!$BH$11:$BH$18</definedName>
    <definedName name="A127837486L_Data">Data3!$BH$11:$BH$18</definedName>
    <definedName name="A127837486L_Latest">Data3!$BH$18</definedName>
    <definedName name="A127837490C">Data3!$CU$1:$CU$10,Data3!$CU$11:$CU$18</definedName>
    <definedName name="A127837490C_Data">Data3!$CU$11:$CU$18</definedName>
    <definedName name="A127837490C_Latest">Data3!$CU$18</definedName>
    <definedName name="A127837494L">Data3!$CW$1:$CW$10,Data3!$CW$11:$CW$18</definedName>
    <definedName name="A127837494L_Data">Data3!$CW$11:$CW$18</definedName>
    <definedName name="A127837494L_Latest">Data3!$CW$18</definedName>
    <definedName name="A127837498W">Data3!$CY$1:$CY$10,Data3!$CY$11:$CY$18</definedName>
    <definedName name="A127837498W_Data">Data3!$CY$11:$CY$18</definedName>
    <definedName name="A127837498W_Latest">Data3!$CY$18</definedName>
    <definedName name="A127837502A">Data3!$DB$1:$DB$10,Data3!$DB$11:$DB$18</definedName>
    <definedName name="A127837502A_Data">Data3!$DB$11:$DB$18</definedName>
    <definedName name="A127837502A_Latest">Data3!$DB$18</definedName>
    <definedName name="A127837506K">Data3!$DC$1:$DC$10,Data3!$DC$11:$DC$18</definedName>
    <definedName name="A127837506K_Data">Data3!$DC$11:$DC$18</definedName>
    <definedName name="A127837506K_Latest">Data3!$DC$18</definedName>
    <definedName name="A127837510A">Data3!$EL$1:$EL$10,Data3!$EL$11:$EL$18</definedName>
    <definedName name="A127837510A_Data">Data3!$EL$11:$EL$18</definedName>
    <definedName name="A127837510A_Latest">Data3!$EL$18</definedName>
    <definedName name="A127837514K">Data3!$EM$1:$EM$10,Data3!$EM$11:$EM$18</definedName>
    <definedName name="A127837514K_Data">Data3!$EM$11:$EM$18</definedName>
    <definedName name="A127837514K_Latest">Data3!$EM$18</definedName>
    <definedName name="A127837518V">Data3!$ER$1:$ER$10,Data3!$ER$11:$ER$18</definedName>
    <definedName name="A127837518V_Data">Data3!$ER$11:$ER$18</definedName>
    <definedName name="A127837518V_Latest">Data3!$ER$18</definedName>
    <definedName name="A127837522K">Data3!$ET$1:$ET$10,Data3!$ET$11:$ET$18</definedName>
    <definedName name="A127837522K_Data">Data3!$ET$11:$ET$18</definedName>
    <definedName name="A127837522K_Latest">Data3!$ET$18</definedName>
    <definedName name="A127837526V">Data3!$EV$1:$EV$10,Data3!$EV$11:$EV$18</definedName>
    <definedName name="A127837526V_Data">Data3!$EV$11:$EV$18</definedName>
    <definedName name="A127837526V_Latest">Data3!$EV$18</definedName>
    <definedName name="A127837530K">Data3!$FL$1:$FL$10,Data3!$FL$11:$FL$18</definedName>
    <definedName name="A127837530K_Data">Data3!$FL$11:$FL$18</definedName>
    <definedName name="A127837530K_Latest">Data3!$FL$18</definedName>
    <definedName name="A127837534V">Data3!$FQ$1:$FQ$10,Data3!$FQ$11:$FQ$18</definedName>
    <definedName name="A127837534V_Data">Data3!$FQ$11:$FQ$18</definedName>
    <definedName name="A127837534V_Latest">Data3!$FQ$18</definedName>
    <definedName name="A127837538C">Data3!$FX$1:$FX$10,Data3!$FX$11:$FX$18</definedName>
    <definedName name="A127837538C_Data">Data3!$FX$11:$FX$18</definedName>
    <definedName name="A127837538C_Latest">Data3!$FX$18</definedName>
    <definedName name="A127837542V">Data3!$FZ$1:$FZ$10,Data3!$FZ$11:$FZ$18</definedName>
    <definedName name="A127837542V_Data">Data3!$FZ$11:$FZ$18</definedName>
    <definedName name="A127837542V_Latest">Data3!$FZ$18</definedName>
    <definedName name="A127837546C">Data3!$GC$1:$GC$10,Data3!$GC$11:$GC$18</definedName>
    <definedName name="A127837546C_Data">Data3!$GC$11:$GC$18</definedName>
    <definedName name="A127837546C_Latest">Data3!$GC$18</definedName>
    <definedName name="A127837550V">Data3!$GF$1:$GF$10,Data3!$GF$11:$GF$18</definedName>
    <definedName name="A127837550V_Data">Data3!$GF$11:$GF$18</definedName>
    <definedName name="A127837550V_Latest">Data3!$GF$18</definedName>
    <definedName name="A127837554C">Data3!$FD$1:$FD$10,Data3!$FD$11:$FD$18</definedName>
    <definedName name="A127837554C_Data">Data3!$FD$11:$FD$18</definedName>
    <definedName name="A127837554C_Latest">Data3!$FD$18</definedName>
    <definedName name="A127837558L">Data3!$FG$1:$FG$10,Data3!$FG$11:$FG$18</definedName>
    <definedName name="A127837558L_Data">Data3!$FG$11:$FG$18</definedName>
    <definedName name="A127837558L_Latest">Data3!$FG$18</definedName>
    <definedName name="A127837562C">Data3!$HI$1:$HI$10,Data3!$HI$11:$HI$18</definedName>
    <definedName name="A127837562C_Data">Data3!$HI$11:$HI$18</definedName>
    <definedName name="A127837562C_Latest">Data3!$HI$18</definedName>
    <definedName name="A127837566L">Data3!$HL$1:$HL$10,Data3!$HL$11:$HL$18</definedName>
    <definedName name="A127837566L_Data">Data3!$HL$11:$HL$18</definedName>
    <definedName name="A127837566L_Latest">Data3!$HL$18</definedName>
    <definedName name="A127837570C">Data3!$GP$1:$GP$10,Data3!$GP$11:$GP$18</definedName>
    <definedName name="A127837570C_Data">Data3!$GP$11:$GP$18</definedName>
    <definedName name="A127837570C_Latest">Data3!$GP$18</definedName>
    <definedName name="A127837574L">Data3!$IL$1:$IL$10,Data3!$IL$11:$IL$18</definedName>
    <definedName name="A127837574L_Data">Data3!$IL$11:$IL$18</definedName>
    <definedName name="A127837574L_Latest">Data3!$IL$18</definedName>
    <definedName name="A127837578W">Data4!$G$1:$G$10,Data4!$G$11:$G$18</definedName>
    <definedName name="A127837578W_Data">Data4!$G$11:$G$18</definedName>
    <definedName name="A127837578W_Latest">Data4!$G$18</definedName>
    <definedName name="A127837582L">Data4!$X$1:$X$10,Data4!$X$11:$X$18</definedName>
    <definedName name="A127837582L_Data">Data4!$X$11:$X$18</definedName>
    <definedName name="A127837582L_Latest">Data4!$X$18</definedName>
    <definedName name="A127837586W">Data4!$AE$1:$AE$10,Data4!$AE$11:$AE$18</definedName>
    <definedName name="A127837586W_Data">Data4!$AE$11:$AE$18</definedName>
    <definedName name="A127837586W_Latest">Data4!$AE$18</definedName>
    <definedName name="A127838626W">Data4!$HV$1:$HV$10,Data4!$HV$11:$HV$18</definedName>
    <definedName name="A127838626W_Data">Data4!$HV$11:$HV$18</definedName>
    <definedName name="A127838626W_Latest">Data4!$HV$18</definedName>
    <definedName name="A127838630L">Data4!$HZ$1:$HZ$10,Data4!$HZ$11:$HZ$18</definedName>
    <definedName name="A127838630L_Data">Data4!$HZ$11:$HZ$18</definedName>
    <definedName name="A127838630L_Latest">Data4!$HZ$18</definedName>
    <definedName name="A127838634W">Data4!$IH$1:$IH$10,Data4!$IH$11:$IH$18</definedName>
    <definedName name="A127838634W_Data">Data4!$IH$11:$IH$18</definedName>
    <definedName name="A127838634W_Latest">Data4!$IH$18</definedName>
    <definedName name="A127838638F">Data5!$B$1:$B$10,Data5!$B$11:$B$18</definedName>
    <definedName name="A127838638F_Data">Data5!$B$11:$B$18</definedName>
    <definedName name="A127838638F_Latest">Data5!$B$18</definedName>
    <definedName name="A127838842R">Data5!$R$1:$R$10,Data5!$R$11:$R$18</definedName>
    <definedName name="A127838842R_Data">Data5!$R$11:$R$18</definedName>
    <definedName name="A127838842R_Latest">Data5!$R$18</definedName>
    <definedName name="A127838846X">Data5!$S$1:$S$10,Data5!$S$11:$S$18</definedName>
    <definedName name="A127838846X_Data">Data5!$S$11:$S$18</definedName>
    <definedName name="A127838846X_Latest">Data5!$S$18</definedName>
    <definedName name="A127838850R">Data5!$W$1:$W$10,Data5!$W$11:$W$18</definedName>
    <definedName name="A127838850R_Data">Data5!$W$11:$W$18</definedName>
    <definedName name="A127838850R_Latest">Data5!$W$18</definedName>
    <definedName name="A127838854X">Data5!$AD$1:$AD$10,Data5!$AD$11:$AD$18</definedName>
    <definedName name="A127838854X_Data">Data5!$AD$11:$AD$18</definedName>
    <definedName name="A127838854X_Latest">Data5!$AD$18</definedName>
    <definedName name="A127838862X">Data5!$K$1:$K$10,Data5!$K$11:$K$18</definedName>
    <definedName name="A127838862X_Data">Data5!$K$11:$K$18</definedName>
    <definedName name="A127838862X_Latest">Data5!$K$18</definedName>
    <definedName name="A127838866J">Data6!$AO$1:$AO$10,Data6!$AO$11:$AO$18</definedName>
    <definedName name="A127838866J_Data">Data6!$AO$11:$AO$18</definedName>
    <definedName name="A127838866J_Latest">Data6!$AO$18</definedName>
    <definedName name="A127838870X">Data6!$AQ$1:$AQ$10,Data6!$AQ$11:$AQ$18</definedName>
    <definedName name="A127838870X_Data">Data6!$AQ$11:$AQ$18</definedName>
    <definedName name="A127838870X_Latest">Data6!$AQ$18</definedName>
    <definedName name="A127838874J">Data6!$BA$1:$BA$10,Data6!$BA$11:$BA$18</definedName>
    <definedName name="A127838874J_Data">Data6!$BA$11:$BA$18</definedName>
    <definedName name="A127838874J_Latest">Data6!$BA$18</definedName>
    <definedName name="A127838878T">Data6!$BB$1:$BB$10,Data6!$BB$11:$BB$18</definedName>
    <definedName name="A127838878T_Data">Data6!$BB$11:$BB$18</definedName>
    <definedName name="A127838878T_Latest">Data6!$BB$18</definedName>
    <definedName name="A127838882J">Data6!$AD$1:$AD$10,Data6!$AD$11:$AD$18</definedName>
    <definedName name="A127838882J_Data">Data6!$AD$11:$AD$18</definedName>
    <definedName name="A127838882J_Latest">Data6!$AD$18</definedName>
    <definedName name="A127838886T">Data6!$AH$1:$AH$10,Data6!$AH$11:$AH$18</definedName>
    <definedName name="A127838886T_Data">Data6!$AH$11:$AH$18</definedName>
    <definedName name="A127838886T_Latest">Data6!$AH$18</definedName>
    <definedName name="A127838890J">Data6!$BH$1:$BH$10,Data6!$BH$11:$BH$18</definedName>
    <definedName name="A127838890J_Data">Data6!$BH$11:$BH$18</definedName>
    <definedName name="A127838890J_Latest">Data6!$BH$18</definedName>
    <definedName name="A127838894T">Data6!$BT$1:$BT$10,Data6!$BT$11:$BT$18</definedName>
    <definedName name="A127838894T_Data">Data6!$BT$11:$BT$18</definedName>
    <definedName name="A127838894T_Latest">Data6!$BT$18</definedName>
    <definedName name="A127838898A">Data6!$CG$1:$CG$10,Data6!$CG$11:$CG$18</definedName>
    <definedName name="A127838898A_Data">Data6!$CG$11:$CG$18</definedName>
    <definedName name="A127838898A_Latest">Data6!$CG$18</definedName>
    <definedName name="A127838902F">Data6!$BP$1:$BP$10,Data6!$BP$11:$BP$18</definedName>
    <definedName name="A127838902F_Data">Data6!$BP$11:$BP$18</definedName>
    <definedName name="A127838902F_Latest">Data6!$BP$18</definedName>
    <definedName name="A127838906R">Data6!$CP$1:$CP$10,Data6!$CP$11:$CP$18</definedName>
    <definedName name="A127838906R_Data">Data6!$CP$11:$CP$18</definedName>
    <definedName name="A127838906R_Latest">Data6!$CP$18</definedName>
    <definedName name="A127838910F">Data6!$DK$1:$DK$10,Data6!$DK$11:$DK$18</definedName>
    <definedName name="A127838910F_Data">Data6!$DK$11:$DK$18</definedName>
    <definedName name="A127838910F_Latest">Data6!$DK$18</definedName>
    <definedName name="A127838914R">Data6!$DQ$1:$DQ$10,Data6!$DQ$11:$DQ$18</definedName>
    <definedName name="A127838914R_Data">Data6!$DQ$11:$DQ$18</definedName>
    <definedName name="A127838914R_Latest">Data6!$DQ$18</definedName>
    <definedName name="A127838918X">Data6!$ER$1:$ER$10,Data6!$ER$11:$ER$18</definedName>
    <definedName name="A127838918X_Data">Data6!$ER$11:$ER$18</definedName>
    <definedName name="A127838918X_Latest">Data6!$ER$18</definedName>
    <definedName name="A127838922R">Data6!$EV$1:$EV$10,Data6!$EV$11:$EV$18</definedName>
    <definedName name="A127838922R_Data">Data6!$EV$11:$EV$18</definedName>
    <definedName name="A127838922R_Latest">Data6!$EV$18</definedName>
    <definedName name="A127838926X">Data6!$DZ$1:$DZ$10,Data6!$DZ$11:$DZ$18</definedName>
    <definedName name="A127838926X_Data">Data6!$DZ$11:$DZ$18</definedName>
    <definedName name="A127838926X_Latest">Data6!$DZ$18</definedName>
    <definedName name="A127838930R">Data6!$EC$1:$EC$10,Data6!$EC$11:$EC$18</definedName>
    <definedName name="A127838930R_Data">Data6!$EC$11:$EC$18</definedName>
    <definedName name="A127838930R_Latest">Data6!$EC$18</definedName>
    <definedName name="A127838934X">Data6!$FR$1:$FR$10,Data6!$FR$11:$FR$18</definedName>
    <definedName name="A127838934X_Data">Data6!$FR$11:$FR$18</definedName>
    <definedName name="A127838934X_Latest">Data6!$FR$18</definedName>
    <definedName name="A127838938J">Data6!$GJ$1:$GJ$10,Data6!$GJ$11:$GJ$18</definedName>
    <definedName name="A127838938J_Data">Data6!$GJ$11:$GJ$18</definedName>
    <definedName name="A127838938J_Latest">Data6!$GJ$18</definedName>
    <definedName name="A127838942X">Data6!$FJ$1:$FJ$10,Data6!$FJ$11:$FJ$18</definedName>
    <definedName name="A127838942X_Data">Data6!$FJ$11:$FJ$18</definedName>
    <definedName name="A127838942X_Latest">Data6!$FJ$18</definedName>
    <definedName name="A127838946J">Data5!$BB$1:$BB$10,Data5!$BB$11:$BB$18</definedName>
    <definedName name="A127838946J_Data">Data5!$BB$11:$BB$18</definedName>
    <definedName name="A127838946J_Latest">Data5!$BB$18</definedName>
    <definedName name="A127838950X">Data5!$BI$1:$BI$10,Data5!$BI$11:$BI$18</definedName>
    <definedName name="A127838950X_Data">Data5!$BI$11:$BI$18</definedName>
    <definedName name="A127838950X_Latest">Data5!$BI$18</definedName>
    <definedName name="A127838954J">Data5!$BL$1:$BL$10,Data5!$BL$11:$BL$18</definedName>
    <definedName name="A127838954J_Data">Data5!$BL$11:$BL$18</definedName>
    <definedName name="A127838954J_Latest">Data5!$BL$18</definedName>
    <definedName name="A127838958T">Data5!$CM$1:$CM$10,Data5!$CM$11:$CM$18</definedName>
    <definedName name="A127838958T_Data">Data5!$CM$11:$CM$18</definedName>
    <definedName name="A127838958T_Latest">Data5!$CM$18</definedName>
    <definedName name="A127838962J">Data5!$CN$1:$CN$10,Data5!$CN$11:$CN$18</definedName>
    <definedName name="A127838962J_Data">Data5!$CN$11:$CN$18</definedName>
    <definedName name="A127838962J_Latest">Data5!$CN$18</definedName>
    <definedName name="A127838966T">Data5!$BV$1:$BV$10,Data5!$BV$11:$BV$18</definedName>
    <definedName name="A127838966T_Data">Data5!$BV$11:$BV$18</definedName>
    <definedName name="A127838966T_Latest">Data5!$BV$18</definedName>
    <definedName name="A127838970J">Data5!$CY$1:$CY$10,Data5!$CY$11:$CY$18</definedName>
    <definedName name="A127838970J_Data">Data5!$CY$11:$CY$18</definedName>
    <definedName name="A127838970J_Latest">Data5!$CY$18</definedName>
    <definedName name="A127838974T">Data5!$BX$1:$BX$10,Data5!$BX$11:$BX$18</definedName>
    <definedName name="A127838974T_Data">Data5!$BX$11:$BX$18</definedName>
    <definedName name="A127838974T_Latest">Data5!$BX$18</definedName>
    <definedName name="A127838978A">Data5!$DN$1:$DN$10,Data5!$DN$11:$DN$18</definedName>
    <definedName name="A127838978A_Data">Data5!$DN$11:$DN$18</definedName>
    <definedName name="A127838978A_Latest">Data5!$DN$18</definedName>
    <definedName name="A127838982T">Data5!$DT$1:$DT$10,Data5!$DT$11:$DT$18</definedName>
    <definedName name="A127838982T_Data">Data5!$DT$11:$DT$18</definedName>
    <definedName name="A127838982T_Latest">Data5!$DT$18</definedName>
    <definedName name="A127838986A">Data5!$DV$1:$DV$10,Data5!$DV$11:$DV$18</definedName>
    <definedName name="A127838986A_Data">Data5!$DV$11:$DV$18</definedName>
    <definedName name="A127838986A_Latest">Data5!$DV$18</definedName>
    <definedName name="A127838990T">Data5!$EC$1:$EC$10,Data5!$EC$11:$EC$18</definedName>
    <definedName name="A127838990T_Data">Data5!$EC$11:$EC$18</definedName>
    <definedName name="A127838990T_Latest">Data5!$EC$18</definedName>
    <definedName name="A127838994A">Data5!$ED$1:$ED$10,Data5!$ED$11:$ED$18</definedName>
    <definedName name="A127838994A_Data">Data5!$ED$11:$ED$18</definedName>
    <definedName name="A127838994A_Latest">Data5!$ED$18</definedName>
    <definedName name="A127838998K">Data5!$EG$1:$EG$10,Data5!$EG$11:$EG$18</definedName>
    <definedName name="A127838998K_Data">Data5!$EG$11:$EG$18</definedName>
    <definedName name="A127838998K_Latest">Data5!$EG$18</definedName>
    <definedName name="A127839002T">Data5!$EZ$1:$EZ$10,Data5!$EZ$11:$EZ$18</definedName>
    <definedName name="A127839002T_Data">Data5!$EZ$11:$EZ$18</definedName>
    <definedName name="A127839002T_Latest">Data5!$EZ$18</definedName>
    <definedName name="A127839006A">Data5!$FB$1:$FB$10,Data5!$FB$11:$FB$18</definedName>
    <definedName name="A127839006A_Data">Data5!$FB$11:$FB$18</definedName>
    <definedName name="A127839006A_Latest">Data5!$FB$18</definedName>
    <definedName name="A127839010T">Data5!$EM$1:$EM$10,Data5!$EM$11:$EM$18</definedName>
    <definedName name="A127839010T_Data">Data5!$EM$11:$EM$18</definedName>
    <definedName name="A127839010T_Latest">Data5!$EM$18</definedName>
    <definedName name="A127839014A">Data5!$ER$1:$ER$10,Data5!$ER$11:$ER$18</definedName>
    <definedName name="A127839014A_Data">Data5!$ER$11:$ER$18</definedName>
    <definedName name="A127839014A_Latest">Data5!$ER$18</definedName>
    <definedName name="A127839018K">Data5!$GR$1:$GR$10,Data5!$GR$11:$GR$18</definedName>
    <definedName name="A127839018K_Data">Data5!$GR$11:$GR$18</definedName>
    <definedName name="A127839018K_Latest">Data5!$GR$18</definedName>
    <definedName name="A127839022A">Data5!$GT$1:$GT$10,Data5!$GT$11:$GT$18</definedName>
    <definedName name="A127839022A_Data">Data5!$GT$11:$GT$18</definedName>
    <definedName name="A127839022A_Latest">Data5!$GT$18</definedName>
    <definedName name="A127839026K">Data5!$FY$1:$FY$10,Data5!$FY$11:$FY$18</definedName>
    <definedName name="A127839026K_Data">Data5!$FY$11:$FY$18</definedName>
    <definedName name="A127839026K_Latest">Data5!$FY$18</definedName>
    <definedName name="A127839030A">Data5!$HI$1:$HI$10,Data5!$HI$11:$HI$18</definedName>
    <definedName name="A127839030A_Data">Data5!$HI$11:$HI$18</definedName>
    <definedName name="A127839030A_Latest">Data5!$HI$18</definedName>
    <definedName name="A127839034K">Data5!$HP$1:$HP$10,Data5!$HP$11:$HP$18</definedName>
    <definedName name="A127839034K_Data">Data5!$HP$11:$HP$18</definedName>
    <definedName name="A127839034K_Latest">Data5!$HP$18</definedName>
    <definedName name="A127839038V">Data5!$HS$1:$HS$10,Data5!$HS$11:$HS$18</definedName>
    <definedName name="A127839038V_Data">Data5!$HS$11:$HS$18</definedName>
    <definedName name="A127839038V_Latest">Data5!$HS$18</definedName>
    <definedName name="A127839042K">Data5!$HZ$1:$HZ$10,Data5!$HZ$11:$HZ$18</definedName>
    <definedName name="A127839042K_Data">Data5!$HZ$11:$HZ$18</definedName>
    <definedName name="A127839042K_Latest">Data5!$HZ$18</definedName>
    <definedName name="A127839046V">Data5!$ID$1:$ID$10,Data5!$ID$11:$ID$18</definedName>
    <definedName name="A127839046V_Data">Data5!$ID$11:$ID$18</definedName>
    <definedName name="A127839046V_Latest">Data5!$ID$18</definedName>
    <definedName name="A127839050K">Data6!$N$1:$N$10,Data6!$N$11:$N$18</definedName>
    <definedName name="A127839050K_Data">Data6!$N$11:$N$18</definedName>
    <definedName name="A127839050K_Latest">Data6!$N$18</definedName>
    <definedName name="A127839054V">Data5!$IK$1:$IK$10,Data5!$IK$11:$IK$18</definedName>
    <definedName name="A127839054V_Data">Data5!$IK$11:$IK$18</definedName>
    <definedName name="A127839054V_Latest">Data5!$IK$18</definedName>
    <definedName name="A127839058C">Data6!$X$1:$X$10,Data6!$X$11:$X$18</definedName>
    <definedName name="A127839058C_Data">Data6!$X$11:$X$18</definedName>
    <definedName name="A127839058C_Latest">Data6!$X$18</definedName>
    <definedName name="A127840066A">Data6!$HE$1:$HE$10,Data6!$HE$11:$HE$18</definedName>
    <definedName name="A127840066A_Data">Data6!$HE$11:$HE$18</definedName>
    <definedName name="A127840066A_Latest">Data6!$HE$18</definedName>
    <definedName name="A127840070T">Data6!$HX$1:$HX$10,Data6!$HX$11:$HX$18</definedName>
    <definedName name="A127840070T_Data">Data6!$HX$11:$HX$18</definedName>
    <definedName name="A127840070T_Latest">Data6!$HX$18</definedName>
    <definedName name="A127840074A">Data6!$GW$1:$GW$10,Data6!$GW$11:$GW$18</definedName>
    <definedName name="A127840074A_Data">Data6!$GW$11:$GW$18</definedName>
    <definedName name="A127840074A_Latest">Data6!$GW$18</definedName>
    <definedName name="A127840078K">Data6!$IA$1:$IA$10,Data6!$IA$11:$IA$18</definedName>
    <definedName name="A127840078K_Data">Data6!$IA$11:$IA$18</definedName>
    <definedName name="A127840078K_Latest">Data6!$IA$18</definedName>
    <definedName name="A127840306A">Data6!$IC$1:$IC$10,Data6!$IC$11:$IC$18</definedName>
    <definedName name="A127840306A_Data">Data6!$IC$11:$IC$18</definedName>
    <definedName name="A127840306A_Latest">Data6!$IC$18</definedName>
    <definedName name="A127840310T">Data6!$IN$1:$IN$10,Data6!$IN$11:$IN$18</definedName>
    <definedName name="A127840310T_Data">Data6!$IN$11:$IN$18</definedName>
    <definedName name="A127840310T_Latest">Data6!$IN$18</definedName>
    <definedName name="A127840314A">Data7!$B$1:$B$10,Data7!$B$11:$B$18</definedName>
    <definedName name="A127840314A_Data">Data7!$B$11:$B$18</definedName>
    <definedName name="A127840314A_Latest">Data7!$B$18</definedName>
    <definedName name="A127840318K">Data7!$E$1:$E$10,Data7!$E$11:$E$18</definedName>
    <definedName name="A127840318K_Data">Data7!$E$11:$E$18</definedName>
    <definedName name="A127840318K_Latest">Data7!$E$18</definedName>
    <definedName name="A127840322A">Data6!$ID$1:$ID$10,Data6!$ID$11:$ID$18</definedName>
    <definedName name="A127840322A_Data">Data6!$ID$11:$ID$18</definedName>
    <definedName name="A127840322A_Latest">Data6!$ID$18</definedName>
    <definedName name="A127840326K">Data7!$G$1:$G$10,Data7!$G$11:$G$18</definedName>
    <definedName name="A127840326K_Data">Data7!$G$11:$G$18</definedName>
    <definedName name="A127840326K_Latest">Data7!$G$18</definedName>
    <definedName name="A127840330A">Data7!$R$1:$R$10,Data7!$R$11:$R$18</definedName>
    <definedName name="A127840330A_Data">Data7!$R$11:$R$18</definedName>
    <definedName name="A127840330A_Latest">Data7!$R$18</definedName>
    <definedName name="A127840334K">Data6!$IB$1:$IB$10,Data6!$IB$11:$IB$18</definedName>
    <definedName name="A127840334K_Data">Data6!$IB$11:$IB$18</definedName>
    <definedName name="A127840334K_Latest">Data6!$IB$18</definedName>
    <definedName name="A127840338V">Data8!$AA$1:$AA$10,Data8!$AA$11:$AA$18</definedName>
    <definedName name="A127840338V_Data">Data8!$AA$11:$AA$18</definedName>
    <definedName name="A127840338V_Latest">Data8!$AA$18</definedName>
    <definedName name="A127840342K">Data8!$AD$1:$AD$10,Data8!$AD$11:$AD$18</definedName>
    <definedName name="A127840342K_Data">Data8!$AD$11:$AD$18</definedName>
    <definedName name="A127840342K_Latest">Data8!$AD$18</definedName>
    <definedName name="A127840346V">Data8!$AK$1:$AK$10,Data8!$AK$11:$AK$18</definedName>
    <definedName name="A127840346V_Data">Data8!$AK$11:$AK$18</definedName>
    <definedName name="A127840346V_Latest">Data8!$AK$18</definedName>
    <definedName name="A127840350K">Data8!$AM$1:$AM$10,Data8!$AM$11:$AM$18</definedName>
    <definedName name="A127840350K_Data">Data8!$AM$11:$AM$18</definedName>
    <definedName name="A127840350K_Latest">Data8!$AM$18</definedName>
    <definedName name="A127840354V">Data8!$BA$1:$BA$10,Data8!$BA$11:$BA$18</definedName>
    <definedName name="A127840354V_Data">Data8!$BA$11:$BA$18</definedName>
    <definedName name="A127840354V_Latest">Data8!$BA$18</definedName>
    <definedName name="A127840358C">Data8!$BG$1:$BG$10,Data8!$BG$11:$BG$18</definedName>
    <definedName name="A127840358C_Data">Data8!$BG$11:$BG$18</definedName>
    <definedName name="A127840358C_Latest">Data8!$BG$18</definedName>
    <definedName name="A127840362V">Data8!$BK$1:$BK$10,Data8!$BK$11:$BK$18</definedName>
    <definedName name="A127840362V_Data">Data8!$BK$11:$BK$18</definedName>
    <definedName name="A127840362V_Latest">Data8!$BK$18</definedName>
    <definedName name="A127840366C">Data8!$BL$1:$BL$10,Data8!$BL$11:$BL$18</definedName>
    <definedName name="A127840366C_Data">Data8!$BL$11:$BL$18</definedName>
    <definedName name="A127840366C_Latest">Data8!$BL$18</definedName>
    <definedName name="A127840370V">Data8!$AV$1:$AV$10,Data8!$AV$11:$AV$18</definedName>
    <definedName name="A127840370V_Data">Data8!$AV$11:$AV$18</definedName>
    <definedName name="A127840370V_Latest">Data8!$AV$18</definedName>
    <definedName name="A127840374C">Data8!$AX$1:$AX$10,Data8!$AX$11:$AX$18</definedName>
    <definedName name="A127840374C_Data">Data8!$AX$11:$AX$18</definedName>
    <definedName name="A127840374C_Latest">Data8!$AX$18</definedName>
    <definedName name="A127840378L">Data8!$CJ$1:$CJ$10,Data8!$CJ$11:$CJ$18</definedName>
    <definedName name="A127840378L_Data">Data8!$CJ$11:$CJ$18</definedName>
    <definedName name="A127840378L_Latest">Data8!$CJ$18</definedName>
    <definedName name="A127840382C">Data8!$CV$1:$CV$10,Data8!$CV$11:$CV$18</definedName>
    <definedName name="A127840382C_Data">Data8!$CV$11:$CV$18</definedName>
    <definedName name="A127840382C_Latest">Data8!$CV$18</definedName>
    <definedName name="A127840386L">Data8!$CW$1:$CW$10,Data8!$CW$11:$CW$18</definedName>
    <definedName name="A127840386L_Data">Data8!$CW$11:$CW$18</definedName>
    <definedName name="A127840386L_Latest">Data8!$CW$18</definedName>
    <definedName name="A127840390C">Data8!$DD$1:$DD$10,Data8!$DD$11:$DD$18</definedName>
    <definedName name="A127840390C_Data">Data8!$DD$11:$DD$18</definedName>
    <definedName name="A127840390C_Latest">Data8!$DD$18</definedName>
    <definedName name="A127840394L">Data8!$DP$1:$DP$10,Data8!$DP$11:$DP$18</definedName>
    <definedName name="A127840394L_Data">Data8!$DP$11:$DP$18</definedName>
    <definedName name="A127840394L_Latest">Data8!$DP$18</definedName>
    <definedName name="A127840398W">Data8!$DT$1:$DT$10,Data8!$DT$11:$DT$18</definedName>
    <definedName name="A127840398W_Data">Data8!$DT$11:$DT$18</definedName>
    <definedName name="A127840398W_Latest">Data8!$DT$18</definedName>
    <definedName name="A127840402A">Data8!$DK$1:$DK$10,Data8!$DK$11:$DK$18</definedName>
    <definedName name="A127840402A_Data">Data8!$DK$11:$DK$18</definedName>
    <definedName name="A127840402A_Latest">Data8!$DK$18</definedName>
    <definedName name="A127840406K">Data8!$DL$1:$DL$10,Data8!$DL$11:$DL$18</definedName>
    <definedName name="A127840406K_Data">Data8!$DL$11:$DL$18</definedName>
    <definedName name="A127840406K_Latest">Data8!$DL$18</definedName>
    <definedName name="A127840410A">Data8!$DN$1:$DN$10,Data8!$DN$11:$DN$18</definedName>
    <definedName name="A127840410A_Data">Data8!$DN$11:$DN$18</definedName>
    <definedName name="A127840410A_Latest">Data8!$DN$18</definedName>
    <definedName name="A127840414K">Data8!$EO$1:$EO$10,Data8!$EO$11:$EO$18</definedName>
    <definedName name="A127840414K_Data">Data8!$EO$11:$EO$18</definedName>
    <definedName name="A127840414K_Latest">Data8!$EO$18</definedName>
    <definedName name="A127840418V">Data8!$EX$1:$EX$10,Data8!$EX$11:$EX$18</definedName>
    <definedName name="A127840418V_Data">Data8!$EX$11:$EX$18</definedName>
    <definedName name="A127840418V_Latest">Data8!$EX$18</definedName>
    <definedName name="A127840422K">Data7!$AG$1:$AG$10,Data7!$AG$11:$AG$18</definedName>
    <definedName name="A127840422K_Data">Data7!$AG$11:$AG$18</definedName>
    <definedName name="A127840422K_Latest">Data7!$AG$18</definedName>
    <definedName name="A127840426V">Data7!$V$1:$V$10,Data7!$V$11:$V$18</definedName>
    <definedName name="A127840426V_Data">Data7!$V$11:$V$18</definedName>
    <definedName name="A127840426V_Latest">Data7!$V$18</definedName>
    <definedName name="A127840430K">Data7!$AO$1:$AO$10,Data7!$AO$11:$AO$18</definedName>
    <definedName name="A127840430K_Data">Data7!$AO$11:$AO$18</definedName>
    <definedName name="A127840430K_Latest">Data7!$AO$18</definedName>
    <definedName name="A127840434V">Data7!$AS$1:$AS$10,Data7!$AS$11:$AS$18</definedName>
    <definedName name="A127840434V_Data">Data7!$AS$11:$AS$18</definedName>
    <definedName name="A127840434V_Latest">Data7!$AS$18</definedName>
    <definedName name="A127840442V">Data7!$BT$1:$BT$10,Data7!$BT$11:$BT$18</definedName>
    <definedName name="A127840442V_Data">Data7!$BT$11:$BT$18</definedName>
    <definedName name="A127840442V_Latest">Data7!$BT$18</definedName>
    <definedName name="A127840446C">Data7!$BX$1:$BX$10,Data7!$BX$11:$BX$18</definedName>
    <definedName name="A127840446C_Data">Data7!$BX$11:$BX$18</definedName>
    <definedName name="A127840446C_Latest">Data7!$BX$18</definedName>
    <definedName name="A127840450V">Data7!$BY$1:$BY$10,Data7!$BY$11:$BY$18</definedName>
    <definedName name="A127840450V_Data">Data7!$BY$11:$BY$18</definedName>
    <definedName name="A127840450V_Latest">Data7!$BY$18</definedName>
    <definedName name="A127840454C">Data7!$CW$1:$CW$10,Data7!$CW$11:$CW$18</definedName>
    <definedName name="A127840454C_Data">Data7!$CW$11:$CW$18</definedName>
    <definedName name="A127840454C_Latest">Data7!$CW$18</definedName>
    <definedName name="A127840458L">Data7!$DE$1:$DE$10,Data7!$DE$11:$DE$18</definedName>
    <definedName name="A127840458L_Data">Data7!$DE$11:$DE$18</definedName>
    <definedName name="A127840458L_Latest">Data7!$DE$18</definedName>
    <definedName name="A127840462C">Data7!$DK$1:$DK$10,Data7!$DK$11:$DK$18</definedName>
    <definedName name="A127840462C_Data">Data7!$DK$11:$DK$18</definedName>
    <definedName name="A127840462C_Latest">Data7!$DK$18</definedName>
    <definedName name="A127840466L">Data7!$DL$1:$DL$10,Data7!$DL$11:$DL$18</definedName>
    <definedName name="A127840466L_Data">Data7!$DL$11:$DL$18</definedName>
    <definedName name="A127840466L_Latest">Data7!$DL$18</definedName>
    <definedName name="A127840470C">Data7!$DM$1:$DM$10,Data7!$DM$11:$DM$18</definedName>
    <definedName name="A127840470C_Data">Data7!$DM$11:$DM$18</definedName>
    <definedName name="A127840470C_Latest">Data7!$DM$18</definedName>
    <definedName name="A127840474L">Data7!$CM$1:$CM$10,Data7!$CM$11:$CM$18</definedName>
    <definedName name="A127840474L_Data">Data7!$CM$11:$CM$18</definedName>
    <definedName name="A127840474L_Latest">Data7!$CM$18</definedName>
    <definedName name="A127840478W">Data7!$CJ$1:$CJ$10,Data7!$CJ$11:$CJ$18</definedName>
    <definedName name="A127840478W_Data">Data7!$CJ$11:$CJ$18</definedName>
    <definedName name="A127840478W_Latest">Data7!$CJ$18</definedName>
    <definedName name="A127840486W">Data7!$EG$1:$EG$10,Data7!$EG$11:$EG$18</definedName>
    <definedName name="A127840486W_Data">Data7!$EG$11:$EG$18</definedName>
    <definedName name="A127840486W_Latest">Data7!$EG$18</definedName>
    <definedName name="A127840490L">Data7!$EJ$1:$EJ$10,Data7!$EJ$11:$EJ$18</definedName>
    <definedName name="A127840490L_Data">Data7!$EJ$11:$EJ$18</definedName>
    <definedName name="A127840490L_Latest">Data7!$EJ$18</definedName>
    <definedName name="A127840494W">Data7!$EN$1:$EN$10,Data7!$EN$11:$EN$18</definedName>
    <definedName name="A127840494W_Data">Data7!$EN$11:$EN$18</definedName>
    <definedName name="A127840494W_Latest">Data7!$EN$18</definedName>
    <definedName name="A127840498F">Data7!$ER$1:$ER$10,Data7!$ER$11:$ER$18</definedName>
    <definedName name="A127840498F_Data">Data7!$ER$11:$ER$18</definedName>
    <definedName name="A127840498F_Latest">Data7!$ER$18</definedName>
    <definedName name="A127840502K">Data7!$EU$1:$EU$10,Data7!$EU$11:$EU$18</definedName>
    <definedName name="A127840502K_Data">Data7!$EU$11:$EU$18</definedName>
    <definedName name="A127840502K_Latest">Data7!$EU$18</definedName>
    <definedName name="A127840506V">Data7!$DZ$1:$DZ$10,Data7!$DZ$11:$DZ$18</definedName>
    <definedName name="A127840506V_Data">Data7!$DZ$11:$DZ$18</definedName>
    <definedName name="A127840506V_Latest">Data7!$DZ$18</definedName>
    <definedName name="A127840510K">Data7!$FU$1:$FU$10,Data7!$FU$11:$FU$18</definedName>
    <definedName name="A127840510K_Data">Data7!$FU$11:$FU$18</definedName>
    <definedName name="A127840510K_Latest">Data7!$FU$18</definedName>
    <definedName name="A127840514V">Data7!$FZ$1:$FZ$10,Data7!$FZ$11:$FZ$18</definedName>
    <definedName name="A127840514V_Data">Data7!$FZ$11:$FZ$18</definedName>
    <definedName name="A127840514V_Latest">Data7!$FZ$18</definedName>
    <definedName name="A127840518C">Data7!$GT$1:$GT$10,Data7!$GT$11:$GT$18</definedName>
    <definedName name="A127840518C_Data">Data7!$GT$11:$GT$18</definedName>
    <definedName name="A127840518C_Latest">Data7!$GT$18</definedName>
    <definedName name="A127840522V">Data7!$GX$1:$GX$10,Data7!$GX$11:$GX$18</definedName>
    <definedName name="A127840522V_Data">Data7!$GX$11:$GX$18</definedName>
    <definedName name="A127840522V_Latest">Data7!$GX$18</definedName>
    <definedName name="A127840526C">Data7!$HG$1:$HG$10,Data7!$HG$11:$HG$18</definedName>
    <definedName name="A127840526C_Data">Data7!$HG$11:$HG$18</definedName>
    <definedName name="A127840526C_Latest">Data7!$HG$18</definedName>
    <definedName name="A127840530V">Data7!$HI$1:$HI$10,Data7!$HI$11:$HI$18</definedName>
    <definedName name="A127840530V_Data">Data7!$HI$11:$HI$18</definedName>
    <definedName name="A127840530V_Latest">Data7!$HI$18</definedName>
    <definedName name="A127840534C">Data7!$GK$1:$GK$10,Data7!$GK$11:$GK$18</definedName>
    <definedName name="A127840534C_Data">Data7!$GK$11:$GK$18</definedName>
    <definedName name="A127840534C_Latest">Data7!$GK$18</definedName>
    <definedName name="A127840538L">Data7!$IC$1:$IC$10,Data7!$IC$11:$IC$18</definedName>
    <definedName name="A127840538L_Data">Data7!$IC$11:$IC$18</definedName>
    <definedName name="A127840538L_Latest">Data7!$IC$18</definedName>
    <definedName name="A127840542C">Data7!$IE$1:$IE$10,Data7!$IE$11:$IE$18</definedName>
    <definedName name="A127840542C_Data">Data7!$IE$11:$IE$18</definedName>
    <definedName name="A127840542C_Latest">Data7!$IE$18</definedName>
    <definedName name="A127840546L">Data7!$IG$1:$IG$10,Data7!$IG$11:$IG$18</definedName>
    <definedName name="A127840546L_Data">Data7!$IG$11:$IG$18</definedName>
    <definedName name="A127840546L_Latest">Data7!$IG$18</definedName>
    <definedName name="A127840550C">Data8!$D$1:$D$10,Data8!$D$11:$D$18</definedName>
    <definedName name="A127840550C_Data">Data8!$D$11:$D$18</definedName>
    <definedName name="A127840550C_Latest">Data8!$D$18</definedName>
    <definedName name="A127840554L">Data7!$HU$1:$HU$10,Data7!$HU$11:$HU$18</definedName>
    <definedName name="A127840554L_Data">Data7!$HU$11:$HU$18</definedName>
    <definedName name="A127840554L_Latest">Data7!$HU$18</definedName>
    <definedName name="A127840570L">Data8!$FX$1:$FX$10,Data8!$FX$11:$FX$18</definedName>
    <definedName name="A127840570L_Data">Data8!$FX$11:$FX$18</definedName>
    <definedName name="A127840570L_Latest">Data8!$FX$18</definedName>
    <definedName name="A127841614W">Data8!$GO$1:$GO$10,Data8!$GO$11:$GO$18</definedName>
    <definedName name="A127841614W_Data">Data8!$GO$11:$GO$18</definedName>
    <definedName name="A127841614W_Latest">Data8!$GO$18</definedName>
    <definedName name="A127841618F">Data8!$HA$1:$HA$10,Data8!$HA$11:$HA$18</definedName>
    <definedName name="A127841618F_Data">Data8!$HA$11:$HA$18</definedName>
    <definedName name="A127841618F_Latest">Data8!$HA$18</definedName>
    <definedName name="A127841622W">Data8!$HE$1:$HE$10,Data8!$HE$11:$HE$18</definedName>
    <definedName name="A127841622W_Data">Data8!$HE$11:$HE$18</definedName>
    <definedName name="A127841622W_Latest">Data8!$HE$18</definedName>
    <definedName name="A127841878A">Data8!$HX$1:$HX$10,Data8!$HX$11:$HX$18</definedName>
    <definedName name="A127841878A_Data">Data8!$HX$11:$HX$18</definedName>
    <definedName name="A127841878A_Latest">Data8!$HX$18</definedName>
    <definedName name="A127841882T">Data8!$IC$1:$IC$10,Data8!$IC$11:$IC$18</definedName>
    <definedName name="A127841882T_Data">Data8!$IC$11:$IC$18</definedName>
    <definedName name="A127841882T_Latest">Data8!$IC$18</definedName>
    <definedName name="A127841886A">Data8!$IF$1:$IF$10,Data8!$IF$11:$IF$18</definedName>
    <definedName name="A127841886A_Data">Data8!$IF$11:$IF$18</definedName>
    <definedName name="A127841886A_Latest">Data8!$IF$18</definedName>
    <definedName name="A127841890T">Data8!$IG$1:$IG$10,Data8!$IG$11:$IG$18</definedName>
    <definedName name="A127841890T_Data">Data8!$IG$11:$IG$18</definedName>
    <definedName name="A127841890T_Latest">Data8!$IG$18</definedName>
    <definedName name="A127841894A">Data8!$IM$1:$IM$10,Data8!$IM$11:$IM$18</definedName>
    <definedName name="A127841894A_Data">Data8!$IM$11:$IM$18</definedName>
    <definedName name="A127841894A_Latest">Data8!$IM$18</definedName>
    <definedName name="A127841898K">Data8!$HN$1:$HN$10,Data8!$HN$11:$HN$18</definedName>
    <definedName name="A127841898K_Data">Data8!$HN$11:$HN$18</definedName>
    <definedName name="A127841898K_Latest">Data8!$HN$18</definedName>
    <definedName name="A127841902R">Data8!$HO$1:$HO$10,Data8!$HO$11:$HO$18</definedName>
    <definedName name="A127841902R_Data">Data8!$HO$11:$HO$18</definedName>
    <definedName name="A127841902R_Latest">Data8!$HO$18</definedName>
    <definedName name="A127841906X">Data8!$HQ$1:$HQ$10,Data8!$HQ$11:$HQ$18</definedName>
    <definedName name="A127841906X_Data">Data8!$HQ$11:$HQ$18</definedName>
    <definedName name="A127841906X_Latest">Data8!$HQ$18</definedName>
    <definedName name="A127841910R">Data8!$HR$1:$HR$10,Data8!$HR$11:$HR$18</definedName>
    <definedName name="A127841910R_Data">Data8!$HR$11:$HR$18</definedName>
    <definedName name="A127841910R_Latest">Data8!$HR$18</definedName>
    <definedName name="A127841914X">Data10!$C$1:$C$10,Data10!$C$11:$C$18</definedName>
    <definedName name="A127841914X_Data">Data10!$C$11:$C$18</definedName>
    <definedName name="A127841914X_Latest">Data10!$C$18</definedName>
    <definedName name="A127841918J">Data10!$Q$1:$Q$10,Data10!$Q$11:$Q$18</definedName>
    <definedName name="A127841918J_Data">Data10!$Q$11:$Q$18</definedName>
    <definedName name="A127841918J_Latest">Data10!$Q$18</definedName>
    <definedName name="A127841922X">Data10!$T$1:$T$10,Data10!$T$11:$T$18</definedName>
    <definedName name="A127841922X_Data">Data10!$T$11:$T$18</definedName>
    <definedName name="A127841922X_Latest">Data10!$T$18</definedName>
    <definedName name="A127841926J">Data9!$IG$1:$IG$10,Data9!$IG$11:$IG$18</definedName>
    <definedName name="A127841926J_Data">Data9!$IG$11:$IG$18</definedName>
    <definedName name="A127841926J_Latest">Data9!$IG$18</definedName>
    <definedName name="A127841930X">Data10!$Z$1:$Z$10,Data10!$Z$11:$Z$18</definedName>
    <definedName name="A127841930X_Data">Data10!$Z$11:$Z$18</definedName>
    <definedName name="A127841930X_Latest">Data10!$Z$18</definedName>
    <definedName name="A127841934J">Data10!$AQ$1:$AQ$10,Data10!$AQ$11:$AQ$18</definedName>
    <definedName name="A127841934J_Data">Data10!$AQ$11:$AQ$18</definedName>
    <definedName name="A127841934J_Latest">Data10!$AQ$18</definedName>
    <definedName name="A127841938T">Data10!$AX$1:$AX$10,Data10!$AX$11:$AX$18</definedName>
    <definedName name="A127841938T_Data">Data10!$AX$11:$AX$18</definedName>
    <definedName name="A127841938T_Latest">Data10!$AX$18</definedName>
    <definedName name="A127841942J">Data10!$AF$1:$AF$10,Data10!$AF$11:$AF$18</definedName>
    <definedName name="A127841942J_Data">Data10!$AF$11:$AF$18</definedName>
    <definedName name="A127841942J_Latest">Data10!$AF$18</definedName>
    <definedName name="A127841946T">Data10!$BQ$1:$BQ$10,Data10!$BQ$11:$BQ$18</definedName>
    <definedName name="A127841946T_Data">Data10!$BQ$11:$BQ$18</definedName>
    <definedName name="A127841946T_Latest">Data10!$BQ$18</definedName>
    <definedName name="A127841950J">Data10!$BI$1:$BI$10,Data10!$BI$11:$BI$18</definedName>
    <definedName name="A127841950J_Data">Data10!$BI$11:$BI$18</definedName>
    <definedName name="A127841950J_Latest">Data10!$BI$18</definedName>
    <definedName name="A127841954T">Data10!$BK$1:$BK$10,Data10!$BK$11:$BK$18</definedName>
    <definedName name="A127841954T_Data">Data10!$BK$11:$BK$18</definedName>
    <definedName name="A127841954T_Latest">Data10!$BK$18</definedName>
    <definedName name="A127841958A">Data10!$CY$1:$CY$10,Data10!$CY$11:$CY$18</definedName>
    <definedName name="A127841958A_Data">Data10!$CY$11:$CY$18</definedName>
    <definedName name="A127841958A_Latest">Data10!$CY$18</definedName>
    <definedName name="A127841962T">Data10!$DH$1:$DH$10,Data10!$DH$11:$DH$18</definedName>
    <definedName name="A127841962T_Data">Data10!$DH$11:$DH$18</definedName>
    <definedName name="A127841962T_Latest">Data10!$DH$18</definedName>
    <definedName name="A127841966A">Data10!$DP$1:$DP$10,Data10!$DP$11:$DP$18</definedName>
    <definedName name="A127841966A_Data">Data10!$DP$11:$DP$18</definedName>
    <definedName name="A127841966A_Latest">Data10!$DP$18</definedName>
    <definedName name="A127841970T">Data10!$DS$1:$DS$10,Data10!$DS$11:$DS$18</definedName>
    <definedName name="A127841970T_Data">Data10!$DS$11:$DS$18</definedName>
    <definedName name="A127841970T_Latest">Data10!$DS$18</definedName>
    <definedName name="A127841974A">Data10!$DT$1:$DT$10,Data10!$DT$11:$DT$18</definedName>
    <definedName name="A127841974A_Data">Data10!$DT$11:$DT$18</definedName>
    <definedName name="A127841974A_Latest">Data10!$DT$18</definedName>
    <definedName name="A127841978K">Data10!$ER$1:$ER$10,Data10!$ER$11:$ER$18</definedName>
    <definedName name="A127841978K_Data">Data10!$ER$11:$ER$18</definedName>
    <definedName name="A127841978K_Latest">Data10!$ER$18</definedName>
    <definedName name="A127841982A">Data10!$EZ$1:$EZ$10,Data10!$EZ$11:$EZ$18</definedName>
    <definedName name="A127841982A_Data">Data10!$EZ$11:$EZ$18</definedName>
    <definedName name="A127841982A_Latest">Data10!$EZ$18</definedName>
    <definedName name="A127841986K">Data10!$FA$1:$FA$10,Data10!$FA$11:$FA$18</definedName>
    <definedName name="A127841986K_Data">Data10!$FA$11:$FA$18</definedName>
    <definedName name="A127841986K_Latest">Data10!$FA$18</definedName>
    <definedName name="A127841990A">Data10!$DW$1:$DW$10,Data10!$DW$11:$DW$18</definedName>
    <definedName name="A127841990A_Data">Data10!$DW$11:$DW$18</definedName>
    <definedName name="A127841990A_Latest">Data10!$DW$18</definedName>
    <definedName name="A127841994K">Data9!$O$1:$O$10,Data9!$O$11:$O$18</definedName>
    <definedName name="A127841994K_Data">Data9!$O$11:$O$18</definedName>
    <definedName name="A127841994K_Latest">Data9!$O$18</definedName>
    <definedName name="A127841998V">Data9!$R$1:$R$10,Data9!$R$11:$R$18</definedName>
    <definedName name="A127841998V_Data">Data9!$R$11:$R$18</definedName>
    <definedName name="A127841998V_Latest">Data9!$R$18</definedName>
    <definedName name="A127842002A">Data9!$T$1:$T$10,Data9!$T$11:$T$18</definedName>
    <definedName name="A127842002A_Data">Data9!$T$11:$T$18</definedName>
    <definedName name="A127842002A_Latest">Data9!$T$18</definedName>
    <definedName name="A127842006K">Data9!$Y$1:$Y$10,Data9!$Y$11:$Y$18</definedName>
    <definedName name="A127842006K_Data">Data9!$Y$11:$Y$18</definedName>
    <definedName name="A127842006K_Latest">Data9!$Y$18</definedName>
    <definedName name="A127842010A">Data9!$AC$1:$AC$10,Data9!$AC$11:$AC$18</definedName>
    <definedName name="A127842010A_Data">Data9!$AC$11:$AC$18</definedName>
    <definedName name="A127842010A_Latest">Data9!$AC$18</definedName>
    <definedName name="A127842014K">Data9!$AU$1:$AU$10,Data9!$AU$11:$AU$18</definedName>
    <definedName name="A127842014K_Data">Data9!$AU$11:$AU$18</definedName>
    <definedName name="A127842014K_Latest">Data9!$AU$18</definedName>
    <definedName name="A127842018V">Data9!$BA$1:$BA$10,Data9!$BA$11:$BA$18</definedName>
    <definedName name="A127842018V_Data">Data9!$BA$11:$BA$18</definedName>
    <definedName name="A127842018V_Latest">Data9!$BA$18</definedName>
    <definedName name="A127842022K">Data9!$BM$1:$BM$10,Data9!$BM$11:$BM$18</definedName>
    <definedName name="A127842022K_Data">Data9!$BM$11:$BM$18</definedName>
    <definedName name="A127842022K_Latest">Data9!$BM$18</definedName>
    <definedName name="A127842026V">Data9!$CK$1:$CK$10,Data9!$CK$11:$CK$18</definedName>
    <definedName name="A127842026V_Data">Data9!$CK$11:$CK$18</definedName>
    <definedName name="A127842026V_Latest">Data9!$CK$18</definedName>
    <definedName name="A127842030K">Data9!$CL$1:$CL$10,Data9!$CL$11:$CL$18</definedName>
    <definedName name="A127842030K_Data">Data9!$CL$11:$CL$18</definedName>
    <definedName name="A127842030K_Latest">Data9!$CL$18</definedName>
    <definedName name="A127842034V">Data9!$CO$1:$CO$10,Data9!$CO$11:$CO$18</definedName>
    <definedName name="A127842034V_Data">Data9!$CO$11:$CO$18</definedName>
    <definedName name="A127842034V_Latest">Data9!$CO$18</definedName>
    <definedName name="A127842038C">Data9!$DW$1:$DW$10,Data9!$DW$11:$DW$18</definedName>
    <definedName name="A127842038C_Data">Data9!$DW$11:$DW$18</definedName>
    <definedName name="A127842038C_Latest">Data9!$DW$18</definedName>
    <definedName name="A127842042V">Data9!$FA$1:$FA$10,Data9!$FA$11:$FA$18</definedName>
    <definedName name="A127842042V_Data">Data9!$FA$11:$FA$18</definedName>
    <definedName name="A127842042V_Latest">Data9!$FA$18</definedName>
    <definedName name="A127842046C">Data9!$EK$1:$EK$10,Data9!$EK$11:$EK$18</definedName>
    <definedName name="A127842046C_Data">Data9!$EK$11:$EK$18</definedName>
    <definedName name="A127842046C_Latest">Data9!$EK$18</definedName>
    <definedName name="A127842050V">Data9!$FD$1:$FD$10,Data9!$FD$11:$FD$18</definedName>
    <definedName name="A127842050V_Data">Data9!$FD$11:$FD$18</definedName>
    <definedName name="A127842050V_Latest">Data9!$FD$18</definedName>
    <definedName name="A127842054C">Data9!$FF$1:$FF$10,Data9!$FF$11:$FF$18</definedName>
    <definedName name="A127842054C_Data">Data9!$FF$11:$FF$18</definedName>
    <definedName name="A127842054C_Latest">Data9!$FF$18</definedName>
    <definedName name="A127842058L">Data9!$FH$1:$FH$10,Data9!$FH$11:$FH$18</definedName>
    <definedName name="A127842058L_Data">Data9!$FH$11:$FH$18</definedName>
    <definedName name="A127842058L_Latest">Data9!$FH$18</definedName>
    <definedName name="A127842062C">Data9!$FM$1:$FM$10,Data9!$FM$11:$FM$18</definedName>
    <definedName name="A127842062C_Data">Data9!$FM$11:$FM$18</definedName>
    <definedName name="A127842062C_Latest">Data9!$FM$18</definedName>
    <definedName name="A127842066L">Data9!$GD$1:$GD$10,Data9!$GD$11:$GD$18</definedName>
    <definedName name="A127842066L_Data">Data9!$GD$11:$GD$18</definedName>
    <definedName name="A127842066L_Latest">Data9!$GD$18</definedName>
    <definedName name="A127842070C">Data9!$GH$1:$GH$10,Data9!$GH$11:$GH$18</definedName>
    <definedName name="A127842070C_Data">Data9!$GH$11:$GH$18</definedName>
    <definedName name="A127842070C_Latest">Data9!$GH$18</definedName>
    <definedName name="A127842074L">Data9!$GM$1:$GM$10,Data9!$GM$11:$GM$18</definedName>
    <definedName name="A127842074L_Data">Data9!$GM$11:$GM$18</definedName>
    <definedName name="A127842074L_Latest">Data9!$GM$18</definedName>
    <definedName name="A127842078W">Data9!$GV$1:$GV$10,Data9!$GV$11:$GV$18</definedName>
    <definedName name="A127842078W_Data">Data9!$GV$11:$GV$18</definedName>
    <definedName name="A127842078W_Latest">Data9!$GV$18</definedName>
    <definedName name="A127842082L">Data9!$GX$1:$GX$10,Data9!$GX$11:$GX$18</definedName>
    <definedName name="A127842082L_Data">Data9!$GX$11:$GX$18</definedName>
    <definedName name="A127842082L_Latest">Data9!$GX$18</definedName>
    <definedName name="A127842086W">Data9!$FW$1:$FW$10,Data9!$FW$11:$FW$18</definedName>
    <definedName name="A127842086W_Data">Data9!$FW$11:$FW$18</definedName>
    <definedName name="A127842086W_Latest">Data9!$FW$18</definedName>
    <definedName name="A127842090L">Data9!$FY$1:$FY$10,Data9!$FY$11:$FY$18</definedName>
    <definedName name="A127842090L_Data">Data9!$FY$11:$FY$18</definedName>
    <definedName name="A127842090L_Latest">Data9!$FY$18</definedName>
    <definedName name="A127842094W">Data9!$GZ$1:$GZ$10,Data9!$GZ$11:$GZ$18</definedName>
    <definedName name="A127842094W_Data">Data9!$GZ$11:$GZ$18</definedName>
    <definedName name="A127842094W_Latest">Data9!$GZ$18</definedName>
    <definedName name="A127842098F">Data9!$HA$1:$HA$10,Data9!$HA$11:$HA$18</definedName>
    <definedName name="A127842098F_Data">Data9!$HA$11:$HA$18</definedName>
    <definedName name="A127842098F_Latest">Data9!$HA$18</definedName>
    <definedName name="A127842102K">Data9!$HE$1:$HE$10,Data9!$HE$11:$HE$18</definedName>
    <definedName name="A127842102K_Data">Data9!$HE$11:$HE$18</definedName>
    <definedName name="A127842102K_Latest">Data9!$HE$18</definedName>
    <definedName name="A127843170F">Data10!$FY$1:$FY$10,Data10!$FY$11:$FY$18</definedName>
    <definedName name="A127843170F_Data">Data10!$FY$11:$FY$18</definedName>
    <definedName name="A127843170F_Latest">Data10!$FY$18</definedName>
    <definedName name="A127843174R">Data10!$GG$1:$GG$10,Data10!$GG$11:$GG$18</definedName>
    <definedName name="A127843174R_Data">Data10!$GG$11:$GG$18</definedName>
    <definedName name="A127843174R_Latest">Data10!$GG$18</definedName>
    <definedName name="A127843178X">Data10!$FN$1:$FN$10,Data10!$FN$11:$FN$18</definedName>
    <definedName name="A127843178X_Data">Data10!$FN$11:$FN$18</definedName>
    <definedName name="A127843178X_Latest">Data10!$FN$18</definedName>
    <definedName name="A127843182R">Data10!$GO$1:$GO$10,Data10!$GO$11:$GO$18</definedName>
    <definedName name="A127843182R_Data">Data10!$GO$11:$GO$18</definedName>
    <definedName name="A127843182R_Latest">Data10!$GO$18</definedName>
    <definedName name="A127843186X">Data10!$FT$1:$FT$10,Data10!$FT$11:$FT$18</definedName>
    <definedName name="A127843186X_Data">Data10!$FT$11:$FT$18</definedName>
    <definedName name="A127843186X_Latest">Data10!$FT$18</definedName>
    <definedName name="A127843402F">Data10!$HP$1:$HP$10,Data10!$HP$11:$HP$18</definedName>
    <definedName name="A127843402F_Data">Data10!$HP$11:$HP$18</definedName>
    <definedName name="A127843402F_Latest">Data10!$HP$18</definedName>
    <definedName name="A127843410F">Data10!$HA$1:$HA$10,Data10!$HA$11:$HA$18</definedName>
    <definedName name="A127843410F_Data">Data10!$HA$11:$HA$18</definedName>
    <definedName name="A127843410F_Latest">Data10!$HA$18</definedName>
    <definedName name="A127843414R">Data11!$IB$1:$IB$10,Data11!$IB$11:$IB$18</definedName>
    <definedName name="A127843414R_Data">Data11!$IB$11:$IB$18</definedName>
    <definedName name="A127843414R_Latest">Data11!$IB$18</definedName>
    <definedName name="A127843418X">Data11!$IF$1:$IF$10,Data11!$IF$11:$IF$18</definedName>
    <definedName name="A127843418X_Data">Data11!$IF$11:$IF$18</definedName>
    <definedName name="A127843418X_Latest">Data11!$IF$18</definedName>
    <definedName name="A127843422R">Data11!$IH$1:$IH$10,Data11!$IH$11:$IH$18</definedName>
    <definedName name="A127843422R_Data">Data11!$IH$11:$IH$18</definedName>
    <definedName name="A127843422R_Latest">Data11!$IH$18</definedName>
    <definedName name="A127843426X">Data11!$II$1:$II$10,Data11!$II$11:$II$18</definedName>
    <definedName name="A127843426X_Data">Data11!$II$11:$II$18</definedName>
    <definedName name="A127843426X_Latest">Data11!$II$18</definedName>
    <definedName name="A127843430R">Data11!$IK$1:$IK$10,Data11!$IK$11:$IK$18</definedName>
    <definedName name="A127843430R_Data">Data11!$IK$11:$IK$18</definedName>
    <definedName name="A127843430R_Latest">Data11!$IK$18</definedName>
    <definedName name="A127843438J">Data11!$HV$1:$HV$10,Data11!$HV$11:$HV$18</definedName>
    <definedName name="A127843438J_Data">Data11!$HV$11:$HV$18</definedName>
    <definedName name="A127843438J_Latest">Data11!$HV$18</definedName>
    <definedName name="A127843442X">Data12!$AK$1:$AK$10,Data12!$AK$11:$AK$18</definedName>
    <definedName name="A127843442X_Data">Data12!$AK$11:$AK$18</definedName>
    <definedName name="A127843442X_Latest">Data12!$AK$18</definedName>
    <definedName name="A127843446J">Data12!$N$1:$N$10,Data12!$N$11:$N$18</definedName>
    <definedName name="A127843446J_Data">Data12!$N$11:$N$18</definedName>
    <definedName name="A127843446J_Latest">Data12!$N$18</definedName>
    <definedName name="A127843450X">Data12!$BE$1:$BE$10,Data12!$BE$11:$BE$18</definedName>
    <definedName name="A127843450X_Data">Data12!$BE$11:$BE$18</definedName>
    <definedName name="A127843450X_Latest">Data12!$BE$18</definedName>
    <definedName name="A127843454J">Data12!$BM$1:$BM$10,Data12!$BM$11:$BM$18</definedName>
    <definedName name="A127843454J_Data">Data12!$BM$11:$BM$18</definedName>
    <definedName name="A127843454J_Latest">Data12!$BM$18</definedName>
    <definedName name="A127843458T">Data12!$AP$1:$AP$10,Data12!$AP$11:$AP$18</definedName>
    <definedName name="A127843458T_Data">Data12!$AP$11:$AP$18</definedName>
    <definedName name="A127843458T_Latest">Data12!$AP$18</definedName>
    <definedName name="A127843462J">Data12!$CT$1:$CT$10,Data12!$CT$11:$CT$18</definedName>
    <definedName name="A127843462J_Data">Data12!$CT$11:$CT$18</definedName>
    <definedName name="A127843462J_Latest">Data12!$CT$18</definedName>
    <definedName name="A127843466T">Data12!$CY$1:$CY$10,Data12!$CY$11:$CY$18</definedName>
    <definedName name="A127843466T_Data">Data12!$CY$11:$CY$18</definedName>
    <definedName name="A127843466T_Latest">Data12!$CY$18</definedName>
    <definedName name="A127843470J">Data12!$DC$1:$DC$10,Data12!$DC$11:$DC$18</definedName>
    <definedName name="A127843470J_Data">Data12!$DC$11:$DC$18</definedName>
    <definedName name="A127843470J_Latest">Data12!$DC$18</definedName>
    <definedName name="A127843474T">Data12!$BX$1:$BX$10,Data12!$BX$11:$BX$18</definedName>
    <definedName name="A127843474T_Data">Data12!$BX$11:$BX$18</definedName>
    <definedName name="A127843474T_Latest">Data12!$BX$18</definedName>
    <definedName name="A127843478A">Data12!$CE$1:$CE$10,Data12!$CE$11:$CE$18</definedName>
    <definedName name="A127843478A_Data">Data12!$CE$11:$CE$18</definedName>
    <definedName name="A127843478A_Latest">Data12!$CE$18</definedName>
    <definedName name="A127843482T">Data12!$DG$1:$DG$10,Data12!$DG$11:$DG$18</definedName>
    <definedName name="A127843482T_Data">Data12!$DG$11:$DG$18</definedName>
    <definedName name="A127843482T_Latest">Data12!$DG$18</definedName>
    <definedName name="A127843486A">Data12!$DY$1:$DY$10,Data12!$DY$11:$DY$18</definedName>
    <definedName name="A127843486A_Data">Data12!$DY$11:$DY$18</definedName>
    <definedName name="A127843486A_Latest">Data12!$DY$18</definedName>
    <definedName name="A127843490T">Data12!$EG$1:$EG$10,Data12!$EG$11:$EG$18</definedName>
    <definedName name="A127843490T_Data">Data12!$EG$11:$EG$18</definedName>
    <definedName name="A127843490T_Latest">Data12!$EG$18</definedName>
    <definedName name="A127843494A">Data12!$DI$1:$DI$10,Data12!$DI$11:$DI$18</definedName>
    <definedName name="A127843494A_Data">Data12!$DI$11:$DI$18</definedName>
    <definedName name="A127843494A_Latest">Data12!$DI$18</definedName>
    <definedName name="A127843498K">Data12!$DN$1:$DN$10,Data12!$DN$11:$DN$18</definedName>
    <definedName name="A127843498K_Data">Data12!$DN$11:$DN$18</definedName>
    <definedName name="A127843498K_Latest">Data12!$DN$18</definedName>
    <definedName name="A127843502R">Data10!$ID$1:$ID$10,Data10!$ID$11:$ID$18</definedName>
    <definedName name="A127843502R_Data">Data10!$ID$11:$ID$18</definedName>
    <definedName name="A127843502R_Latest">Data10!$ID$18</definedName>
    <definedName name="A127843506X">Data11!$K$1:$K$10,Data11!$K$11:$K$18</definedName>
    <definedName name="A127843506X_Data">Data11!$K$11:$K$18</definedName>
    <definedName name="A127843506X_Latest">Data11!$K$18</definedName>
    <definedName name="A127843510R">Data10!$IG$1:$IG$10,Data10!$IG$11:$IG$18</definedName>
    <definedName name="A127843510R_Data">Data10!$IG$11:$IG$18</definedName>
    <definedName name="A127843510R_Latest">Data10!$IG$18</definedName>
    <definedName name="A127843514X">Data10!$IJ$1:$IJ$10,Data10!$IJ$11:$IJ$18</definedName>
    <definedName name="A127843514X_Data">Data10!$IJ$11:$IJ$18</definedName>
    <definedName name="A127843514X_Latest">Data10!$IJ$18</definedName>
    <definedName name="A127843518J">Data11!$AO$1:$AO$10,Data11!$AO$11:$AO$18</definedName>
    <definedName name="A127843518J_Data">Data11!$AO$11:$AO$18</definedName>
    <definedName name="A127843518J_Latest">Data11!$AO$18</definedName>
    <definedName name="A127843522X">Data11!$AV$1:$AV$10,Data11!$AV$11:$AV$18</definedName>
    <definedName name="A127843522X_Data">Data11!$AV$11:$AV$18</definedName>
    <definedName name="A127843522X_Latest">Data11!$AV$18</definedName>
    <definedName name="A127843526J">Data11!$BU$1:$BU$10,Data11!$BU$11:$BU$18</definedName>
    <definedName name="A127843526J_Data">Data11!$BU$11:$BU$18</definedName>
    <definedName name="A127843526J_Latest">Data11!$BU$18</definedName>
    <definedName name="A127843530X">Data11!$CU$1:$CU$10,Data11!$CU$11:$CU$18</definedName>
    <definedName name="A127843530X_Data">Data11!$CU$11:$CU$18</definedName>
    <definedName name="A127843530X_Latest">Data11!$CU$18</definedName>
    <definedName name="A127843534J">Data11!$CL$1:$CL$10,Data11!$CL$11:$CL$18</definedName>
    <definedName name="A127843534J_Data">Data11!$CL$11:$CL$18</definedName>
    <definedName name="A127843534J_Latest">Data11!$CL$18</definedName>
    <definedName name="A127843538T">Data11!$DH$1:$DH$10,Data11!$DH$11:$DH$18</definedName>
    <definedName name="A127843538T_Data">Data11!$DH$11:$DH$18</definedName>
    <definedName name="A127843538T_Latest">Data11!$DH$18</definedName>
    <definedName name="A127843542J">Data11!$DJ$1:$DJ$10,Data11!$DJ$11:$DJ$18</definedName>
    <definedName name="A127843542J_Data">Data11!$DJ$11:$DJ$18</definedName>
    <definedName name="A127843542J_Latest">Data11!$DJ$18</definedName>
    <definedName name="A127843546T">Data11!$DK$1:$DK$10,Data11!$DK$11:$DK$18</definedName>
    <definedName name="A127843546T_Data">Data11!$DK$11:$DK$18</definedName>
    <definedName name="A127843546T_Latest">Data11!$DK$18</definedName>
    <definedName name="A127843550J">Data11!$CM$1:$CM$10,Data11!$CM$11:$CM$18</definedName>
    <definedName name="A127843550J_Data">Data11!$CM$11:$CM$18</definedName>
    <definedName name="A127843550J_Latest">Data11!$CM$18</definedName>
    <definedName name="A127843554T">Data11!$DO$1:$DO$10,Data11!$DO$11:$DO$18</definedName>
    <definedName name="A127843554T_Data">Data11!$DO$11:$DO$18</definedName>
    <definedName name="A127843554T_Latest">Data11!$DO$18</definedName>
    <definedName name="A127843558A">Data11!$CJ$1:$CJ$10,Data11!$CJ$11:$CJ$18</definedName>
    <definedName name="A127843558A_Data">Data11!$CJ$11:$CJ$18</definedName>
    <definedName name="A127843558A_Latest">Data11!$CJ$18</definedName>
    <definedName name="A127843562T">Data11!$EF$1:$EF$10,Data11!$EF$11:$EF$18</definedName>
    <definedName name="A127843562T_Data">Data11!$EF$11:$EF$18</definedName>
    <definedName name="A127843562T_Latest">Data11!$EF$18</definedName>
    <definedName name="A127843566A">Data11!$EG$1:$EG$10,Data11!$EG$11:$EG$18</definedName>
    <definedName name="A127843566A_Data">Data11!$EG$11:$EG$18</definedName>
    <definedName name="A127843566A_Latest">Data11!$EG$18</definedName>
    <definedName name="A127843574A">Data11!$DZ$1:$DZ$10,Data11!$DZ$11:$DZ$18</definedName>
    <definedName name="A127843574A_Data">Data11!$DZ$11:$DZ$18</definedName>
    <definedName name="A127843574A_Latest">Data11!$DZ$18</definedName>
    <definedName name="A127843578K">Data11!$FJ$1:$FJ$10,Data11!$FJ$11:$FJ$18</definedName>
    <definedName name="A127843578K_Data">Data11!$FJ$11:$FJ$18</definedName>
    <definedName name="A127843578K_Latest">Data11!$FJ$18</definedName>
    <definedName name="A127843582A">Data11!$FK$1:$FK$10,Data11!$FK$11:$FK$18</definedName>
    <definedName name="A127843582A_Data">Data11!$FK$11:$FK$18</definedName>
    <definedName name="A127843582A_Latest">Data11!$FK$18</definedName>
    <definedName name="A127843586K">Data11!$GE$1:$GE$10,Data11!$GE$11:$GE$18</definedName>
    <definedName name="A127843586K_Data">Data11!$GE$11:$GE$18</definedName>
    <definedName name="A127843586K_Latest">Data11!$GE$18</definedName>
    <definedName name="A127843590A">Data11!$FD$1:$FD$10,Data11!$FD$11:$FD$18</definedName>
    <definedName name="A127843590A_Data">Data11!$FD$11:$FD$18</definedName>
    <definedName name="A127843590A_Latest">Data11!$FD$18</definedName>
    <definedName name="A127843594K">Data11!$FG$1:$FG$10,Data11!$FG$11:$FG$18</definedName>
    <definedName name="A127843594K_Data">Data11!$FG$11:$FG$18</definedName>
    <definedName name="A127843594K_Latest">Data11!$FG$18</definedName>
    <definedName name="A127843598V">Data11!$GI$1:$GI$10,Data11!$GI$11:$GI$18</definedName>
    <definedName name="A127843598V_Data">Data11!$GI$11:$GI$18</definedName>
    <definedName name="A127843598V_Latest">Data11!$GI$18</definedName>
    <definedName name="A127843602X">Data11!$GS$1:$GS$10,Data11!$GS$11:$GS$18</definedName>
    <definedName name="A127843602X_Data">Data11!$GS$11:$GS$18</definedName>
    <definedName name="A127843602X_Latest">Data11!$GS$18</definedName>
    <definedName name="A127843606J">Data11!$HA$1:$HA$10,Data11!$HA$11:$HA$18</definedName>
    <definedName name="A127843606J_Data">Data11!$HA$11:$HA$18</definedName>
    <definedName name="A127843606J_Latest">Data11!$HA$18</definedName>
    <definedName name="A127843610X">Data11!$HC$1:$HC$10,Data11!$HC$11:$HC$18</definedName>
    <definedName name="A127843610X_Data">Data11!$HC$11:$HC$18</definedName>
    <definedName name="A127843610X_Latest">Data11!$HC$18</definedName>
    <definedName name="A127843614J">Data12!$ER$1:$ER$10,Data12!$ER$11:$ER$18</definedName>
    <definedName name="A127843614J_Data">Data12!$ER$11:$ER$18</definedName>
    <definedName name="A127843614J_Latest">Data12!$ER$18</definedName>
    <definedName name="A127843618T">Data12!$EP$1:$EP$10,Data12!$EP$11:$EP$18</definedName>
    <definedName name="A127843618T_Data">Data12!$EP$11:$EP$18</definedName>
    <definedName name="A127843618T_Latest">Data12!$EP$18</definedName>
    <definedName name="A127843622J">Data12!$ES$1:$ES$10,Data12!$ES$11:$ES$18</definedName>
    <definedName name="A127843622J_Data">Data12!$ES$11:$ES$18</definedName>
    <definedName name="A127843622J_Latest">Data12!$ES$18</definedName>
    <definedName name="A127844690C">Data12!$FI$1:$FI$10,Data12!$FI$11:$FI$18</definedName>
    <definedName name="A127844690C_Data">Data12!$FI$11:$FI$18</definedName>
    <definedName name="A127844690C_Latest">Data12!$FI$18</definedName>
    <definedName name="A127844694L">Data12!$FQ$1:$FQ$10,Data12!$FQ$11:$FQ$18</definedName>
    <definedName name="A127844694L_Data">Data12!$FQ$11:$FQ$18</definedName>
    <definedName name="A127844694L_Latest">Data12!$FQ$18</definedName>
    <definedName name="A127844698W">Data12!$FS$1:$FS$10,Data12!$FS$11:$FS$18</definedName>
    <definedName name="A127844698W_Data">Data12!$FS$11:$FS$18</definedName>
    <definedName name="A127844698W_Latest">Data12!$FS$18</definedName>
    <definedName name="A127844702A">Data12!$FT$1:$FT$10,Data12!$FT$11:$FT$18</definedName>
    <definedName name="A127844702A_Data">Data12!$FT$11:$FT$18</definedName>
    <definedName name="A127844702A_Latest">Data12!$FT$18</definedName>
    <definedName name="A127844914C">Data12!$GM$1:$GM$10,Data12!$GM$11:$GM$18</definedName>
    <definedName name="A127844914C_Data">Data12!$GM$11:$GM$18</definedName>
    <definedName name="A127844914C_Latest">Data12!$GM$18</definedName>
    <definedName name="A127844918L">Data12!$GN$1:$GN$10,Data12!$GN$11:$GN$18</definedName>
    <definedName name="A127844918L_Data">Data12!$GN$11:$GN$18</definedName>
    <definedName name="A127844918L_Latest">Data12!$GN$18</definedName>
    <definedName name="A127844922C">Data12!$GP$1:$GP$10,Data12!$GP$11:$GP$18</definedName>
    <definedName name="A127844922C_Data">Data12!$GP$11:$GP$18</definedName>
    <definedName name="A127844922C_Latest">Data12!$GP$18</definedName>
    <definedName name="A127844926L">Data12!$GW$1:$GW$10,Data12!$GW$11:$GW$18</definedName>
    <definedName name="A127844926L_Data">Data12!$GW$11:$GW$18</definedName>
    <definedName name="A127844926L_Latest">Data12!$GW$18</definedName>
    <definedName name="A127844930C">Data12!$HD$1:$HD$10,Data12!$HD$11:$HD$18</definedName>
    <definedName name="A127844930C_Data">Data12!$HD$11:$HD$18</definedName>
    <definedName name="A127844930C_Latest">Data12!$HD$18</definedName>
    <definedName name="A127844934L">Data12!$GH$1:$GH$10,Data12!$GH$11:$GH$18</definedName>
    <definedName name="A127844934L_Data">Data12!$GH$11:$GH$18</definedName>
    <definedName name="A127844934L_Latest">Data12!$GH$18</definedName>
    <definedName name="A127844938W">Data13!$GZ$1:$GZ$10,Data13!$GZ$11:$GZ$18</definedName>
    <definedName name="A127844938W_Data">Data13!$GZ$11:$GZ$18</definedName>
    <definedName name="A127844938W_Latest">Data13!$GZ$18</definedName>
    <definedName name="A127844942L">Data13!$HP$1:$HP$10,Data13!$HP$11:$HP$18</definedName>
    <definedName name="A127844942L_Data">Data13!$HP$11:$HP$18</definedName>
    <definedName name="A127844942L_Latest">Data13!$HP$18</definedName>
    <definedName name="A127844946W">Data13!$HT$1:$HT$10,Data13!$HT$11:$HT$18</definedName>
    <definedName name="A127844946W_Data">Data13!$HT$11:$HT$18</definedName>
    <definedName name="A127844946W_Latest">Data13!$HT$18</definedName>
    <definedName name="A127844950L">Data13!$HX$1:$HX$10,Data13!$HX$11:$HX$18</definedName>
    <definedName name="A127844950L_Data">Data13!$HX$11:$HX$18</definedName>
    <definedName name="A127844950L_Latest">Data13!$HX$18</definedName>
    <definedName name="A127844954W">Data13!$IB$1:$IB$10,Data13!$IB$11:$IB$18</definedName>
    <definedName name="A127844954W_Data">Data13!$IB$11:$IB$18</definedName>
    <definedName name="A127844954W_Latest">Data13!$IB$18</definedName>
    <definedName name="A127844958F">Data13!$IC$1:$IC$10,Data13!$IC$11:$IC$18</definedName>
    <definedName name="A127844958F_Data">Data13!$IC$11:$IC$18</definedName>
    <definedName name="A127844958F_Latest">Data13!$IC$18</definedName>
    <definedName name="A127844962W">Data13!$IE$1:$IE$10,Data13!$IE$11:$IE$18</definedName>
    <definedName name="A127844962W_Data">Data13!$IE$11:$IE$18</definedName>
    <definedName name="A127844962W_Latest">Data13!$IE$18</definedName>
    <definedName name="A127844970W">Data14!$G$1:$G$10,Data14!$G$11:$G$18</definedName>
    <definedName name="A127844970W_Data">Data14!$G$11:$G$18</definedName>
    <definedName name="A127844970W_Latest">Data14!$G$18</definedName>
    <definedName name="A127844974F">Data14!$H$1:$H$10,Data14!$H$11:$H$18</definedName>
    <definedName name="A127844974F_Data">Data14!$H$11:$H$18</definedName>
    <definedName name="A127844974F_Latest">Data14!$H$18</definedName>
    <definedName name="A127844978R">Data14!$K$1:$K$10,Data14!$K$11:$K$18</definedName>
    <definedName name="A127844978R_Data">Data14!$K$11:$K$18</definedName>
    <definedName name="A127844978R_Latest">Data14!$K$18</definedName>
    <definedName name="A127844982F">Data14!$AL$1:$AL$10,Data14!$AL$11:$AL$18</definedName>
    <definedName name="A127844982F_Data">Data14!$AL$11:$AL$18</definedName>
    <definedName name="A127844982F_Latest">Data14!$AL$18</definedName>
    <definedName name="A127844986R">Data14!$AO$1:$AO$10,Data14!$AO$11:$AO$18</definedName>
    <definedName name="A127844986R_Data">Data14!$AO$11:$AO$18</definedName>
    <definedName name="A127844986R_Latest">Data14!$AO$18</definedName>
    <definedName name="A127844990F">Data14!$AA$1:$AA$10,Data14!$AA$11:$AA$18</definedName>
    <definedName name="A127844990F_Data">Data14!$AA$11:$AA$18</definedName>
    <definedName name="A127844990F_Latest">Data14!$AA$18</definedName>
    <definedName name="A127844994R">Data14!$AT$1:$AT$10,Data14!$AT$11:$AT$18</definedName>
    <definedName name="A127844994R_Data">Data14!$AT$11:$AT$18</definedName>
    <definedName name="A127844994R_Latest">Data14!$AT$18</definedName>
    <definedName name="A127844998X">Data14!$AV$1:$AV$10,Data14!$AV$11:$AV$18</definedName>
    <definedName name="A127844998X_Data">Data14!$AV$11:$AV$18</definedName>
    <definedName name="A127844998X_Latest">Data14!$AV$18</definedName>
    <definedName name="A127845002F">Data14!$AZ$1:$AZ$10,Data14!$AZ$11:$AZ$18</definedName>
    <definedName name="A127845002F_Data">Data14!$AZ$11:$AZ$18</definedName>
    <definedName name="A127845002F_Latest">Data14!$AZ$18</definedName>
    <definedName name="A127845006R">Data14!$AG$1:$AG$10,Data14!$AG$11:$AG$18</definedName>
    <definedName name="A127845006R_Data">Data14!$AG$11:$AG$18</definedName>
    <definedName name="A127845006R_Latest">Data14!$AG$18</definedName>
    <definedName name="A127845010F">Data14!$BH$1:$BH$10,Data14!$BH$11:$BH$18</definedName>
    <definedName name="A127845010F_Data">Data14!$BH$11:$BH$18</definedName>
    <definedName name="A127845010F_Latest">Data14!$BH$18</definedName>
    <definedName name="A127845014R">Data14!$BR$1:$BR$10,Data14!$BR$11:$BR$18</definedName>
    <definedName name="A127845014R_Data">Data14!$BR$11:$BR$18</definedName>
    <definedName name="A127845014R_Latest">Data14!$BR$18</definedName>
    <definedName name="A127845018X">Data14!$BW$1:$BW$10,Data14!$BW$11:$BW$18</definedName>
    <definedName name="A127845018X_Data">Data14!$BW$11:$BW$18</definedName>
    <definedName name="A127845018X_Latest">Data14!$BW$18</definedName>
    <definedName name="A127845022R">Data14!$BI$1:$BI$10,Data14!$BI$11:$BI$18</definedName>
    <definedName name="A127845022R_Data">Data14!$BI$11:$BI$18</definedName>
    <definedName name="A127845022R_Latest">Data14!$BI$18</definedName>
    <definedName name="A127845026X">Data14!$CB$1:$CB$10,Data14!$CB$11:$CB$18</definedName>
    <definedName name="A127845026X_Data">Data14!$CB$11:$CB$18</definedName>
    <definedName name="A127845026X_Latest">Data14!$CB$18</definedName>
    <definedName name="A127845030R">Data14!$CG$1:$CG$10,Data14!$CG$11:$CG$18</definedName>
    <definedName name="A127845030R_Data">Data14!$CG$11:$CG$18</definedName>
    <definedName name="A127845030R_Latest">Data14!$CG$18</definedName>
    <definedName name="A127845034X">Data14!$BG$1:$BG$10,Data14!$BG$11:$BG$18</definedName>
    <definedName name="A127845034X_Data">Data14!$BG$11:$BG$18</definedName>
    <definedName name="A127845034X_Latest">Data14!$BG$18</definedName>
    <definedName name="A127845038J">Data14!$DG$1:$DG$10,Data14!$DG$11:$DG$18</definedName>
    <definedName name="A127845038J_Data">Data14!$DG$11:$DG$18</definedName>
    <definedName name="A127845038J_Latest">Data14!$DG$18</definedName>
    <definedName name="A127845042X">Data14!$DJ$1:$DJ$10,Data14!$DJ$11:$DJ$18</definedName>
    <definedName name="A127845042X_Data">Data14!$DJ$11:$DJ$18</definedName>
    <definedName name="A127845042X_Latest">Data14!$DJ$18</definedName>
    <definedName name="A127845046J">Data14!$DU$1:$DU$10,Data14!$DU$11:$DU$18</definedName>
    <definedName name="A127845046J_Data">Data14!$DU$11:$DU$18</definedName>
    <definedName name="A127845046J_Latest">Data14!$DU$18</definedName>
    <definedName name="A127845050X">Data14!$CU$1:$CU$10,Data14!$CU$11:$CU$18</definedName>
    <definedName name="A127845050X_Data">Data14!$CU$11:$CU$18</definedName>
    <definedName name="A127845050X_Latest">Data14!$CU$18</definedName>
    <definedName name="A127845054J">Data12!$IB$1:$IB$10,Data12!$IB$11:$IB$18</definedName>
    <definedName name="A127845054J_Data">Data12!$IB$11:$IB$18</definedName>
    <definedName name="A127845054J_Latest">Data12!$IB$18</definedName>
    <definedName name="A127845058T">Data12!$IJ$1:$IJ$10,Data12!$IJ$11:$IJ$18</definedName>
    <definedName name="A127845058T_Data">Data12!$IJ$11:$IJ$18</definedName>
    <definedName name="A127845058T_Latest">Data12!$IJ$18</definedName>
    <definedName name="A127845062J">Data12!$IK$1:$IK$10,Data12!$IK$11:$IK$18</definedName>
    <definedName name="A127845062J_Data">Data12!$IK$11:$IK$18</definedName>
    <definedName name="A127845062J_Latest">Data12!$IK$18</definedName>
    <definedName name="A127845066T">Data12!$HQ$1:$HQ$10,Data12!$HQ$11:$HQ$18</definedName>
    <definedName name="A127845066T_Data">Data12!$HQ$11:$HQ$18</definedName>
    <definedName name="A127845066T_Latest">Data12!$HQ$18</definedName>
    <definedName name="A127845070J">Data13!$N$1:$N$10,Data13!$N$11:$N$18</definedName>
    <definedName name="A127845070J_Data">Data13!$N$11:$N$18</definedName>
    <definedName name="A127845070J_Latest">Data13!$N$18</definedName>
    <definedName name="A127845074T">Data13!$V$1:$V$10,Data13!$V$11:$V$18</definedName>
    <definedName name="A127845074T_Data">Data13!$V$11:$V$18</definedName>
    <definedName name="A127845074T_Latest">Data13!$V$18</definedName>
    <definedName name="A127845078A">Data13!$AB$1:$AB$10,Data13!$AB$11:$AB$18</definedName>
    <definedName name="A127845078A_Data">Data13!$AB$11:$AB$18</definedName>
    <definedName name="A127845078A_Latest">Data13!$AB$18</definedName>
    <definedName name="A127845082T">Data13!$AD$1:$AD$10,Data13!$AD$11:$AD$18</definedName>
    <definedName name="A127845082T_Data">Data13!$AD$11:$AD$18</definedName>
    <definedName name="A127845082T_Latest">Data13!$AD$18</definedName>
    <definedName name="A127845086A">Data13!$AF$1:$AF$10,Data13!$AF$11:$AF$18</definedName>
    <definedName name="A127845086A_Data">Data13!$AF$11:$AF$18</definedName>
    <definedName name="A127845086A_Latest">Data13!$AF$18</definedName>
    <definedName name="A127845090T">Data13!$F$1:$F$10,Data13!$F$11:$F$18</definedName>
    <definedName name="A127845090T_Data">Data13!$F$11:$F$18</definedName>
    <definedName name="A127845090T_Latest">Data13!$F$18</definedName>
    <definedName name="A127845094A">Data13!$AG$1:$AG$10,Data13!$AG$11:$AG$18</definedName>
    <definedName name="A127845094A_Data">Data13!$AG$11:$AG$18</definedName>
    <definedName name="A127845094A_Latest">Data13!$AG$18</definedName>
    <definedName name="A127845098K">Data13!$J$1:$J$10,Data13!$J$11:$J$18</definedName>
    <definedName name="A127845098K_Data">Data13!$J$11:$J$18</definedName>
    <definedName name="A127845098K_Latest">Data13!$J$18</definedName>
    <definedName name="A127845102R">Data13!$BG$1:$BG$10,Data13!$BG$11:$BG$18</definedName>
    <definedName name="A127845102R_Data">Data13!$BG$11:$BG$18</definedName>
    <definedName name="A127845102R_Latest">Data13!$BG$18</definedName>
    <definedName name="A127845106X">Data13!$BU$1:$BU$10,Data13!$BU$11:$BU$18</definedName>
    <definedName name="A127845106X_Data">Data13!$BU$11:$BU$18</definedName>
    <definedName name="A127845106X_Latest">Data13!$BU$18</definedName>
    <definedName name="A127845110R">Data13!$CV$1:$CV$10,Data13!$CV$11:$CV$18</definedName>
    <definedName name="A127845110R_Data">Data13!$CV$11:$CV$18</definedName>
    <definedName name="A127845110R_Latest">Data13!$CV$18</definedName>
    <definedName name="A127845114X">Data13!$BW$1:$BW$10,Data13!$BW$11:$BW$18</definedName>
    <definedName name="A127845114X_Data">Data13!$BW$11:$BW$18</definedName>
    <definedName name="A127845114X_Latest">Data13!$BW$18</definedName>
    <definedName name="A127845118J">Data13!$DB$1:$DB$10,Data13!$DB$11:$DB$18</definedName>
    <definedName name="A127845118J_Data">Data13!$DB$11:$DB$18</definedName>
    <definedName name="A127845118J_Latest">Data13!$DB$18</definedName>
    <definedName name="A127845122X">Data13!$DS$1:$DS$10,Data13!$DS$11:$DS$18</definedName>
    <definedName name="A127845122X_Data">Data13!$DS$11:$DS$18</definedName>
    <definedName name="A127845122X_Latest">Data13!$DS$18</definedName>
    <definedName name="A127845126J">Data13!$DU$1:$DU$10,Data13!$DU$11:$DU$18</definedName>
    <definedName name="A127845126J_Data">Data13!$DU$11:$DU$18</definedName>
    <definedName name="A127845126J_Latest">Data13!$DU$18</definedName>
    <definedName name="A127845130X">Data13!$DV$1:$DV$10,Data13!$DV$11:$DV$18</definedName>
    <definedName name="A127845130X_Data">Data13!$DV$11:$DV$18</definedName>
    <definedName name="A127845130X_Latest">Data13!$DV$18</definedName>
    <definedName name="A127845134J">Data13!$DW$1:$DW$10,Data13!$DW$11:$DW$18</definedName>
    <definedName name="A127845134J_Data">Data13!$DW$11:$DW$18</definedName>
    <definedName name="A127845134J_Latest">Data13!$DW$18</definedName>
    <definedName name="A127845138T">Data13!$EH$1:$EH$10,Data13!$EH$11:$EH$18</definedName>
    <definedName name="A127845138T_Data">Data13!$EH$11:$EH$18</definedName>
    <definedName name="A127845138T_Latest">Data13!$EH$18</definedName>
    <definedName name="A127845142J">Data13!$EW$1:$EW$10,Data13!$EW$11:$EW$18</definedName>
    <definedName name="A127845142J_Data">Data13!$EW$11:$EW$18</definedName>
    <definedName name="A127845142J_Latest">Data13!$EW$18</definedName>
    <definedName name="A127845146T">Data13!$EY$1:$EY$10,Data13!$EY$11:$EY$18</definedName>
    <definedName name="A127845146T_Data">Data13!$EY$11:$EY$18</definedName>
    <definedName name="A127845146T_Latest">Data13!$EY$18</definedName>
    <definedName name="A127845150J">Data13!$FI$1:$FI$10,Data13!$FI$11:$FI$18</definedName>
    <definedName name="A127845150J_Data">Data13!$FI$11:$FI$18</definedName>
    <definedName name="A127845150J_Latest">Data13!$FI$18</definedName>
    <definedName name="A127845154T">Data13!$GH$1:$GH$10,Data13!$GH$11:$GH$18</definedName>
    <definedName name="A127845154T_Data">Data13!$GH$11:$GH$18</definedName>
    <definedName name="A127845154T_Latest">Data13!$GH$18</definedName>
    <definedName name="A127845158A">Data13!$GL$1:$GL$10,Data13!$GL$11:$GL$18</definedName>
    <definedName name="A127845158A_Data">Data13!$GL$11:$GL$18</definedName>
    <definedName name="A127845158A_Latest">Data13!$GL$18</definedName>
    <definedName name="A127845162T">Data13!$GN$1:$GN$10,Data13!$GN$11:$GN$18</definedName>
    <definedName name="A127845162T_Data">Data13!$GN$11:$GN$18</definedName>
    <definedName name="A127845162T_Latest">Data13!$GN$18</definedName>
    <definedName name="A127846222A">Data14!$EW$1:$EW$10,Data14!$EW$11:$EW$18</definedName>
    <definedName name="A127846222A_Data">Data14!$EW$11:$EW$18</definedName>
    <definedName name="A127846222A_Latest">Data14!$EW$18</definedName>
    <definedName name="A127846226K">Data14!$FC$1:$FC$10,Data14!$FC$11:$FC$18</definedName>
    <definedName name="A127846226K_Data">Data14!$FC$11:$FC$18</definedName>
    <definedName name="A127846226K_Latest">Data14!$FC$18</definedName>
    <definedName name="A127846230A">Data14!$FE$1:$FE$10,Data14!$FE$11:$FE$18</definedName>
    <definedName name="A127846230A_Data">Data14!$FE$11:$FE$18</definedName>
    <definedName name="A127846230A_Latest">Data14!$FE$18</definedName>
    <definedName name="A127846234K">Data14!$FG$1:$FG$10,Data14!$FG$11:$FG$18</definedName>
    <definedName name="A127846234K_Data">Data14!$FG$11:$FG$18</definedName>
    <definedName name="A127846234K_Latest">Data14!$FG$18</definedName>
    <definedName name="A127846238V">Data14!$EK$1:$EK$10,Data14!$EK$11:$EK$18</definedName>
    <definedName name="A127846238V_Data">Data14!$EK$11:$EK$18</definedName>
    <definedName name="A127846238V_Latest">Data14!$EK$18</definedName>
    <definedName name="A127846242K">Data14!$EL$1:$EL$10,Data14!$EL$11:$EL$18</definedName>
    <definedName name="A127846242K_Data">Data14!$EL$11:$EL$18</definedName>
    <definedName name="A127846242K_Latest">Data14!$EL$18</definedName>
    <definedName name="A127846470L">Data14!$GI$1:$GI$10,Data14!$GI$11:$GI$18</definedName>
    <definedName name="A127846470L_Data">Data14!$GI$11:$GI$18</definedName>
    <definedName name="A127846470L_Latest">Data14!$GI$18</definedName>
    <definedName name="A127846474W">Data14!$GK$1:$GK$10,Data14!$GK$11:$GK$18</definedName>
    <definedName name="A127846474W_Data">Data14!$GK$11:$GK$18</definedName>
    <definedName name="A127846474W_Latest">Data14!$GK$18</definedName>
    <definedName name="A127846478F">Data14!$FO$1:$FO$10,Data14!$FO$11:$FO$18</definedName>
    <definedName name="A127846478F_Data">Data14!$FO$11:$FO$18</definedName>
    <definedName name="A127846478F_Latest">Data14!$FO$18</definedName>
    <definedName name="A127846486F">Data15!$GW$1:$GW$10,Data15!$GW$11:$GW$18</definedName>
    <definedName name="A127846486F_Data">Data15!$GW$11:$GW$18</definedName>
    <definedName name="A127846486F_Latest">Data15!$GW$18</definedName>
    <definedName name="A127846490W">Data15!$HA$1:$HA$10,Data15!$HA$11:$HA$18</definedName>
    <definedName name="A127846490W_Data">Data15!$HA$11:$HA$18</definedName>
    <definedName name="A127846490W_Latest">Data15!$HA$18</definedName>
    <definedName name="A127846494F">Data15!$HI$1:$HI$10,Data15!$HI$11:$HI$18</definedName>
    <definedName name="A127846494F_Data">Data15!$HI$11:$HI$18</definedName>
    <definedName name="A127846494F_Latest">Data15!$HI$18</definedName>
    <definedName name="A127846498R">Data15!$GH$1:$GH$10,Data15!$GH$11:$GH$18</definedName>
    <definedName name="A127846498R_Data">Data15!$GH$11:$GH$18</definedName>
    <definedName name="A127846498R_Latest">Data15!$GH$18</definedName>
    <definedName name="A127846502V">Data15!$GP$1:$GP$10,Data15!$GP$11:$GP$18</definedName>
    <definedName name="A127846502V_Data">Data15!$GP$11:$GP$18</definedName>
    <definedName name="A127846502V_Latest">Data15!$GP$18</definedName>
    <definedName name="A127846506C">Data15!$HZ$1:$HZ$10,Data15!$HZ$11:$HZ$18</definedName>
    <definedName name="A127846506C_Data">Data15!$HZ$11:$HZ$18</definedName>
    <definedName name="A127846506C_Latest">Data15!$HZ$18</definedName>
    <definedName name="A127846510V">Data15!$IC$1:$IC$10,Data15!$IC$11:$IC$18</definedName>
    <definedName name="A127846510V_Data">Data15!$IC$11:$IC$18</definedName>
    <definedName name="A127846510V_Latest">Data15!$IC$18</definedName>
    <definedName name="A127846514C">Data15!$IG$1:$IG$10,Data15!$IG$11:$IG$18</definedName>
    <definedName name="A127846514C_Data">Data15!$IG$11:$IG$18</definedName>
    <definedName name="A127846514C_Latest">Data15!$IG$18</definedName>
    <definedName name="A127846518L">Data16!$C$1:$C$10,Data16!$C$11:$C$18</definedName>
    <definedName name="A127846518L_Data">Data16!$C$11:$C$18</definedName>
    <definedName name="A127846518L_Latest">Data16!$C$18</definedName>
    <definedName name="A127846522C">Data16!$D$1:$D$10,Data16!$D$11:$D$18</definedName>
    <definedName name="A127846522C_Data">Data16!$D$11:$D$18</definedName>
    <definedName name="A127846522C_Latest">Data16!$D$18</definedName>
    <definedName name="A127846526L">Data16!$R$1:$R$10,Data16!$R$11:$R$18</definedName>
    <definedName name="A127846526L_Data">Data16!$R$11:$R$18</definedName>
    <definedName name="A127846526L_Latest">Data16!$R$18</definedName>
    <definedName name="A127846530C">Data16!$T$1:$T$10,Data16!$T$11:$T$18</definedName>
    <definedName name="A127846530C_Data">Data16!$T$11:$T$18</definedName>
    <definedName name="A127846530C_Latest">Data16!$T$18</definedName>
    <definedName name="A127846534L">Data16!$W$1:$W$10,Data16!$W$11:$W$18</definedName>
    <definedName name="A127846534L_Data">Data16!$W$11:$W$18</definedName>
    <definedName name="A127846534L_Latest">Data16!$W$18</definedName>
    <definedName name="A127846538W">Data16!$Z$1:$Z$10,Data16!$Z$11:$Z$18</definedName>
    <definedName name="A127846538W_Data">Data16!$Z$11:$Z$18</definedName>
    <definedName name="A127846538W_Latest">Data16!$Z$18</definedName>
    <definedName name="A127846542L">Data16!$H$1:$H$10,Data16!$H$11:$H$18</definedName>
    <definedName name="A127846542L_Data">Data16!$H$11:$H$18</definedName>
    <definedName name="A127846542L_Latest">Data16!$H$18</definedName>
    <definedName name="A127846546W">Data16!$BA$1:$BA$10,Data16!$BA$11:$BA$18</definedName>
    <definedName name="A127846546W_Data">Data16!$BA$11:$BA$18</definedName>
    <definedName name="A127846546W_Latest">Data16!$BA$18</definedName>
    <definedName name="A127846550L">Data16!$BI$1:$BI$10,Data16!$BI$11:$BI$18</definedName>
    <definedName name="A127846550L_Data">Data16!$BI$11:$BI$18</definedName>
    <definedName name="A127846550L_Latest">Data16!$BI$18</definedName>
    <definedName name="A127846554W">Data16!$BN$1:$BN$10,Data16!$BN$11:$BN$18</definedName>
    <definedName name="A127846554W_Data">Data16!$BN$11:$BN$18</definedName>
    <definedName name="A127846554W_Latest">Data16!$BN$18</definedName>
    <definedName name="A127846558F">Data16!$BS$1:$BS$10,Data16!$BS$11:$BS$18</definedName>
    <definedName name="A127846558F_Data">Data16!$BS$11:$BS$18</definedName>
    <definedName name="A127846558F_Latest">Data16!$BS$18</definedName>
    <definedName name="A127846562W">Data16!$BT$1:$BT$10,Data16!$BT$11:$BT$18</definedName>
    <definedName name="A127846562W_Data">Data16!$BT$11:$BT$18</definedName>
    <definedName name="A127846562W_Latest">Data16!$BT$18</definedName>
    <definedName name="A127846566F">Data16!$CJ$1:$CJ$10,Data16!$CJ$11:$CJ$18</definedName>
    <definedName name="A127846566F_Data">Data16!$CJ$11:$CJ$18</definedName>
    <definedName name="A127846566F_Latest">Data16!$CJ$18</definedName>
    <definedName name="A127846570W">Data16!$CO$1:$CO$10,Data16!$CO$11:$CO$18</definedName>
    <definedName name="A127846570W_Data">Data16!$CO$11:$CO$18</definedName>
    <definedName name="A127846570W_Latest">Data16!$CO$18</definedName>
    <definedName name="A127846574F">Data16!$CR$1:$CR$10,Data16!$CR$11:$CR$18</definedName>
    <definedName name="A127846574F_Data">Data16!$CR$11:$CR$18</definedName>
    <definedName name="A127846574F_Latest">Data16!$CR$18</definedName>
    <definedName name="A127846578R">Data16!$CB$1:$CB$10,Data16!$CB$11:$CB$18</definedName>
    <definedName name="A127846578R_Data">Data16!$CB$11:$CB$18</definedName>
    <definedName name="A127846578R_Latest">Data16!$CB$18</definedName>
    <definedName name="A127846582F">Data16!$CF$1:$CF$10,Data16!$CF$11:$CF$18</definedName>
    <definedName name="A127846582F_Data">Data16!$CF$11:$CF$18</definedName>
    <definedName name="A127846582F_Latest">Data16!$CF$18</definedName>
    <definedName name="A127846586R">Data14!$HE$1:$HE$10,Data14!$HE$11:$HE$18</definedName>
    <definedName name="A127846586R_Data">Data14!$HE$11:$HE$18</definedName>
    <definedName name="A127846586R_Latest">Data14!$HE$18</definedName>
    <definedName name="A127846590F">Data14!$HH$1:$HH$10,Data14!$HH$11:$HH$18</definedName>
    <definedName name="A127846590F_Data">Data14!$HH$11:$HH$18</definedName>
    <definedName name="A127846590F_Latest">Data14!$HH$18</definedName>
    <definedName name="A127846594R">Data14!$GV$1:$GV$10,Data14!$GV$11:$GV$18</definedName>
    <definedName name="A127846594R_Data">Data14!$GV$11:$GV$18</definedName>
    <definedName name="A127846594R_Latest">Data14!$GV$18</definedName>
    <definedName name="A127846598X">Data14!$HQ$1:$HQ$10,Data14!$HQ$11:$HQ$18</definedName>
    <definedName name="A127846598X_Data">Data14!$HQ$11:$HQ$18</definedName>
    <definedName name="A127846598X_Latest">Data14!$HQ$18</definedName>
    <definedName name="A127846602C">Data14!$HV$1:$HV$10,Data14!$HV$11:$HV$18</definedName>
    <definedName name="A127846602C_Data">Data14!$HV$11:$HV$18</definedName>
    <definedName name="A127846602C_Latest">Data14!$HV$18</definedName>
    <definedName name="A127846606L">Data14!$GW$1:$GW$10,Data14!$GW$11:$GW$18</definedName>
    <definedName name="A127846606L_Data">Data14!$GW$11:$GW$18</definedName>
    <definedName name="A127846606L_Latest">Data14!$GW$18</definedName>
    <definedName name="A127846610C">Data14!$HX$1:$HX$10,Data14!$HX$11:$HX$18</definedName>
    <definedName name="A127846610C_Data">Data14!$HX$11:$HX$18</definedName>
    <definedName name="A127846610C_Latest">Data14!$HX$18</definedName>
    <definedName name="A127846618W">Data14!$IL$1:$IL$10,Data14!$IL$11:$IL$18</definedName>
    <definedName name="A127846618W_Data">Data14!$IL$11:$IL$18</definedName>
    <definedName name="A127846618W_Latest">Data14!$IL$18</definedName>
    <definedName name="A127846622L">Data14!$IP$1:$IP$10,Data14!$IP$11:$IP$18</definedName>
    <definedName name="A127846622L_Data">Data14!$IP$11:$IP$18</definedName>
    <definedName name="A127846622L_Latest">Data14!$IP$18</definedName>
    <definedName name="A127846626W">Data15!$B$1:$B$10,Data15!$B$11:$B$18</definedName>
    <definedName name="A127846626W_Data">Data15!$B$11:$B$18</definedName>
    <definedName name="A127846626W_Latest">Data15!$B$18</definedName>
    <definedName name="A127846630L">Data15!$H$1:$H$10,Data15!$H$11:$H$18</definedName>
    <definedName name="A127846630L_Data">Data15!$H$11:$H$18</definedName>
    <definedName name="A127846630L_Latest">Data15!$H$18</definedName>
    <definedName name="A127846634W">Data15!$O$1:$O$10,Data15!$O$11:$O$18</definedName>
    <definedName name="A127846634W_Data">Data15!$O$11:$O$18</definedName>
    <definedName name="A127846634W_Latest">Data15!$O$18</definedName>
    <definedName name="A127846638F">Data15!$S$1:$S$10,Data15!$S$11:$S$18</definedName>
    <definedName name="A127846638F_Data">Data15!$S$11:$S$18</definedName>
    <definedName name="A127846638F_Latest">Data15!$S$18</definedName>
    <definedName name="A127846642W">Data14!$IK$1:$IK$10,Data14!$IK$11:$IK$18</definedName>
    <definedName name="A127846642W_Data">Data14!$IK$11:$IK$18</definedName>
    <definedName name="A127846642W_Latest">Data14!$IK$18</definedName>
    <definedName name="A127846646F">Data15!$AD$1:$AD$10,Data15!$AD$11:$AD$18</definedName>
    <definedName name="A127846646F_Data">Data15!$AD$11:$AD$18</definedName>
    <definedName name="A127846646F_Latest">Data15!$AD$18</definedName>
    <definedName name="A127846650W">Data15!$AJ$1:$AJ$10,Data15!$AJ$11:$AJ$18</definedName>
    <definedName name="A127846650W_Data">Data15!$AJ$11:$AJ$18</definedName>
    <definedName name="A127846650W_Latest">Data15!$AJ$18</definedName>
    <definedName name="A127846654F">Data15!$AT$1:$AT$10,Data15!$AT$11:$AT$18</definedName>
    <definedName name="A127846654F_Data">Data15!$AT$11:$AT$18</definedName>
    <definedName name="A127846654F_Latest">Data15!$AT$18</definedName>
    <definedName name="A127846658R">Data15!$AB$1:$AB$10,Data15!$AB$11:$AB$18</definedName>
    <definedName name="A127846658R_Data">Data15!$AB$11:$AB$18</definedName>
    <definedName name="A127846658R_Latest">Data15!$AB$18</definedName>
    <definedName name="A127846662F">Data15!$BE$1:$BE$10,Data15!$BE$11:$BE$18</definedName>
    <definedName name="A127846662F_Data">Data15!$BE$11:$BE$18</definedName>
    <definedName name="A127846662F_Latest">Data15!$BE$18</definedName>
    <definedName name="A127846666R">Data15!$BG$1:$BG$10,Data15!$BG$11:$BG$18</definedName>
    <definedName name="A127846666R_Data">Data15!$BG$11:$BG$18</definedName>
    <definedName name="A127846666R_Latest">Data15!$BG$18</definedName>
    <definedName name="A127846670F">Data15!$CU$1:$CU$10,Data15!$CU$11:$CU$18</definedName>
    <definedName name="A127846670F_Data">Data15!$CU$11:$CU$18</definedName>
    <definedName name="A127846670F_Latest">Data15!$CU$18</definedName>
    <definedName name="A127846674R">Data15!$CZ$1:$CZ$10,Data15!$CZ$11:$CZ$18</definedName>
    <definedName name="A127846674R_Data">Data15!$CZ$11:$CZ$18</definedName>
    <definedName name="A127846674R_Latest">Data15!$CZ$18</definedName>
    <definedName name="A127846678X">Data15!$DI$1:$DI$10,Data15!$DI$11:$DI$18</definedName>
    <definedName name="A127846678X_Data">Data15!$DI$11:$DI$18</definedName>
    <definedName name="A127846678X_Latest">Data15!$DI$18</definedName>
    <definedName name="A127846682R">Data15!$DK$1:$DK$10,Data15!$DK$11:$DK$18</definedName>
    <definedName name="A127846682R_Data">Data15!$DK$11:$DK$18</definedName>
    <definedName name="A127846682R_Latest">Data15!$DK$18</definedName>
    <definedName name="A127846686X">Data15!$CM$1:$CM$10,Data15!$CM$11:$CM$18</definedName>
    <definedName name="A127846686X_Data">Data15!$CM$11:$CM$18</definedName>
    <definedName name="A127846686X_Latest">Data15!$CM$18</definedName>
    <definedName name="A127846690R">Data15!$DP$1:$DP$10,Data15!$DP$11:$DP$18</definedName>
    <definedName name="A127846690R_Data">Data15!$DP$11:$DP$18</definedName>
    <definedName name="A127846690R_Latest">Data15!$DP$18</definedName>
    <definedName name="A127846694X">Data15!$CS$1:$CS$10,Data15!$CS$11:$CS$18</definedName>
    <definedName name="A127846694X_Data">Data15!$CS$11:$CS$18</definedName>
    <definedName name="A127846694X_Latest">Data15!$CS$18</definedName>
    <definedName name="A127846698J">Data15!$EM$1:$EM$10,Data15!$EM$11:$EM$18</definedName>
    <definedName name="A127846698J_Data">Data15!$EM$11:$EM$18</definedName>
    <definedName name="A127846698J_Latest">Data15!$EM$18</definedName>
    <definedName name="A127846702L">Data15!$EX$1:$EX$10,Data15!$EX$11:$EX$18</definedName>
    <definedName name="A127846702L_Data">Data15!$EX$11:$EX$18</definedName>
    <definedName name="A127846702L_Latest">Data15!$EX$18</definedName>
    <definedName name="A127846706W">Data15!$DX$1:$DX$10,Data15!$DX$11:$DX$18</definedName>
    <definedName name="A127846706W_Data">Data15!$DX$11:$DX$18</definedName>
    <definedName name="A127846706W_Latest">Data15!$DX$18</definedName>
    <definedName name="A127846710L">Data15!$FJ$1:$FJ$10,Data15!$FJ$11:$FJ$18</definedName>
    <definedName name="A127846710L_Data">Data15!$FJ$11:$FJ$18</definedName>
    <definedName name="A127846710L_Latest">Data15!$FJ$18</definedName>
    <definedName name="A127846714W">Data15!$FN$1:$FN$10,Data15!$FN$11:$FN$18</definedName>
    <definedName name="A127846714W_Data">Data15!$FN$11:$FN$18</definedName>
    <definedName name="A127846714W_Latest">Data15!$FN$18</definedName>
    <definedName name="A127846718F">Data15!$FY$1:$FY$10,Data15!$FY$11:$FY$18</definedName>
    <definedName name="A127846718F_Data">Data15!$FY$11:$FY$18</definedName>
    <definedName name="A127846718F_Latest">Data15!$FY$18</definedName>
    <definedName name="A127846722W">Data15!$GA$1:$GA$10,Data15!$GA$11:$GA$18</definedName>
    <definedName name="A127846722W_Data">Data15!$GA$11:$GA$18</definedName>
    <definedName name="A127846722W_Latest">Data15!$GA$18</definedName>
    <definedName name="A127846726F">Data15!$EZ$1:$EZ$10,Data15!$EZ$11:$EZ$18</definedName>
    <definedName name="A127846726F_Data">Data15!$EZ$11:$EZ$18</definedName>
    <definedName name="A127846726F_Latest">Data15!$EZ$18</definedName>
    <definedName name="A127846734F">Data16!$DG$1:$DG$10,Data16!$DG$11:$DG$18</definedName>
    <definedName name="A127846734F_Data">Data16!$DG$11:$DG$18</definedName>
    <definedName name="A127846734F_Latest">Data16!$DG$18</definedName>
    <definedName name="A127846750F">Data16!$DH$1:$DH$10,Data16!$DH$11:$DH$18</definedName>
    <definedName name="A127846750F_Data">Data16!$DH$11:$DH$18</definedName>
    <definedName name="A127846750F_Latest">Data16!$DH$18</definedName>
    <definedName name="A127847734X">Data16!$ES$1:$ES$10,Data16!$ES$11:$ES$18</definedName>
    <definedName name="A127847734X_Data">Data16!$ES$11:$ES$18</definedName>
    <definedName name="A127847734X_Latest">Data16!$ES$18</definedName>
    <definedName name="A127848030V">Data16!$FP$1:$FP$10,Data16!$FP$11:$FP$18</definedName>
    <definedName name="A127848030V_Data">Data16!$FP$11:$FP$18</definedName>
    <definedName name="A127848030V_Latest">Data16!$FP$18</definedName>
    <definedName name="A127848034C">Data16!$FR$1:$FR$10,Data16!$FR$11:$FR$18</definedName>
    <definedName name="A127848034C_Data">Data16!$FR$11:$FR$18</definedName>
    <definedName name="A127848034C_Latest">Data16!$FR$18</definedName>
    <definedName name="A127848038L">Data16!$FU$1:$FU$10,Data16!$FU$11:$FU$18</definedName>
    <definedName name="A127848038L_Data">Data16!$FU$11:$FU$18</definedName>
    <definedName name="A127848038L_Latest">Data16!$FU$18</definedName>
    <definedName name="A127848042C">Data16!$EU$1:$EU$10,Data16!$EU$11:$EU$18</definedName>
    <definedName name="A127848042C_Data">Data16!$EU$11:$EU$18</definedName>
    <definedName name="A127848042C_Latest">Data16!$EU$18</definedName>
    <definedName name="A127848046L">Data17!$GJ$1:$GJ$10,Data17!$GJ$11:$GJ$18</definedName>
    <definedName name="A127848046L_Data">Data17!$GJ$11:$GJ$18</definedName>
    <definedName name="A127848046L_Latest">Data17!$GJ$18</definedName>
    <definedName name="A127848050C">Data17!$GN$1:$GN$10,Data17!$GN$11:$GN$18</definedName>
    <definedName name="A127848050C_Data">Data17!$GN$11:$GN$18</definedName>
    <definedName name="A127848050C_Latest">Data17!$GN$18</definedName>
    <definedName name="A127848054L">Data17!$GU$1:$GU$10,Data17!$GU$11:$GU$18</definedName>
    <definedName name="A127848054L_Data">Data17!$GU$11:$GU$18</definedName>
    <definedName name="A127848054L_Latest">Data17!$GU$18</definedName>
    <definedName name="A127848058W">Data17!$GW$1:$GW$10,Data17!$GW$11:$GW$18</definedName>
    <definedName name="A127848058W_Data">Data17!$GW$11:$GW$18</definedName>
    <definedName name="A127848058W_Latest">Data17!$GW$18</definedName>
    <definedName name="A127848062L">Data17!$HJ$1:$HJ$10,Data17!$HJ$11:$HJ$18</definedName>
    <definedName name="A127848062L_Data">Data17!$HJ$11:$HJ$18</definedName>
    <definedName name="A127848062L_Latest">Data17!$HJ$18</definedName>
    <definedName name="A127848070L">Data18!$C$1:$C$10,Data18!$C$11:$C$18</definedName>
    <definedName name="A127848070L_Data">Data18!$C$11:$C$18</definedName>
    <definedName name="A127848070L_Latest">Data18!$C$18</definedName>
    <definedName name="A127848074W">Data18!$E$1:$E$10,Data18!$E$11:$E$18</definedName>
    <definedName name="A127848074W_Data">Data18!$E$11:$E$18</definedName>
    <definedName name="A127848074W_Latest">Data18!$E$18</definedName>
    <definedName name="A127848078F">Data18!$F$1:$F$10,Data18!$F$11:$F$18</definedName>
    <definedName name="A127848078F_Data">Data18!$F$11:$F$18</definedName>
    <definedName name="A127848078F_Latest">Data18!$F$18</definedName>
    <definedName name="A127848082W">Data17!$IG$1:$IG$10,Data17!$IG$11:$IG$18</definedName>
    <definedName name="A127848082W_Data">Data17!$IG$11:$IG$18</definedName>
    <definedName name="A127848082W_Latest">Data17!$IG$18</definedName>
    <definedName name="A127848086F">Data18!$AK$1:$AK$10,Data18!$AK$11:$AK$18</definedName>
    <definedName name="A127848086F_Data">Data18!$AK$11:$AK$18</definedName>
    <definedName name="A127848086F_Latest">Data18!$AK$18</definedName>
    <definedName name="A127848090W">Data18!$BS$1:$BS$10,Data18!$BS$11:$BS$18</definedName>
    <definedName name="A127848090W_Data">Data18!$BS$11:$BS$18</definedName>
    <definedName name="A127848090W_Latest">Data18!$BS$18</definedName>
    <definedName name="A127848094F">Data18!$BX$1:$BX$10,Data18!$BX$11:$BX$18</definedName>
    <definedName name="A127848094F_Data">Data18!$BX$11:$BX$18</definedName>
    <definedName name="A127848094F_Latest">Data18!$BX$18</definedName>
    <definedName name="A127848098R">Data18!$BZ$1:$BZ$10,Data18!$BZ$11:$BZ$18</definedName>
    <definedName name="A127848098R_Data">Data18!$BZ$11:$BZ$18</definedName>
    <definedName name="A127848098R_Latest">Data18!$BZ$18</definedName>
    <definedName name="A127848102V">Data18!$CD$1:$CD$10,Data18!$CD$11:$CD$18</definedName>
    <definedName name="A127848102V_Data">Data18!$CD$11:$CD$18</definedName>
    <definedName name="A127848102V_Latest">Data18!$CD$18</definedName>
    <definedName name="A127848106C">Data18!$CL$1:$CL$10,Data18!$CL$11:$CL$18</definedName>
    <definedName name="A127848106C_Data">Data18!$CL$11:$CL$18</definedName>
    <definedName name="A127848106C_Latest">Data18!$CL$18</definedName>
    <definedName name="A127848110V">Data18!$BO$1:$BO$10,Data18!$BO$11:$BO$18</definedName>
    <definedName name="A127848110V_Data">Data18!$BO$11:$BO$18</definedName>
    <definedName name="A127848110V_Latest">Data18!$BO$18</definedName>
    <definedName name="A127848114C">Data16!$GT$1:$GT$10,Data16!$GT$11:$GT$18</definedName>
    <definedName name="A127848114C_Data">Data16!$GT$11:$GT$18</definedName>
    <definedName name="A127848114C_Latest">Data16!$GT$18</definedName>
    <definedName name="A127848118L">Data16!$GY$1:$GY$10,Data16!$GY$11:$GY$18</definedName>
    <definedName name="A127848118L_Data">Data16!$GY$11:$GY$18</definedName>
    <definedName name="A127848118L_Latest">Data16!$GY$18</definedName>
    <definedName name="A127848126L">Data17!$D$1:$D$10,Data17!$D$11:$D$18</definedName>
    <definedName name="A127848126L_Data">Data17!$D$11:$D$18</definedName>
    <definedName name="A127848126L_Latest">Data17!$D$18</definedName>
    <definedName name="A127848130C">Data17!$O$1:$O$10,Data17!$O$11:$O$18</definedName>
    <definedName name="A127848130C_Data">Data17!$O$11:$O$18</definedName>
    <definedName name="A127848130C_Latest">Data17!$O$18</definedName>
    <definedName name="A127848134L">Data17!$V$1:$V$10,Data17!$V$11:$V$18</definedName>
    <definedName name="A127848134L_Data">Data17!$V$11:$V$18</definedName>
    <definedName name="A127848134L_Latest">Data17!$V$18</definedName>
    <definedName name="A127848138W">Data17!$AA$1:$AA$10,Data17!$AA$11:$AA$18</definedName>
    <definedName name="A127848138W_Data">Data17!$AA$11:$AA$18</definedName>
    <definedName name="A127848138W_Latest">Data17!$AA$18</definedName>
    <definedName name="A127848142L">Data17!$AB$1:$AB$10,Data17!$AB$11:$AB$18</definedName>
    <definedName name="A127848142L_Data">Data17!$AB$11:$AB$18</definedName>
    <definedName name="A127848142L_Latest">Data17!$AB$18</definedName>
    <definedName name="A127848150L">Data17!$AW$1:$AW$10,Data17!$AW$11:$AW$18</definedName>
    <definedName name="A127848150L_Data">Data17!$AW$11:$AW$18</definedName>
    <definedName name="A127848150L_Latest">Data17!$AW$18</definedName>
    <definedName name="A127848154W">Data17!$AY$1:$AY$10,Data17!$AY$11:$AY$18</definedName>
    <definedName name="A127848154W_Data">Data17!$AY$11:$AY$18</definedName>
    <definedName name="A127848154W_Latest">Data17!$AY$18</definedName>
    <definedName name="A127848158F">Data17!$AM$1:$AM$10,Data17!$AM$11:$AM$18</definedName>
    <definedName name="A127848158F_Data">Data17!$AM$11:$AM$18</definedName>
    <definedName name="A127848158F_Latest">Data17!$AM$18</definedName>
    <definedName name="A127848162W">Data17!$BR$1:$BR$10,Data17!$BR$11:$BR$18</definedName>
    <definedName name="A127848162W_Data">Data17!$BR$11:$BR$18</definedName>
    <definedName name="A127848162W_Latest">Data17!$BR$18</definedName>
    <definedName name="A127848166F">Data17!$CG$1:$CG$10,Data17!$CG$11:$CG$18</definedName>
    <definedName name="A127848166F_Data">Data17!$CG$11:$CG$18</definedName>
    <definedName name="A127848166F_Latest">Data17!$CG$18</definedName>
    <definedName name="A127848170W">Data17!$BU$1:$BU$10,Data17!$BU$11:$BU$18</definedName>
    <definedName name="A127848170W_Data">Data17!$BU$11:$BU$18</definedName>
    <definedName name="A127848170W_Latest">Data17!$BU$18</definedName>
    <definedName name="A127848174F">Data17!$BW$1:$BW$10,Data17!$BW$11:$BW$18</definedName>
    <definedName name="A127848174F_Data">Data17!$BW$11:$BW$18</definedName>
    <definedName name="A127848174F_Latest">Data17!$BW$18</definedName>
    <definedName name="A127848182F">Data17!$BX$1:$BX$10,Data17!$BX$11:$BX$18</definedName>
    <definedName name="A127848182F_Data">Data17!$BX$11:$BX$18</definedName>
    <definedName name="A127848182F_Latest">Data17!$BX$18</definedName>
    <definedName name="A127848186R">Data17!$DB$1:$DB$10,Data17!$DB$11:$DB$18</definedName>
    <definedName name="A127848186R_Data">Data17!$DB$11:$DB$18</definedName>
    <definedName name="A127848186R_Latest">Data17!$DB$18</definedName>
    <definedName name="A127848190F">Data17!$DT$1:$DT$10,Data17!$DT$11:$DT$18</definedName>
    <definedName name="A127848190F_Data">Data17!$DT$11:$DT$18</definedName>
    <definedName name="A127848190F_Latest">Data17!$DT$18</definedName>
    <definedName name="A127848194R">Data17!$EF$1:$EF$10,Data17!$EF$11:$EF$18</definedName>
    <definedName name="A127848194R_Data">Data17!$EF$11:$EF$18</definedName>
    <definedName name="A127848194R_Latest">Data17!$EF$18</definedName>
    <definedName name="A127848198X">Data17!$ES$1:$ES$10,Data17!$ES$11:$ES$18</definedName>
    <definedName name="A127848198X_Data">Data17!$ES$11:$ES$18</definedName>
    <definedName name="A127848198X_Latest">Data17!$ES$18</definedName>
    <definedName name="A127848202C">Data17!$EZ$1:$EZ$10,Data17!$EZ$11:$EZ$18</definedName>
    <definedName name="A127848202C_Data">Data17!$EZ$11:$EZ$18</definedName>
    <definedName name="A127848202C_Latest">Data17!$EZ$18</definedName>
    <definedName name="A127848206L">Data18!$CP$1:$CP$10,Data18!$CP$11:$CP$18</definedName>
    <definedName name="A127848206L_Data">Data18!$CP$11:$CP$18</definedName>
    <definedName name="A127848206L_Latest">Data18!$CP$18</definedName>
    <definedName name="A127848226W">Data18!$CR$1:$CR$10,Data18!$CR$11:$CR$18</definedName>
    <definedName name="A127848226W_Data">Data18!$CR$11:$CR$18</definedName>
    <definedName name="A127848226W_Latest">Data18!$CR$18</definedName>
    <definedName name="A127848230L">Data18!$CO$1:$CO$10,Data18!$CO$11:$CO$18</definedName>
    <definedName name="A127848230L_Data">Data18!$CO$11:$CO$18</definedName>
    <definedName name="A127848230L_Latest">Data18!$CO$18</definedName>
    <definedName name="A127849334X">Data1!$AA$1:$AA$10,Data1!$AA$11:$AA$18</definedName>
    <definedName name="A127849334X_Data">Data1!$AA$11:$AA$18</definedName>
    <definedName name="A127849334X_Latest">Data1!$AA$18</definedName>
    <definedName name="A127849338J">Data1!$K$1:$K$10,Data1!$K$11:$K$18</definedName>
    <definedName name="A127849338J_Data">Data1!$K$11:$K$18</definedName>
    <definedName name="A127849338J_Latest">Data1!$K$18</definedName>
    <definedName name="A127849610J">Data1!$AX$1:$AX$10,Data1!$AX$11:$AX$18</definedName>
    <definedName name="A127849610J_Data">Data1!$AX$11:$AX$18</definedName>
    <definedName name="A127849610J_Latest">Data1!$AX$18</definedName>
    <definedName name="A127849614T">Data1!$BB$1:$BB$10,Data1!$BB$11:$BB$18</definedName>
    <definedName name="A127849614T_Data">Data1!$BB$11:$BB$18</definedName>
    <definedName name="A127849614T_Latest">Data1!$BB$18</definedName>
    <definedName name="A127849618A">Data1!$BG$1:$BG$10,Data1!$BG$11:$BG$18</definedName>
    <definedName name="A127849618A_Data">Data1!$BG$11:$BG$18</definedName>
    <definedName name="A127849618A_Latest">Data1!$BG$18</definedName>
    <definedName name="A127849622T">Data1!$BP$1:$BP$10,Data1!$BP$11:$BP$18</definedName>
    <definedName name="A127849622T_Data">Data1!$BP$11:$BP$18</definedName>
    <definedName name="A127849622T_Latest">Data1!$BP$18</definedName>
    <definedName name="A127849626A">Data2!$CG$1:$CG$10,Data2!$CG$11:$CG$18</definedName>
    <definedName name="A127849626A_Data">Data2!$CG$11:$CG$18</definedName>
    <definedName name="A127849626A_Latest">Data2!$CG$18</definedName>
    <definedName name="A127849630T">Data2!$CK$1:$CK$10,Data2!$CK$11:$CK$18</definedName>
    <definedName name="A127849630T_Data">Data2!$CK$11:$CK$18</definedName>
    <definedName name="A127849630T_Latest">Data2!$CK$18</definedName>
    <definedName name="A127849634A">Data2!$CY$1:$CY$10,Data2!$CY$11:$CY$18</definedName>
    <definedName name="A127849634A_Data">Data2!$CY$11:$CY$18</definedName>
    <definedName name="A127849634A_Latest">Data2!$CY$18</definedName>
    <definedName name="A127849638K">Data2!$DG$1:$DG$10,Data2!$DG$11:$DG$18</definedName>
    <definedName name="A127849638K_Data">Data2!$DG$11:$DG$18</definedName>
    <definedName name="A127849638K_Latest">Data2!$DG$18</definedName>
    <definedName name="A127849642A">Data2!$DK$1:$DK$10,Data2!$DK$11:$DK$18</definedName>
    <definedName name="A127849642A_Data">Data2!$DK$11:$DK$18</definedName>
    <definedName name="A127849642A_Latest">Data2!$DK$18</definedName>
    <definedName name="A127849646K">Data2!$CR$1:$CR$10,Data2!$CR$11:$CR$18</definedName>
    <definedName name="A127849646K_Data">Data2!$CR$11:$CR$18</definedName>
    <definedName name="A127849646K_Latest">Data2!$CR$18</definedName>
    <definedName name="A127849650A">Data2!$DT$1:$DT$10,Data2!$DT$11:$DT$18</definedName>
    <definedName name="A127849650A_Data">Data2!$DT$11:$DT$18</definedName>
    <definedName name="A127849650A_Latest">Data2!$DT$18</definedName>
    <definedName name="A127849658V">Data2!$EG$1:$EG$10,Data2!$EG$11:$EG$18</definedName>
    <definedName name="A127849658V_Data">Data2!$EG$11:$EG$18</definedName>
    <definedName name="A127849658V_Latest">Data2!$EG$18</definedName>
    <definedName name="A127849662K">Data2!$EI$1:$EI$10,Data2!$EI$11:$EI$18</definedName>
    <definedName name="A127849662K_Data">Data2!$EI$11:$EI$18</definedName>
    <definedName name="A127849662K_Latest">Data2!$EI$18</definedName>
    <definedName name="A127849666V">Data2!$EN$1:$EN$10,Data2!$EN$11:$EN$18</definedName>
    <definedName name="A127849666V_Data">Data2!$EN$11:$EN$18</definedName>
    <definedName name="A127849666V_Latest">Data2!$EN$18</definedName>
    <definedName name="A127849670K">Data2!$EQ$1:$EQ$10,Data2!$EQ$11:$EQ$18</definedName>
    <definedName name="A127849670K_Data">Data2!$EQ$11:$EQ$18</definedName>
    <definedName name="A127849670K_Latest">Data2!$EQ$18</definedName>
    <definedName name="A127849674V">Data2!$EW$1:$EW$10,Data2!$EW$11:$EW$18</definedName>
    <definedName name="A127849674V_Data">Data2!$EW$11:$EW$18</definedName>
    <definedName name="A127849674V_Latest">Data2!$EW$18</definedName>
    <definedName name="A127849678C">Data2!$DW$1:$DW$10,Data2!$DW$11:$DW$18</definedName>
    <definedName name="A127849678C_Data">Data2!$DW$11:$DW$18</definedName>
    <definedName name="A127849678C_Latest">Data2!$DW$18</definedName>
    <definedName name="A127849682V">Data2!$FD$1:$FD$10,Data2!$FD$11:$FD$18</definedName>
    <definedName name="A127849682V_Data">Data2!$FD$11:$FD$18</definedName>
    <definedName name="A127849682V_Latest">Data2!$FD$18</definedName>
    <definedName name="A127849686C">Data2!$EB$1:$EB$10,Data2!$EB$11:$EB$18</definedName>
    <definedName name="A127849686C_Data">Data2!$EB$11:$EB$18</definedName>
    <definedName name="A127849686C_Latest">Data2!$EB$18</definedName>
    <definedName name="A127849690V">Data2!$FP$1:$FP$10,Data2!$FP$11:$FP$18</definedName>
    <definedName name="A127849690V_Data">Data2!$FP$11:$FP$18</definedName>
    <definedName name="A127849690V_Latest">Data2!$FP$18</definedName>
    <definedName name="A127849694C">Data2!$FV$1:$FV$10,Data2!$FV$11:$FV$18</definedName>
    <definedName name="A127849694C_Data">Data2!$FV$11:$FV$18</definedName>
    <definedName name="A127849694C_Latest">Data2!$FV$18</definedName>
    <definedName name="A127849698L">Data2!$GF$1:$GF$10,Data2!$GF$11:$GF$18</definedName>
    <definedName name="A127849698L_Data">Data2!$GF$11:$GF$18</definedName>
    <definedName name="A127849698L_Latest">Data2!$GF$18</definedName>
    <definedName name="A127849702T">Data2!$FN$1:$FN$10,Data2!$FN$11:$FN$18</definedName>
    <definedName name="A127849702T_Data">Data2!$FN$11:$FN$18</definedName>
    <definedName name="A127849702T_Latest">Data2!$FN$18</definedName>
    <definedName name="A127849706A">Data2!$GY$1:$GY$10,Data2!$GY$11:$GY$18</definedName>
    <definedName name="A127849706A_Data">Data2!$GY$11:$GY$18</definedName>
    <definedName name="A127849706A_Latest">Data2!$GY$18</definedName>
    <definedName name="A127849710T">Data2!$HD$1:$HD$10,Data2!$HD$11:$HD$18</definedName>
    <definedName name="A127849710T_Data">Data2!$HD$11:$HD$18</definedName>
    <definedName name="A127849710T_Latest">Data2!$HD$18</definedName>
    <definedName name="A127849714A">Data2!$HL$1:$HL$10,Data2!$HL$11:$HL$18</definedName>
    <definedName name="A127849714A_Data">Data2!$HL$11:$HL$18</definedName>
    <definedName name="A127849714A_Latest">Data2!$HL$18</definedName>
    <definedName name="A127849718K">Data1!$BT$1:$BT$10,Data1!$BT$11:$BT$18</definedName>
    <definedName name="A127849718K_Data">Data1!$BT$11:$BT$18</definedName>
    <definedName name="A127849718K_Latest">Data1!$BT$18</definedName>
    <definedName name="A127849722A">Data1!$CV$1:$CV$10,Data1!$CV$11:$CV$18</definedName>
    <definedName name="A127849722A_Data">Data1!$CV$11:$CV$18</definedName>
    <definedName name="A127849722A_Latest">Data1!$CV$18</definedName>
    <definedName name="A127849726K">Data1!$BW$1:$BW$10,Data1!$BW$11:$BW$18</definedName>
    <definedName name="A127849726K_Data">Data1!$BW$11:$BW$18</definedName>
    <definedName name="A127849726K_Latest">Data1!$BW$18</definedName>
    <definedName name="A127849730A">Data1!$EB$1:$EB$10,Data1!$EB$11:$EB$18</definedName>
    <definedName name="A127849730A_Data">Data1!$EB$11:$EB$18</definedName>
    <definedName name="A127849730A_Latest">Data1!$EB$18</definedName>
    <definedName name="A127849734K">Data1!$EE$1:$EE$10,Data1!$EE$11:$EE$18</definedName>
    <definedName name="A127849734K_Data">Data1!$EE$11:$EE$18</definedName>
    <definedName name="A127849734K_Latest">Data1!$EE$18</definedName>
    <definedName name="A127849738V">Data1!$DA$1:$DA$10,Data1!$DA$11:$DA$18</definedName>
    <definedName name="A127849738V_Data">Data1!$DA$11:$DA$18</definedName>
    <definedName name="A127849738V_Latest">Data1!$DA$18</definedName>
    <definedName name="A127849742K">Data1!$EH$1:$EH$10,Data1!$EH$11:$EH$18</definedName>
    <definedName name="A127849742K_Data">Data1!$EH$11:$EH$18</definedName>
    <definedName name="A127849742K_Latest">Data1!$EH$18</definedName>
    <definedName name="A127849746V">Data1!$DF$1:$DF$10,Data1!$DF$11:$DF$18</definedName>
    <definedName name="A127849746V_Data">Data1!$DF$11:$DF$18</definedName>
    <definedName name="A127849746V_Latest">Data1!$DF$18</definedName>
    <definedName name="A127849750K">Data1!$DH$1:$DH$10,Data1!$DH$11:$DH$18</definedName>
    <definedName name="A127849750K_Data">Data1!$DH$11:$DH$18</definedName>
    <definedName name="A127849750K_Latest">Data1!$DH$18</definedName>
    <definedName name="A127849754V">Data1!$ET$1:$ET$10,Data1!$ET$11:$ET$18</definedName>
    <definedName name="A127849754V_Data">Data1!$ET$11:$ET$18</definedName>
    <definedName name="A127849754V_Latest">Data1!$ET$18</definedName>
    <definedName name="A127849758C">Data1!$EV$1:$EV$10,Data1!$EV$11:$EV$18</definedName>
    <definedName name="A127849758C_Data">Data1!$EV$11:$EV$18</definedName>
    <definedName name="A127849758C_Latest">Data1!$EV$18</definedName>
    <definedName name="A127849762V">Data1!$EX$1:$EX$10,Data1!$EX$11:$EX$18</definedName>
    <definedName name="A127849762V_Data">Data1!$EX$11:$EX$18</definedName>
    <definedName name="A127849762V_Latest">Data1!$EX$18</definedName>
    <definedName name="A127849766C">Data1!$EY$1:$EY$10,Data1!$EY$11:$EY$18</definedName>
    <definedName name="A127849766C_Data">Data1!$EY$11:$EY$18</definedName>
    <definedName name="A127849766C_Latest">Data1!$EY$18</definedName>
    <definedName name="A127849770V">Data1!$EP$1:$EP$10,Data1!$EP$11:$EP$18</definedName>
    <definedName name="A127849770V_Data">Data1!$EP$11:$EP$18</definedName>
    <definedName name="A127849770V_Latest">Data1!$EP$18</definedName>
    <definedName name="A127849774C">Data1!$GD$1:$GD$10,Data1!$GD$11:$GD$18</definedName>
    <definedName name="A127849774C_Data">Data1!$GD$11:$GD$18</definedName>
    <definedName name="A127849774C_Latest">Data1!$GD$18</definedName>
    <definedName name="A127849778L">Data1!$GP$1:$GP$10,Data1!$GP$11:$GP$18</definedName>
    <definedName name="A127849778L_Data">Data1!$GP$11:$GP$18</definedName>
    <definedName name="A127849778L_Latest">Data1!$GP$18</definedName>
    <definedName name="A127849782C">Data1!$GQ$1:$GQ$10,Data1!$GQ$11:$GQ$18</definedName>
    <definedName name="A127849782C_Data">Data1!$GQ$11:$GQ$18</definedName>
    <definedName name="A127849782C_Latest">Data1!$GQ$18</definedName>
    <definedName name="A127849786L">Data1!$GV$1:$GV$10,Data1!$GV$11:$GV$18</definedName>
    <definedName name="A127849786L_Data">Data1!$GV$11:$GV$18</definedName>
    <definedName name="A127849786L_Latest">Data1!$GV$18</definedName>
    <definedName name="A127849790C">Data1!$FW$1:$FW$10,Data1!$FW$11:$FW$18</definedName>
    <definedName name="A127849790C_Data">Data1!$FW$11:$FW$18</definedName>
    <definedName name="A127849790C_Latest">Data1!$FW$18</definedName>
    <definedName name="A127849794L">Data1!$HI$1:$HI$10,Data1!$HI$11:$HI$18</definedName>
    <definedName name="A127849794L_Data">Data1!$HI$11:$HI$18</definedName>
    <definedName name="A127849794L_Latest">Data1!$HI$18</definedName>
    <definedName name="A127849798W">Data1!$HK$1:$HK$10,Data1!$HK$11:$HK$18</definedName>
    <definedName name="A127849798W_Data">Data1!$HK$11:$HK$18</definedName>
    <definedName name="A127849798W_Latest">Data1!$HK$18</definedName>
    <definedName name="A127849802A">Data1!$HC$1:$HC$10,Data1!$HC$11:$HC$18</definedName>
    <definedName name="A127849802A_Data">Data1!$HC$11:$HC$18</definedName>
    <definedName name="A127849802A_Latest">Data1!$HC$18</definedName>
    <definedName name="A127849806K">Data1!$IH$1:$IH$10,Data1!$IH$11:$IH$18</definedName>
    <definedName name="A127849806K_Data">Data1!$IH$11:$IH$18</definedName>
    <definedName name="A127849806K_Latest">Data1!$IH$18</definedName>
    <definedName name="A127849810A">Data2!$C$1:$C$10,Data2!$C$11:$C$18</definedName>
    <definedName name="A127849810A_Data">Data2!$C$11:$C$18</definedName>
    <definedName name="A127849810A_Latest">Data2!$C$18</definedName>
    <definedName name="A127849814K">Data2!$Q$1:$Q$10,Data2!$Q$11:$Q$18</definedName>
    <definedName name="A127849814K_Data">Data2!$Q$11:$Q$18</definedName>
    <definedName name="A127849814K_Latest">Data2!$Q$18</definedName>
    <definedName name="A127849818V">Data1!$IG$1:$IG$10,Data1!$IG$11:$IG$18</definedName>
    <definedName name="A127849818V_Data">Data1!$IG$11:$IG$18</definedName>
    <definedName name="A127849818V_Latest">Data1!$IG$18</definedName>
    <definedName name="A127849822K">Data2!$AN$1:$AN$10,Data2!$AN$11:$AN$18</definedName>
    <definedName name="A127849822K_Data">Data2!$AN$11:$AN$18</definedName>
    <definedName name="A127849822K_Latest">Data2!$AN$18</definedName>
    <definedName name="A127849826V">Data2!$AT$1:$AT$10,Data2!$AT$11:$AT$18</definedName>
    <definedName name="A127849826V_Data">Data2!$AT$11:$AT$18</definedName>
    <definedName name="A127849826V_Latest">Data2!$AT$18</definedName>
    <definedName name="A127849830K">Data2!$AX$1:$AX$10,Data2!$AX$11:$AX$18</definedName>
    <definedName name="A127849830K_Data">Data2!$AX$11:$AX$18</definedName>
    <definedName name="A127849830K_Latest">Data2!$AX$18</definedName>
    <definedName name="A127849834V">Data2!$Y$1:$Y$10,Data2!$Y$11:$Y$18</definedName>
    <definedName name="A127849834V_Data">Data2!$Y$11:$Y$18</definedName>
    <definedName name="A127849834V_Latest">Data2!$Y$18</definedName>
    <definedName name="A127849842V">Data2!$AG$1:$AG$10,Data2!$AG$11:$AG$18</definedName>
    <definedName name="A127849842V_Data">Data2!$AG$11:$AG$18</definedName>
    <definedName name="A127849842V_Latest">Data2!$AG$18</definedName>
    <definedName name="A127849846C">Data2!$HV$1:$HV$10,Data2!$HV$11:$HV$18</definedName>
    <definedName name="A127849846C_Data">Data2!$HV$11:$HV$18</definedName>
    <definedName name="A127849846C_Latest">Data2!$HV$18</definedName>
    <definedName name="A127850858K">Data2!$IL$1:$IL$10,Data2!$IL$11:$IL$18</definedName>
    <definedName name="A127850858K_Data">Data2!$IL$11:$IL$18</definedName>
    <definedName name="A127850858K_Latest">Data2!$IL$18</definedName>
    <definedName name="A127850862A">Data3!$M$1:$M$10,Data3!$M$11:$M$18</definedName>
    <definedName name="A127850862A_Data">Data3!$M$11:$M$18</definedName>
    <definedName name="A127850862A_Latest">Data3!$M$18</definedName>
    <definedName name="A127850866K">Data3!$P$1:$P$10,Data3!$P$11:$P$18</definedName>
    <definedName name="A127850866K_Data">Data3!$P$11:$P$18</definedName>
    <definedName name="A127850866K_Latest">Data3!$P$18</definedName>
    <definedName name="A127850870A">Data3!$S$1:$S$10,Data3!$S$11:$S$18</definedName>
    <definedName name="A127850870A_Data">Data3!$S$11:$S$18</definedName>
    <definedName name="A127850870A_Latest">Data3!$S$18</definedName>
    <definedName name="A127851118W">Data3!$AF$1:$AF$10,Data3!$AF$11:$AF$18</definedName>
    <definedName name="A127851118W_Data">Data3!$AF$11:$AF$18</definedName>
    <definedName name="A127851118W_Latest">Data3!$AF$18</definedName>
    <definedName name="A127851122L">Data3!$AG$1:$AG$10,Data3!$AG$11:$AG$18</definedName>
    <definedName name="A127851122L_Data">Data3!$AG$11:$AG$18</definedName>
    <definedName name="A127851122L_Latest">Data3!$AG$18</definedName>
    <definedName name="A127851126W">Data3!$AR$1:$AR$10,Data3!$AR$11:$AR$18</definedName>
    <definedName name="A127851126W_Data">Data3!$AR$11:$AR$18</definedName>
    <definedName name="A127851126W_Latest">Data3!$AR$18</definedName>
    <definedName name="A127851130L">Data3!$AC$1:$AC$10,Data3!$AC$11:$AC$18</definedName>
    <definedName name="A127851130L_Data">Data3!$AC$11:$AC$18</definedName>
    <definedName name="A127851130L_Latest">Data3!$AC$18</definedName>
    <definedName name="A127851134W">Data4!$BD$1:$BD$10,Data4!$BD$11:$BD$18</definedName>
    <definedName name="A127851134W_Data">Data4!$BD$11:$BD$18</definedName>
    <definedName name="A127851134W_Latest">Data4!$BD$18</definedName>
    <definedName name="A127851138F">Data4!$BH$1:$BH$10,Data4!$BH$11:$BH$18</definedName>
    <definedName name="A127851138F_Data">Data4!$BH$11:$BH$18</definedName>
    <definedName name="A127851138F_Latest">Data4!$BH$18</definedName>
    <definedName name="A127851142W">Data4!$CU$1:$CU$10,Data4!$CU$11:$CU$18</definedName>
    <definedName name="A127851142W_Data">Data4!$CU$11:$CU$18</definedName>
    <definedName name="A127851142W_Latest">Data4!$CU$18</definedName>
    <definedName name="A127851146F">Data4!$CX$1:$CX$10,Data4!$CX$11:$CX$18</definedName>
    <definedName name="A127851146F_Data">Data4!$CX$11:$CX$18</definedName>
    <definedName name="A127851146F_Latest">Data4!$CX$18</definedName>
    <definedName name="A127851150W">Data4!$CZ$1:$CZ$10,Data4!$CZ$11:$CZ$18</definedName>
    <definedName name="A127851150W_Data">Data4!$CZ$11:$CZ$18</definedName>
    <definedName name="A127851150W_Latest">Data4!$CZ$18</definedName>
    <definedName name="A127851154F">Data4!$DA$1:$DA$10,Data4!$DA$11:$DA$18</definedName>
    <definedName name="A127851154F_Data">Data4!$DA$11:$DA$18</definedName>
    <definedName name="A127851154F_Latest">Data4!$DA$18</definedName>
    <definedName name="A127851158R">Data4!$CA$1:$CA$10,Data4!$CA$11:$CA$18</definedName>
    <definedName name="A127851158R_Data">Data4!$CA$11:$CA$18</definedName>
    <definedName name="A127851158R_Latest">Data4!$CA$18</definedName>
    <definedName name="A127851162F">Data4!$DD$1:$DD$10,Data4!$DD$11:$DD$18</definedName>
    <definedName name="A127851162F_Data">Data4!$DD$11:$DD$18</definedName>
    <definedName name="A127851162F_Latest">Data4!$DD$18</definedName>
    <definedName name="A127851166R">Data4!$CG$1:$CG$10,Data4!$CG$11:$CG$18</definedName>
    <definedName name="A127851166R_Data">Data4!$CG$11:$CG$18</definedName>
    <definedName name="A127851166R_Latest">Data4!$CG$18</definedName>
    <definedName name="A127851170F">Data4!$DW$1:$DW$10,Data4!$DW$11:$DW$18</definedName>
    <definedName name="A127851170F_Data">Data4!$DW$11:$DW$18</definedName>
    <definedName name="A127851170F_Latest">Data4!$DW$18</definedName>
    <definedName name="A127851174R">Data4!$DY$1:$DY$10,Data4!$DY$11:$DY$18</definedName>
    <definedName name="A127851174R_Data">Data4!$DY$11:$DY$18</definedName>
    <definedName name="A127851174R_Latest">Data4!$DY$18</definedName>
    <definedName name="A127851178X">Data4!$FG$1:$FG$10,Data4!$FG$11:$FG$18</definedName>
    <definedName name="A127851178X_Data">Data4!$FG$11:$FG$18</definedName>
    <definedName name="A127851178X_Latest">Data4!$FG$18</definedName>
    <definedName name="A127851182R">Data4!$FL$1:$FL$10,Data4!$FL$11:$FL$18</definedName>
    <definedName name="A127851182R_Data">Data4!$FL$11:$FL$18</definedName>
    <definedName name="A127851182R_Latest">Data4!$FL$18</definedName>
    <definedName name="A127851186X">Data4!$FQ$1:$FQ$10,Data4!$FQ$11:$FQ$18</definedName>
    <definedName name="A127851186X_Data">Data4!$FQ$11:$FQ$18</definedName>
    <definedName name="A127851186X_Latest">Data4!$FQ$18</definedName>
    <definedName name="A127851190R">Data4!$GY$1:$GY$10,Data4!$GY$11:$GY$18</definedName>
    <definedName name="A127851190R_Data">Data4!$GY$11:$GY$18</definedName>
    <definedName name="A127851190R_Latest">Data4!$GY$18</definedName>
    <definedName name="A127851194X">Data4!$FZ$1:$FZ$10,Data4!$FZ$11:$FZ$18</definedName>
    <definedName name="A127851194X_Data">Data4!$FZ$11:$FZ$18</definedName>
    <definedName name="A127851194X_Latest">Data4!$FZ$18</definedName>
    <definedName name="A127851198J">Data4!$HC$1:$HC$10,Data4!$HC$11:$HC$18</definedName>
    <definedName name="A127851198J_Data">Data4!$HC$11:$HC$18</definedName>
    <definedName name="A127851198J_Latest">Data4!$HC$18</definedName>
    <definedName name="A127851202L">Data4!$GB$1:$GB$10,Data4!$GB$11:$GB$18</definedName>
    <definedName name="A127851202L_Data">Data4!$GB$11:$GB$18</definedName>
    <definedName name="A127851202L_Latest">Data4!$GB$18</definedName>
    <definedName name="A127851206W">Data3!$BX$1:$BX$10,Data3!$BX$11:$BX$18</definedName>
    <definedName name="A127851206W_Data">Data3!$BX$11:$BX$18</definedName>
    <definedName name="A127851206W_Latest">Data3!$BX$18</definedName>
    <definedName name="A127851210L">Data3!$CV$1:$CV$10,Data3!$CV$11:$CV$18</definedName>
    <definedName name="A127851210L_Data">Data3!$CV$11:$CV$18</definedName>
    <definedName name="A127851210L_Latest">Data3!$CV$18</definedName>
    <definedName name="A127851214W">Data3!$DE$1:$DE$10,Data3!$DE$11:$DE$18</definedName>
    <definedName name="A127851214W_Data">Data3!$DE$11:$DE$18</definedName>
    <definedName name="A127851214W_Latest">Data3!$DE$18</definedName>
    <definedName name="A127851218F">Data3!$DF$1:$DF$10,Data3!$DF$11:$DF$18</definedName>
    <definedName name="A127851218F_Data">Data3!$DF$11:$DF$18</definedName>
    <definedName name="A127851218F_Latest">Data3!$DF$18</definedName>
    <definedName name="A127851222W">Data3!$DG$1:$DG$10,Data3!$DG$11:$DG$18</definedName>
    <definedName name="A127851222W_Data">Data3!$DG$11:$DG$18</definedName>
    <definedName name="A127851222W_Latest">Data3!$DG$18</definedName>
    <definedName name="A127851226F">Data3!$DH$1:$DH$10,Data3!$DH$11:$DH$18</definedName>
    <definedName name="A127851226F_Data">Data3!$DH$11:$DH$18</definedName>
    <definedName name="A127851226F_Latest">Data3!$DH$18</definedName>
    <definedName name="A127851230W">Data3!$CS$1:$CS$10,Data3!$CS$11:$CS$18</definedName>
    <definedName name="A127851230W_Data">Data3!$CS$11:$CS$18</definedName>
    <definedName name="A127851230W_Latest">Data3!$CS$18</definedName>
    <definedName name="A127851234F">Data3!$EO$1:$EO$10,Data3!$EO$11:$EO$18</definedName>
    <definedName name="A127851234F_Data">Data3!$EO$11:$EO$18</definedName>
    <definedName name="A127851234F_Latest">Data3!$EO$18</definedName>
    <definedName name="A127851238R">Data3!$EQ$1:$EQ$10,Data3!$EQ$11:$EQ$18</definedName>
    <definedName name="A127851238R_Data">Data3!$EQ$11:$EQ$18</definedName>
    <definedName name="A127851238R_Latest">Data3!$EQ$18</definedName>
    <definedName name="A127851242F">Data3!$FT$1:$FT$10,Data3!$FT$11:$FT$18</definedName>
    <definedName name="A127851242F_Data">Data3!$FT$11:$FT$18</definedName>
    <definedName name="A127851242F_Latest">Data3!$FT$18</definedName>
    <definedName name="A127851246R">Data3!$FV$1:$FV$10,Data3!$FV$11:$FV$18</definedName>
    <definedName name="A127851246R_Data">Data3!$FV$11:$FV$18</definedName>
    <definedName name="A127851246R_Latest">Data3!$FV$18</definedName>
    <definedName name="A127851250F">Data3!$GA$1:$GA$10,Data3!$GA$11:$GA$18</definedName>
    <definedName name="A127851250F_Data">Data3!$GA$11:$GA$18</definedName>
    <definedName name="A127851250F_Latest">Data3!$GA$18</definedName>
    <definedName name="A127851254R">Data3!$GB$1:$GB$10,Data3!$GB$11:$GB$18</definedName>
    <definedName name="A127851254R_Data">Data3!$GB$11:$GB$18</definedName>
    <definedName name="A127851254R_Latest">Data3!$GB$18</definedName>
    <definedName name="A127851258X">Data3!$GD$1:$GD$10,Data3!$GD$11:$GD$18</definedName>
    <definedName name="A127851258X_Data">Data3!$GD$11:$GD$18</definedName>
    <definedName name="A127851258X_Latest">Data3!$GD$18</definedName>
    <definedName name="A127851262R">Data3!$GR$1:$GR$10,Data3!$GR$11:$GR$18</definedName>
    <definedName name="A127851262R_Data">Data3!$GR$11:$GR$18</definedName>
    <definedName name="A127851262R_Latest">Data3!$GR$18</definedName>
    <definedName name="A127851266X">Data3!$GS$1:$GS$10,Data3!$GS$11:$GS$18</definedName>
    <definedName name="A127851266X_Data">Data3!$GS$11:$GS$18</definedName>
    <definedName name="A127851266X_Latest">Data3!$GS$18</definedName>
    <definedName name="A127851270R">Data3!$HB$1:$HB$10,Data3!$HB$11:$HB$18</definedName>
    <definedName name="A127851270R_Data">Data3!$HB$11:$HB$18</definedName>
    <definedName name="A127851270R_Latest">Data3!$HB$18</definedName>
    <definedName name="A127851274X">Data3!$GO$1:$GO$10,Data3!$GO$11:$GO$18</definedName>
    <definedName name="A127851274X_Data">Data3!$GO$11:$GO$18</definedName>
    <definedName name="A127851274X_Latest">Data3!$GO$18</definedName>
    <definedName name="A127851278J">Data3!$IQ$1:$IQ$10,Data3!$IQ$11:$IQ$18</definedName>
    <definedName name="A127851278J_Data">Data3!$IQ$11:$IQ$18</definedName>
    <definedName name="A127851278J_Latest">Data3!$IQ$18</definedName>
    <definedName name="A127851282X">Data4!$B$1:$B$10,Data4!$B$11:$B$18</definedName>
    <definedName name="A127851282X_Data">Data4!$B$11:$B$18</definedName>
    <definedName name="A127851282X_Latest">Data4!$B$18</definedName>
    <definedName name="A127851286J">Data3!$HP$1:$HP$10,Data3!$HP$11:$HP$18</definedName>
    <definedName name="A127851286J_Data">Data3!$HP$11:$HP$18</definedName>
    <definedName name="A127851286J_Latest">Data3!$HP$18</definedName>
    <definedName name="A127851290X">Data4!$R$1:$R$10,Data4!$R$11:$R$18</definedName>
    <definedName name="A127851290X_Data">Data4!$R$11:$R$18</definedName>
    <definedName name="A127851290X_Latest">Data4!$R$18</definedName>
    <definedName name="A127851294J">Data4!$U$1:$U$10,Data4!$U$11:$U$18</definedName>
    <definedName name="A127851294J_Data">Data4!$U$11:$U$18</definedName>
    <definedName name="A127851294J_Latest">Data4!$U$18</definedName>
    <definedName name="A127851298T">Data4!$AG$1:$AG$10,Data4!$AG$11:$AG$18</definedName>
    <definedName name="A127851298T_Data">Data4!$AG$11:$AG$18</definedName>
    <definedName name="A127851298T_Latest">Data4!$AG$18</definedName>
    <definedName name="A127851302W">Data4!$AH$1:$AH$10,Data4!$AH$11:$AH$18</definedName>
    <definedName name="A127851302W_Data">Data4!$AH$11:$AH$18</definedName>
    <definedName name="A127851302W_Latest">Data4!$AH$18</definedName>
    <definedName name="A127851306F">Data4!$Q$1:$Q$10,Data4!$Q$11:$Q$18</definedName>
    <definedName name="A127851306F_Data">Data4!$Q$11:$Q$18</definedName>
    <definedName name="A127851306F_Latest">Data4!$Q$18</definedName>
    <definedName name="A127852302R">Data4!$IA$1:$IA$10,Data4!$IA$11:$IA$18</definedName>
    <definedName name="A127852302R_Data">Data4!$IA$11:$IA$18</definedName>
    <definedName name="A127852302R_Latest">Data4!$IA$18</definedName>
    <definedName name="A127852306X">Data4!$HL$1:$HL$10,Data4!$HL$11:$HL$18</definedName>
    <definedName name="A127852306X_Data">Data4!$HL$11:$HL$18</definedName>
    <definedName name="A127852306X_Latest">Data4!$HL$18</definedName>
    <definedName name="A127852310R">Data4!$IF$1:$IF$10,Data4!$IF$11:$IF$18</definedName>
    <definedName name="A127852310R_Data">Data4!$IF$11:$IF$18</definedName>
    <definedName name="A127852310R_Latest">Data4!$IF$18</definedName>
    <definedName name="A127852562K">Data5!$AC$1:$AC$10,Data5!$AC$11:$AC$18</definedName>
    <definedName name="A127852562K_Data">Data5!$AC$11:$AC$18</definedName>
    <definedName name="A127852562K_Latest">Data5!$AC$18</definedName>
    <definedName name="A127852566V">Data5!$J$1:$J$10,Data5!$J$11:$J$18</definedName>
    <definedName name="A127852566V_Data">Data5!$J$11:$J$18</definedName>
    <definedName name="A127852566V_Latest">Data5!$J$18</definedName>
    <definedName name="A127852570K">Data6!$AK$1:$AK$10,Data6!$AK$11:$AK$18</definedName>
    <definedName name="A127852570K_Data">Data6!$AK$11:$AK$18</definedName>
    <definedName name="A127852570K_Latest">Data6!$AK$18</definedName>
    <definedName name="A127852574V">Data6!$AP$1:$AP$10,Data6!$AP$11:$AP$18</definedName>
    <definedName name="A127852574V_Data">Data6!$AP$11:$AP$18</definedName>
    <definedName name="A127852574V_Latest">Data6!$AP$18</definedName>
    <definedName name="A127852578C">Data6!$AW$1:$AW$10,Data6!$AW$11:$AW$18</definedName>
    <definedName name="A127852578C_Data">Data6!$AW$11:$AW$18</definedName>
    <definedName name="A127852578C_Latest">Data6!$AW$18</definedName>
    <definedName name="A127852582V">Data6!$AX$1:$AX$10,Data6!$AX$11:$AX$18</definedName>
    <definedName name="A127852582V_Data">Data6!$AX$11:$AX$18</definedName>
    <definedName name="A127852582V_Latest">Data6!$AX$18</definedName>
    <definedName name="A127852586C">Data6!$AE$1:$AE$10,Data6!$AE$11:$AE$18</definedName>
    <definedName name="A127852586C_Data">Data6!$AE$11:$AE$18</definedName>
    <definedName name="A127852586C_Latest">Data6!$AE$18</definedName>
    <definedName name="A127852590V">Data6!$BQ$1:$BQ$10,Data6!$BQ$11:$BQ$18</definedName>
    <definedName name="A127852590V_Data">Data6!$BQ$11:$BQ$18</definedName>
    <definedName name="A127852590V_Latest">Data6!$BQ$18</definedName>
    <definedName name="A127852594C">Data6!$BY$1:$BY$10,Data6!$BY$11:$BY$18</definedName>
    <definedName name="A127852594C_Data">Data6!$BY$11:$BY$18</definedName>
    <definedName name="A127852594C_Latest">Data6!$BY$18</definedName>
    <definedName name="A127852598L">Data6!$BL$1:$BL$10,Data6!$BL$11:$BL$18</definedName>
    <definedName name="A127852598L_Data">Data6!$BL$11:$BL$18</definedName>
    <definedName name="A127852598L_Latest">Data6!$BL$18</definedName>
    <definedName name="A127852602T">Data6!$CZ$1:$CZ$10,Data6!$CZ$11:$CZ$18</definedName>
    <definedName name="A127852602T_Data">Data6!$CZ$11:$CZ$18</definedName>
    <definedName name="A127852602T_Latest">Data6!$CZ$18</definedName>
    <definedName name="A127852606A">Data6!$DB$1:$DB$10,Data6!$DB$11:$DB$18</definedName>
    <definedName name="A127852606A_Data">Data6!$DB$11:$DB$18</definedName>
    <definedName name="A127852606A_Latest">Data6!$DB$18</definedName>
    <definedName name="A127852610T">Data6!$DG$1:$DG$10,Data6!$DG$11:$DG$18</definedName>
    <definedName name="A127852610T_Data">Data6!$DG$11:$DG$18</definedName>
    <definedName name="A127852610T_Latest">Data6!$DG$18</definedName>
    <definedName name="A127852614A">Data6!$DL$1:$DL$10,Data6!$DL$11:$DL$18</definedName>
    <definedName name="A127852614A_Data">Data6!$DL$11:$DL$18</definedName>
    <definedName name="A127852614A_Latest">Data6!$DL$18</definedName>
    <definedName name="A127852618K">Data6!$DT$1:$DT$10,Data6!$DT$11:$DT$18</definedName>
    <definedName name="A127852618K_Data">Data6!$DT$11:$DT$18</definedName>
    <definedName name="A127852618K_Latest">Data6!$DT$18</definedName>
    <definedName name="A127852622A">Data6!$EM$1:$EM$10,Data6!$EM$11:$EM$18</definedName>
    <definedName name="A127852622A_Data">Data6!$EM$11:$EM$18</definedName>
    <definedName name="A127852622A_Latest">Data6!$EM$18</definedName>
    <definedName name="A127852626K">Data6!$DW$1:$DW$10,Data6!$DW$11:$DW$18</definedName>
    <definedName name="A127852626K_Data">Data6!$DW$11:$DW$18</definedName>
    <definedName name="A127852626K_Latest">Data6!$DW$18</definedName>
    <definedName name="A127852630A">Data6!$FT$1:$FT$10,Data6!$FT$11:$FT$18</definedName>
    <definedName name="A127852630A_Data">Data6!$FT$11:$FT$18</definedName>
    <definedName name="A127852630A_Latest">Data6!$FT$18</definedName>
    <definedName name="A127852634K">Data6!$GB$1:$GB$10,Data6!$GB$11:$GB$18</definedName>
    <definedName name="A127852634K_Data">Data6!$GB$11:$GB$18</definedName>
    <definedName name="A127852634K_Latest">Data6!$GB$18</definedName>
    <definedName name="A127852638V">Data6!$FM$1:$FM$10,Data6!$FM$11:$FM$18</definedName>
    <definedName name="A127852638V_Data">Data6!$FM$11:$FM$18</definedName>
    <definedName name="A127852638V_Latest">Data6!$FM$18</definedName>
    <definedName name="A127852642K">Data6!$FN$1:$FN$10,Data6!$FN$11:$FN$18</definedName>
    <definedName name="A127852642K_Data">Data6!$FN$11:$FN$18</definedName>
    <definedName name="A127852642K_Latest">Data6!$FN$18</definedName>
    <definedName name="A127852646V">Data5!$AV$1:$AV$10,Data5!$AV$11:$AV$18</definedName>
    <definedName name="A127852646V_Data">Data5!$AV$11:$AV$18</definedName>
    <definedName name="A127852646V_Latest">Data5!$AV$18</definedName>
    <definedName name="A127852650K">Data5!$BA$1:$BA$10,Data5!$BA$11:$BA$18</definedName>
    <definedName name="A127852650K_Data">Data5!$BA$11:$BA$18</definedName>
    <definedName name="A127852650K_Latest">Data5!$BA$18</definedName>
    <definedName name="A127852654V">Data5!$BC$1:$BC$10,Data5!$BC$11:$BC$18</definedName>
    <definedName name="A127852654V_Data">Data5!$BC$11:$BC$18</definedName>
    <definedName name="A127852654V_Latest">Data5!$BC$18</definedName>
    <definedName name="A127852658C">Data5!$BD$1:$BD$10,Data5!$BD$11:$BD$18</definedName>
    <definedName name="A127852658C_Data">Data5!$BD$11:$BD$18</definedName>
    <definedName name="A127852658C_Latest">Data5!$BD$18</definedName>
    <definedName name="A127852662V">Data5!$BF$1:$BF$10,Data5!$BF$11:$BF$18</definedName>
    <definedName name="A127852662V_Data">Data5!$BF$11:$BF$18</definedName>
    <definedName name="A127852662V_Latest">Data5!$BF$18</definedName>
    <definedName name="A127852666C">Data5!$BJ$1:$BJ$10,Data5!$BJ$11:$BJ$18</definedName>
    <definedName name="A127852666C_Data">Data5!$BJ$11:$BJ$18</definedName>
    <definedName name="A127852666C_Latest">Data5!$BJ$18</definedName>
    <definedName name="A127852670V">Data5!$BM$1:$BM$10,Data5!$BM$11:$BM$18</definedName>
    <definedName name="A127852670V_Data">Data5!$BM$11:$BM$18</definedName>
    <definedName name="A127852670V_Latest">Data5!$BM$18</definedName>
    <definedName name="A127852674C">Data5!$BO$1:$BO$10,Data5!$BO$11:$BO$18</definedName>
    <definedName name="A127852674C_Data">Data5!$BO$11:$BO$18</definedName>
    <definedName name="A127852674C_Latest">Data5!$BO$18</definedName>
    <definedName name="A127852678L">Data5!$CO$1:$CO$10,Data5!$CO$11:$CO$18</definedName>
    <definedName name="A127852678L_Data">Data5!$CO$11:$CO$18</definedName>
    <definedName name="A127852678L_Latest">Data5!$CO$18</definedName>
    <definedName name="A127852682C">Data5!$BZ$1:$BZ$10,Data5!$BZ$11:$BZ$18</definedName>
    <definedName name="A127852682C_Data">Data5!$BZ$11:$BZ$18</definedName>
    <definedName name="A127852682C_Latest">Data5!$BZ$18</definedName>
    <definedName name="A127852686L">Data5!$DU$1:$DU$10,Data5!$DU$11:$DU$18</definedName>
    <definedName name="A127852686L_Data">Data5!$DU$11:$DU$18</definedName>
    <definedName name="A127852686L_Latest">Data5!$DU$18</definedName>
    <definedName name="A127852690C">Data5!$DZ$1:$DZ$10,Data5!$DZ$11:$DZ$18</definedName>
    <definedName name="A127852690C_Data">Data5!$DZ$11:$DZ$18</definedName>
    <definedName name="A127852690C_Latest">Data5!$DZ$18</definedName>
    <definedName name="A127852694L">Data5!$EE$1:$EE$10,Data5!$EE$11:$EE$18</definedName>
    <definedName name="A127852694L_Data">Data5!$EE$11:$EE$18</definedName>
    <definedName name="A127852694L_Latest">Data5!$EE$18</definedName>
    <definedName name="A127852702A">Data5!$FA$1:$FA$10,Data5!$FA$11:$FA$18</definedName>
    <definedName name="A127852702A_Data">Data5!$FA$11:$FA$18</definedName>
    <definedName name="A127852702A_Latest">Data5!$FA$18</definedName>
    <definedName name="A127852706K">Data5!$FG$1:$FG$10,Data5!$FG$11:$FG$18</definedName>
    <definedName name="A127852706K_Data">Data5!$FG$11:$FG$18</definedName>
    <definedName name="A127852706K_Latest">Data5!$FG$18</definedName>
    <definedName name="A127852710A">Data5!$FI$1:$FI$10,Data5!$FI$11:$FI$18</definedName>
    <definedName name="A127852710A_Data">Data5!$FI$11:$FI$18</definedName>
    <definedName name="A127852710A_Latest">Data5!$FI$18</definedName>
    <definedName name="A127852714K">Data5!$FJ$1:$FJ$10,Data5!$FJ$11:$FJ$18</definedName>
    <definedName name="A127852714K_Data">Data5!$FJ$11:$FJ$18</definedName>
    <definedName name="A127852714K_Latest">Data5!$FJ$18</definedName>
    <definedName name="A127852718V">Data5!$FM$1:$FM$10,Data5!$FM$11:$FM$18</definedName>
    <definedName name="A127852718V_Data">Data5!$FM$11:$FM$18</definedName>
    <definedName name="A127852718V_Latest">Data5!$FM$18</definedName>
    <definedName name="A127852722K">Data5!$FN$1:$FN$10,Data5!$FN$11:$FN$18</definedName>
    <definedName name="A127852722K_Data">Data5!$FN$11:$FN$18</definedName>
    <definedName name="A127852722K_Latest">Data5!$FN$18</definedName>
    <definedName name="A127852726V">Data5!$FO$1:$FO$10,Data5!$FO$11:$FO$18</definedName>
    <definedName name="A127852726V_Data">Data5!$FO$11:$FO$18</definedName>
    <definedName name="A127852726V_Latest">Data5!$FO$18</definedName>
    <definedName name="A127852730K">Data5!$EI$1:$EI$10,Data5!$EI$11:$EI$18</definedName>
    <definedName name="A127852730K_Data">Data5!$EI$11:$EI$18</definedName>
    <definedName name="A127852730K_Latest">Data5!$EI$18</definedName>
    <definedName name="A127852734V">Data5!$FR$1:$FR$10,Data5!$FR$11:$FR$18</definedName>
    <definedName name="A127852734V_Data">Data5!$FR$11:$FR$18</definedName>
    <definedName name="A127852734V_Latest">Data5!$FR$18</definedName>
    <definedName name="A127852738C">Data5!$GI$1:$GI$10,Data5!$GI$11:$GI$18</definedName>
    <definedName name="A127852738C_Data">Data5!$GI$11:$GI$18</definedName>
    <definedName name="A127852738C_Latest">Data5!$GI$18</definedName>
    <definedName name="A127852742V">Data5!$GN$1:$GN$10,Data5!$GN$11:$GN$18</definedName>
    <definedName name="A127852742V_Data">Data5!$GN$11:$GN$18</definedName>
    <definedName name="A127852742V_Latest">Data5!$GN$18</definedName>
    <definedName name="A127852746C">Data5!$GP$1:$GP$10,Data5!$GP$11:$GP$18</definedName>
    <definedName name="A127852746C_Data">Data5!$GP$11:$GP$18</definedName>
    <definedName name="A127852746C_Latest">Data5!$GP$18</definedName>
    <definedName name="A127852750V">Data5!$GQ$1:$GQ$10,Data5!$GQ$11:$GQ$18</definedName>
    <definedName name="A127852750V_Data">Data5!$GQ$11:$GQ$18</definedName>
    <definedName name="A127852750V_Latest">Data5!$GQ$18</definedName>
    <definedName name="A127852754C">Data5!$FQ$1:$FQ$10,Data5!$FQ$11:$FQ$18</definedName>
    <definedName name="A127852754C_Data">Data5!$FQ$11:$FQ$18</definedName>
    <definedName name="A127852754C_Latest">Data5!$FQ$18</definedName>
    <definedName name="A127852762C">Data5!$GZ$1:$GZ$10,Data5!$GZ$11:$GZ$18</definedName>
    <definedName name="A127852762C_Data">Data5!$GZ$11:$GZ$18</definedName>
    <definedName name="A127852762C_Latest">Data5!$GZ$18</definedName>
    <definedName name="A127852766L">Data5!$HL$1:$HL$10,Data5!$HL$11:$HL$18</definedName>
    <definedName name="A127852766L_Data">Data5!$HL$11:$HL$18</definedName>
    <definedName name="A127852766L_Latest">Data5!$HL$18</definedName>
    <definedName name="A127852770C">Data5!$HT$1:$HT$10,Data5!$HT$11:$HT$18</definedName>
    <definedName name="A127852770C_Data">Data5!$HT$11:$HT$18</definedName>
    <definedName name="A127852770C_Latest">Data5!$HT$18</definedName>
    <definedName name="A127852774L">Data5!$HW$1:$HW$10,Data5!$HW$11:$HW$18</definedName>
    <definedName name="A127852774L_Data">Data5!$HW$11:$HW$18</definedName>
    <definedName name="A127852774L_Latest">Data5!$HW$18</definedName>
    <definedName name="A127852778W">Data5!$HB$1:$HB$10,Data5!$HB$11:$HB$18</definedName>
    <definedName name="A127852778W_Data">Data5!$HB$11:$HB$18</definedName>
    <definedName name="A127852778W_Latest">Data5!$HB$18</definedName>
    <definedName name="A127852782L">Data5!$HC$1:$HC$10,Data5!$HC$11:$HC$18</definedName>
    <definedName name="A127852782L_Data">Data5!$HC$11:$HC$18</definedName>
    <definedName name="A127852782L_Latest">Data5!$HC$18</definedName>
    <definedName name="A127852786W">Data6!$D$1:$D$10,Data6!$D$11:$D$18</definedName>
    <definedName name="A127852786W_Data">Data6!$D$11:$D$18</definedName>
    <definedName name="A127852786W_Latest">Data6!$D$18</definedName>
    <definedName name="A127852790L">Data6!$G$1:$G$10,Data6!$G$11:$G$18</definedName>
    <definedName name="A127852790L_Data">Data6!$G$11:$G$18</definedName>
    <definedName name="A127852790L_Latest">Data6!$G$18</definedName>
    <definedName name="A127852794W">Data6!$H$1:$H$10,Data6!$H$11:$H$18</definedName>
    <definedName name="A127852794W_Data">Data6!$H$11:$H$18</definedName>
    <definedName name="A127852794W_Latest">Data6!$H$18</definedName>
    <definedName name="A127852798F">Data6!$M$1:$M$10,Data6!$M$11:$M$18</definedName>
    <definedName name="A127852798F_Data">Data6!$M$11:$M$18</definedName>
    <definedName name="A127852798F_Latest">Data6!$M$18</definedName>
    <definedName name="A127852802K">Data5!$IG$1:$IG$10,Data5!$IG$11:$IG$18</definedName>
    <definedName name="A127852802K_Data">Data5!$IG$11:$IG$18</definedName>
    <definedName name="A127852802K_Latest">Data5!$IG$18</definedName>
    <definedName name="A127852826C">Data6!$GR$1:$GR$10,Data6!$GR$11:$GR$18</definedName>
    <definedName name="A127852826C_Data">Data6!$GR$11:$GR$18</definedName>
    <definedName name="A127852826C_Latest">Data6!$GR$18</definedName>
    <definedName name="A127853982X">Data6!$HC$1:$HC$10,Data6!$HC$11:$HC$18</definedName>
    <definedName name="A127853982X_Data">Data6!$HC$11:$HC$18</definedName>
    <definedName name="A127853982X_Latest">Data6!$HC$18</definedName>
    <definedName name="A127853986J">Data6!$HL$1:$HL$10,Data6!$HL$11:$HL$18</definedName>
    <definedName name="A127853986J_Data">Data6!$HL$11:$HL$18</definedName>
    <definedName name="A127853986J_Latest">Data6!$HL$18</definedName>
    <definedName name="A127853990X">Data6!$HN$1:$HN$10,Data6!$HN$11:$HN$18</definedName>
    <definedName name="A127853990X_Data">Data6!$HN$11:$HN$18</definedName>
    <definedName name="A127853990X_Latest">Data6!$HN$18</definedName>
    <definedName name="A127853994J">Data6!$HO$1:$HO$10,Data6!$HO$11:$HO$18</definedName>
    <definedName name="A127853994J_Data">Data6!$HO$11:$HO$18</definedName>
    <definedName name="A127853994J_Latest">Data6!$HO$18</definedName>
    <definedName name="A127853998T">Data6!$HV$1:$HV$10,Data6!$HV$11:$HV$18</definedName>
    <definedName name="A127853998T_Data">Data6!$HV$11:$HV$18</definedName>
    <definedName name="A127853998T_Latest">Data6!$HV$18</definedName>
    <definedName name="A127854002X">Data6!$GV$1:$GV$10,Data6!$GV$11:$GV$18</definedName>
    <definedName name="A127854002X_Data">Data6!$GV$11:$GV$18</definedName>
    <definedName name="A127854002X_Latest">Data6!$GV$18</definedName>
    <definedName name="A127854006J">Data6!$GX$1:$GX$10,Data6!$GX$11:$GX$18</definedName>
    <definedName name="A127854006J_Data">Data6!$GX$11:$GX$18</definedName>
    <definedName name="A127854006J_Latest">Data6!$GX$18</definedName>
    <definedName name="A127854274C">Data6!$IM$1:$IM$10,Data6!$IM$11:$IM$18</definedName>
    <definedName name="A127854274C_Data">Data6!$IM$11:$IM$18</definedName>
    <definedName name="A127854274C_Latest">Data6!$IM$18</definedName>
    <definedName name="A127854278L">Data6!$IQ$1:$IQ$10,Data6!$IQ$11:$IQ$18</definedName>
    <definedName name="A127854278L_Data">Data6!$IQ$11:$IQ$18</definedName>
    <definedName name="A127854278L_Latest">Data6!$IQ$18</definedName>
    <definedName name="A127854282C">Data7!$J$1:$J$10,Data7!$J$11:$J$18</definedName>
    <definedName name="A127854282C_Data">Data7!$J$11:$J$18</definedName>
    <definedName name="A127854282C_Latest">Data7!$J$18</definedName>
    <definedName name="A127854286L">Data7!$Q$1:$Q$10,Data7!$Q$11:$Q$18</definedName>
    <definedName name="A127854286L_Data">Data7!$Q$11:$Q$18</definedName>
    <definedName name="A127854286L_Latest">Data7!$Q$18</definedName>
    <definedName name="A127854290C">Data7!$S$1:$S$10,Data7!$S$11:$S$18</definedName>
    <definedName name="A127854290C_Data">Data7!$S$11:$S$18</definedName>
    <definedName name="A127854290C_Latest">Data7!$S$18</definedName>
    <definedName name="A127854294L">Data6!$IH$1:$IH$10,Data6!$IH$11:$IH$18</definedName>
    <definedName name="A127854294L_Data">Data6!$IH$11:$IH$18</definedName>
    <definedName name="A127854294L_Latest">Data6!$IH$18</definedName>
    <definedName name="A127854298W">Data8!$T$1:$T$10,Data8!$T$11:$T$18</definedName>
    <definedName name="A127854298W_Data">Data8!$T$11:$T$18</definedName>
    <definedName name="A127854298W_Latest">Data8!$T$18</definedName>
    <definedName name="A127854302A">Data8!$AC$1:$AC$10,Data8!$AC$11:$AC$18</definedName>
    <definedName name="A127854302A_Data">Data8!$AC$11:$AC$18</definedName>
    <definedName name="A127854302A_Latest">Data8!$AC$18</definedName>
    <definedName name="A127854306K">Data8!$BE$1:$BE$10,Data8!$BE$11:$BE$18</definedName>
    <definedName name="A127854306K_Data">Data8!$BE$11:$BE$18</definedName>
    <definedName name="A127854306K_Latest">Data8!$BE$18</definedName>
    <definedName name="A127854310A">Data8!$BS$1:$BS$10,Data8!$BS$11:$BS$18</definedName>
    <definedName name="A127854310A_Data">Data8!$BS$11:$BS$18</definedName>
    <definedName name="A127854310A_Latest">Data8!$BS$18</definedName>
    <definedName name="A127854314K">Data8!$CI$1:$CI$10,Data8!$CI$11:$CI$18</definedName>
    <definedName name="A127854314K_Data">Data8!$CI$11:$CI$18</definedName>
    <definedName name="A127854314K_Latest">Data8!$CI$18</definedName>
    <definedName name="A127854318V">Data8!$CX$1:$CX$10,Data8!$CX$11:$CX$18</definedName>
    <definedName name="A127854318V_Data">Data8!$CX$11:$CX$18</definedName>
    <definedName name="A127854318V_Latest">Data8!$CX$18</definedName>
    <definedName name="A127854322K">Data8!$CZ$1:$CZ$10,Data8!$CZ$11:$CZ$18</definedName>
    <definedName name="A127854322K_Data">Data8!$CZ$11:$CZ$18</definedName>
    <definedName name="A127854322K_Latest">Data8!$CZ$18</definedName>
    <definedName name="A127854330K">Data8!$CG$1:$CG$10,Data8!$CG$11:$CG$18</definedName>
    <definedName name="A127854330K_Data">Data8!$CG$11:$CG$18</definedName>
    <definedName name="A127854330K_Latest">Data8!$CG$18</definedName>
    <definedName name="A127854334V">Data8!$DX$1:$DX$10,Data8!$DX$11:$DX$18</definedName>
    <definedName name="A127854334V_Data">Data8!$DX$11:$DX$18</definedName>
    <definedName name="A127854334V_Latest">Data8!$DX$18</definedName>
    <definedName name="A127854338C">Data8!$DY$1:$DY$10,Data8!$DY$11:$DY$18</definedName>
    <definedName name="A127854338C_Data">Data8!$DY$11:$DY$18</definedName>
    <definedName name="A127854338C_Latest">Data8!$DY$18</definedName>
    <definedName name="A127854342V">Data8!$DZ$1:$DZ$10,Data8!$DZ$11:$DZ$18</definedName>
    <definedName name="A127854342V_Data">Data8!$DZ$11:$DZ$18</definedName>
    <definedName name="A127854342V_Latest">Data8!$DZ$18</definedName>
    <definedName name="A127854346C">Data8!$EB$1:$EB$10,Data8!$EB$11:$EB$18</definedName>
    <definedName name="A127854346C_Data">Data8!$EB$11:$EB$18</definedName>
    <definedName name="A127854346C_Latest">Data8!$EB$18</definedName>
    <definedName name="A127854350V">Data8!$EJ$1:$EJ$10,Data8!$EJ$11:$EJ$18</definedName>
    <definedName name="A127854350V_Data">Data8!$EJ$11:$EJ$18</definedName>
    <definedName name="A127854350V_Latest">Data8!$EJ$18</definedName>
    <definedName name="A127854354C">Data8!$DO$1:$DO$10,Data8!$DO$11:$DO$18</definedName>
    <definedName name="A127854354C_Data">Data8!$DO$11:$DO$18</definedName>
    <definedName name="A127854354C_Latest">Data8!$DO$18</definedName>
    <definedName name="A127854358L">Data8!$FI$1:$FI$10,Data8!$FI$11:$FI$18</definedName>
    <definedName name="A127854358L_Data">Data8!$FI$11:$FI$18</definedName>
    <definedName name="A127854358L_Latest">Data8!$FI$18</definedName>
    <definedName name="A127854366L">Data7!$AD$1:$AD$10,Data7!$AD$11:$AD$18</definedName>
    <definedName name="A127854366L_Data">Data7!$AD$11:$AD$18</definedName>
    <definedName name="A127854366L_Latest">Data7!$AD$18</definedName>
    <definedName name="A127854370C">Data7!$W$1:$W$10,Data7!$W$11:$W$18</definedName>
    <definedName name="A127854370C_Data">Data7!$W$11:$W$18</definedName>
    <definedName name="A127854370C_Latest">Data7!$W$18</definedName>
    <definedName name="A127854374L">Data7!$AB$1:$AB$10,Data7!$AB$11:$AB$18</definedName>
    <definedName name="A127854374L_Data">Data7!$AB$11:$AB$18</definedName>
    <definedName name="A127854374L_Latest">Data7!$AB$18</definedName>
    <definedName name="A127854378W">Data7!$BL$1:$BL$10,Data7!$BL$11:$BL$18</definedName>
    <definedName name="A127854378W_Data">Data7!$BL$11:$BL$18</definedName>
    <definedName name="A127854378W_Latest">Data7!$BL$18</definedName>
    <definedName name="A127854382L">Data7!$BP$1:$BP$10,Data7!$BP$11:$BP$18</definedName>
    <definedName name="A127854382L_Data">Data7!$BP$11:$BP$18</definedName>
    <definedName name="A127854382L_Latest">Data7!$BP$18</definedName>
    <definedName name="A127854386W">Data7!$BS$1:$BS$10,Data7!$BS$11:$BS$18</definedName>
    <definedName name="A127854386W_Data">Data7!$BS$11:$BS$18</definedName>
    <definedName name="A127854386W_Latest">Data7!$BS$18</definedName>
    <definedName name="A127854390L">Data7!$CG$1:$CG$10,Data7!$CG$11:$CG$18</definedName>
    <definedName name="A127854390L_Data">Data7!$CG$11:$CG$18</definedName>
    <definedName name="A127854390L_Latest">Data7!$CG$18</definedName>
    <definedName name="A127854394W">Data7!$BB$1:$BB$10,Data7!$BB$11:$BB$18</definedName>
    <definedName name="A127854394W_Data">Data7!$BB$11:$BB$18</definedName>
    <definedName name="A127854394W_Latest">Data7!$BB$18</definedName>
    <definedName name="A127854398F">Data7!$BH$1:$BH$10,Data7!$BH$11:$BH$18</definedName>
    <definedName name="A127854398F_Data">Data7!$BH$11:$BH$18</definedName>
    <definedName name="A127854398F_Latest">Data7!$BH$18</definedName>
    <definedName name="A127854402K">Data7!$BK$1:$BK$10,Data7!$BK$11:$BK$18</definedName>
    <definedName name="A127854402K_Data">Data7!$BK$11:$BK$18</definedName>
    <definedName name="A127854402K_Latest">Data7!$BK$18</definedName>
    <definedName name="A127854406V">Data7!$CZ$1:$CZ$10,Data7!$CZ$11:$CZ$18</definedName>
    <definedName name="A127854406V_Data">Data7!$CZ$11:$CZ$18</definedName>
    <definedName name="A127854406V_Latest">Data7!$CZ$18</definedName>
    <definedName name="A127854410K">Data7!$DP$1:$DP$10,Data7!$DP$11:$DP$18</definedName>
    <definedName name="A127854410K_Data">Data7!$DP$11:$DP$18</definedName>
    <definedName name="A127854410K_Latest">Data7!$DP$18</definedName>
    <definedName name="A127854414V">Data7!$CN$1:$CN$10,Data7!$CN$11:$CN$18</definedName>
    <definedName name="A127854414V_Data">Data7!$CN$11:$CN$18</definedName>
    <definedName name="A127854414V_Latest">Data7!$CN$18</definedName>
    <definedName name="A127854418C">Data7!$DQ$1:$DQ$10,Data7!$DQ$11:$DQ$18</definedName>
    <definedName name="A127854418C_Data">Data7!$DQ$11:$DQ$18</definedName>
    <definedName name="A127854418C_Latest">Data7!$DQ$18</definedName>
    <definedName name="A127854422V">Data7!$EF$1:$EF$10,Data7!$EF$11:$EF$18</definedName>
    <definedName name="A127854422V_Data">Data7!$EF$11:$EF$18</definedName>
    <definedName name="A127854422V_Latest">Data7!$EF$18</definedName>
    <definedName name="A127854426C">Data7!$EI$1:$EI$10,Data7!$EI$11:$EI$18</definedName>
    <definedName name="A127854426C_Data">Data7!$EI$11:$EI$18</definedName>
    <definedName name="A127854426C_Latest">Data7!$EI$18</definedName>
    <definedName name="A127854430V">Data7!$EX$1:$EX$10,Data7!$EX$11:$EX$18</definedName>
    <definedName name="A127854430V_Data">Data7!$EX$11:$EX$18</definedName>
    <definedName name="A127854430V_Latest">Data7!$EX$18</definedName>
    <definedName name="A127854434C">Data7!$DX$1:$DX$10,Data7!$DX$11:$DX$18</definedName>
    <definedName name="A127854434C_Data">Data7!$DX$11:$DX$18</definedName>
    <definedName name="A127854434C_Latest">Data7!$DX$18</definedName>
    <definedName name="A127854438L">Data7!$FV$1:$FV$10,Data7!$FV$11:$FV$18</definedName>
    <definedName name="A127854438L_Data">Data7!$FV$11:$FV$18</definedName>
    <definedName name="A127854438L_Latest">Data7!$FV$18</definedName>
    <definedName name="A127854442C">Data7!$FY$1:$FY$10,Data7!$FY$11:$FY$18</definedName>
    <definedName name="A127854442C_Data">Data7!$FY$11:$FY$18</definedName>
    <definedName name="A127854442C_Latest">Data7!$FY$18</definedName>
    <definedName name="A127854446L">Data7!$FC$1:$FC$10,Data7!$FC$11:$FC$18</definedName>
    <definedName name="A127854446L_Data">Data7!$FC$11:$FC$18</definedName>
    <definedName name="A127854446L_Latest">Data7!$FC$18</definedName>
    <definedName name="A127854450C">Data7!$HK$1:$HK$10,Data7!$HK$11:$HK$18</definedName>
    <definedName name="A127854450C_Data">Data7!$HK$11:$HK$18</definedName>
    <definedName name="A127854450C_Latest">Data7!$HK$18</definedName>
    <definedName name="A127854454L">Data7!$IH$1:$IH$10,Data7!$IH$11:$IH$18</definedName>
    <definedName name="A127854454L_Data">Data7!$IH$11:$IH$18</definedName>
    <definedName name="A127854454L_Latest">Data7!$IH$18</definedName>
    <definedName name="A127854458W">Data7!$IJ$1:$IJ$10,Data7!$IJ$11:$IJ$18</definedName>
    <definedName name="A127854458W_Data">Data7!$IJ$11:$IJ$18</definedName>
    <definedName name="A127854458W_Latest">Data7!$IJ$18</definedName>
    <definedName name="A127854462L">Data7!$IK$1:$IK$10,Data7!$IK$11:$IK$18</definedName>
    <definedName name="A127854462L_Data">Data7!$IK$11:$IK$18</definedName>
    <definedName name="A127854462L_Latest">Data7!$IK$18</definedName>
    <definedName name="A127854466W">Data8!$B$1:$B$10,Data8!$B$11:$B$18</definedName>
    <definedName name="A127854466W_Data">Data8!$B$11:$B$18</definedName>
    <definedName name="A127854466W_Latest">Data8!$B$18</definedName>
    <definedName name="A127854470L">Data8!$C$1:$C$10,Data8!$C$11:$C$18</definedName>
    <definedName name="A127854470L_Data">Data8!$C$11:$C$18</definedName>
    <definedName name="A127854470L_Latest">Data8!$C$18</definedName>
    <definedName name="A127854474W">Data7!$HS$1:$HS$10,Data7!$HS$11:$HS$18</definedName>
    <definedName name="A127854474W_Data">Data7!$HS$11:$HS$18</definedName>
    <definedName name="A127854474W_Latest">Data7!$HS$18</definedName>
    <definedName name="A127854478F">Data7!$HP$1:$HP$10,Data7!$HP$11:$HP$18</definedName>
    <definedName name="A127854478F_Data">Data7!$HP$11:$HP$18</definedName>
    <definedName name="A127854478F_Latest">Data7!$HP$18</definedName>
    <definedName name="A127854482W">Data8!$FY$1:$FY$10,Data8!$FY$11:$FY$18</definedName>
    <definedName name="A127854482W_Data">Data8!$FY$11:$FY$18</definedName>
    <definedName name="A127854482W_Latest">Data8!$FY$18</definedName>
    <definedName name="A127855550F">Data8!$GV$1:$GV$10,Data8!$GV$11:$GV$18</definedName>
    <definedName name="A127855550F_Data">Data8!$GV$11:$GV$18</definedName>
    <definedName name="A127855550F_Latest">Data8!$GV$18</definedName>
    <definedName name="A127855554R">Data8!$GF$1:$GF$10,Data8!$GF$11:$GF$18</definedName>
    <definedName name="A127855554R_Data">Data8!$GF$11:$GF$18</definedName>
    <definedName name="A127855554R_Latest">Data8!$GF$18</definedName>
    <definedName name="A127855558X">Data8!$HI$1:$HI$10,Data8!$HI$11:$HI$18</definedName>
    <definedName name="A127855558X_Data">Data8!$HI$11:$HI$18</definedName>
    <definedName name="A127855558X_Latest">Data8!$HI$18</definedName>
    <definedName name="A127855562R">Data8!$GH$1:$GH$10,Data8!$GH$11:$GH$18</definedName>
    <definedName name="A127855562R_Data">Data8!$GH$11:$GH$18</definedName>
    <definedName name="A127855562R_Latest">Data8!$GH$18</definedName>
    <definedName name="A127855794A">Data8!$HU$1:$HU$10,Data8!$HU$11:$HU$18</definedName>
    <definedName name="A127855794A_Data">Data8!$HU$11:$HU$18</definedName>
    <definedName name="A127855794A_Latest">Data8!$HU$18</definedName>
    <definedName name="A127855798K">Data8!$HY$1:$HY$10,Data8!$HY$11:$HY$18</definedName>
    <definedName name="A127855798K_Data">Data8!$HY$11:$HY$18</definedName>
    <definedName name="A127855798K_Latest">Data8!$HY$18</definedName>
    <definedName name="A127855802R">Data8!$HM$1:$HM$10,Data8!$HM$11:$HM$18</definedName>
    <definedName name="A127855802R_Data">Data8!$HM$11:$HM$18</definedName>
    <definedName name="A127855802R_Latest">Data8!$HM$18</definedName>
    <definedName name="A127855806X">Data8!$IH$1:$IH$10,Data8!$IH$11:$IH$18</definedName>
    <definedName name="A127855806X_Data">Data8!$IH$11:$IH$18</definedName>
    <definedName name="A127855806X_Latest">Data8!$IH$18</definedName>
    <definedName name="A127855810R">Data8!$IQ$1:$IQ$10,Data8!$IQ$11:$IQ$18</definedName>
    <definedName name="A127855810R_Data">Data8!$IQ$11:$IQ$18</definedName>
    <definedName name="A127855810R_Latest">Data8!$IQ$18</definedName>
    <definedName name="A127855814X">Data8!$HT$1:$HT$10,Data8!$HT$11:$HT$18</definedName>
    <definedName name="A127855814X_Data">Data8!$HT$11:$HT$18</definedName>
    <definedName name="A127855814X_Latest">Data8!$HT$18</definedName>
    <definedName name="A127855818J">Data10!$O$1:$O$10,Data10!$O$11:$O$18</definedName>
    <definedName name="A127855818J_Data">Data10!$O$11:$O$18</definedName>
    <definedName name="A127855818J_Latest">Data10!$O$18</definedName>
    <definedName name="A127855822X">Data10!$V$1:$V$10,Data10!$V$11:$V$18</definedName>
    <definedName name="A127855822X_Data">Data10!$V$11:$V$18</definedName>
    <definedName name="A127855822X_Latest">Data10!$V$18</definedName>
    <definedName name="A127855826J">Data10!$X$1:$X$10,Data10!$X$11:$X$18</definedName>
    <definedName name="A127855826J_Data">Data10!$X$11:$X$18</definedName>
    <definedName name="A127855826J_Latest">Data10!$X$18</definedName>
    <definedName name="A127855834J">Data10!$AA$1:$AA$10,Data10!$AA$11:$AA$18</definedName>
    <definedName name="A127855834J_Data">Data10!$AA$11:$AA$18</definedName>
    <definedName name="A127855834J_Latest">Data10!$AA$18</definedName>
    <definedName name="A127855838T">Data10!$BD$1:$BD$10,Data10!$BD$11:$BD$18</definedName>
    <definedName name="A127855838T_Data">Data10!$BD$11:$BD$18</definedName>
    <definedName name="A127855838T_Latest">Data10!$BD$18</definedName>
    <definedName name="A127855842J">Data10!$CD$1:$CD$10,Data10!$CD$11:$CD$18</definedName>
    <definedName name="A127855842J_Data">Data10!$CD$11:$CD$18</definedName>
    <definedName name="A127855842J_Latest">Data10!$CD$18</definedName>
    <definedName name="A127855850J">Data10!$BM$1:$BM$10,Data10!$BM$11:$BM$18</definedName>
    <definedName name="A127855850J_Data">Data10!$BM$11:$BM$18</definedName>
    <definedName name="A127855850J_Latest">Data10!$BM$18</definedName>
    <definedName name="A127855854T">Data10!$BO$1:$BO$10,Data10!$BO$11:$BO$18</definedName>
    <definedName name="A127855854T_Data">Data10!$BO$11:$BO$18</definedName>
    <definedName name="A127855854T_Latest">Data10!$BO$18</definedName>
    <definedName name="A127855858A">Data10!$DG$1:$DG$10,Data10!$DG$11:$DG$18</definedName>
    <definedName name="A127855858A_Data">Data10!$DG$11:$DG$18</definedName>
    <definedName name="A127855858A_Latest">Data10!$DG$18</definedName>
    <definedName name="A127855862T">Data10!$DL$1:$DL$10,Data10!$DL$11:$DL$18</definedName>
    <definedName name="A127855862T_Data">Data10!$DL$11:$DL$18</definedName>
    <definedName name="A127855862T_Latest">Data10!$DL$18</definedName>
    <definedName name="A127855866A">Data10!$DN$1:$DN$10,Data10!$DN$11:$DN$18</definedName>
    <definedName name="A127855866A_Data">Data10!$DN$11:$DN$18</definedName>
    <definedName name="A127855866A_Latest">Data10!$DN$18</definedName>
    <definedName name="A127855870T">Data10!$CR$1:$CR$10,Data10!$CR$11:$CR$18</definedName>
    <definedName name="A127855870T_Data">Data10!$CR$11:$CR$18</definedName>
    <definedName name="A127855870T_Latest">Data10!$CR$18</definedName>
    <definedName name="A127855878K">Data10!$DX$1:$DX$10,Data10!$DX$11:$DX$18</definedName>
    <definedName name="A127855878K_Data">Data10!$DX$11:$DX$18</definedName>
    <definedName name="A127855878K_Latest">Data10!$DX$18</definedName>
    <definedName name="A127855882A">Data10!$EN$1:$EN$10,Data10!$EN$11:$EN$18</definedName>
    <definedName name="A127855882A_Data">Data10!$EN$11:$EN$18</definedName>
    <definedName name="A127855882A_Latest">Data10!$EN$18</definedName>
    <definedName name="A127855886K">Data10!$EP$1:$EP$10,Data10!$EP$11:$EP$18</definedName>
    <definedName name="A127855886K_Data">Data10!$EP$11:$EP$18</definedName>
    <definedName name="A127855886K_Latest">Data10!$EP$18</definedName>
    <definedName name="A127855890A">Data10!$EV$1:$EV$10,Data10!$EV$11:$EV$18</definedName>
    <definedName name="A127855890A_Data">Data10!$EV$11:$EV$18</definedName>
    <definedName name="A127855890A_Latest">Data10!$EV$18</definedName>
    <definedName name="A127855894K">Data10!$FC$1:$FC$10,Data10!$FC$11:$FC$18</definedName>
    <definedName name="A127855894K_Data">Data10!$FC$11:$FC$18</definedName>
    <definedName name="A127855894K_Latest">Data10!$FC$18</definedName>
    <definedName name="A127855902X">Data9!$C$1:$C$10,Data9!$C$11:$C$18</definedName>
    <definedName name="A127855902X_Data">Data9!$C$11:$C$18</definedName>
    <definedName name="A127855902X_Latest">Data9!$C$18</definedName>
    <definedName name="A127855906J">Data9!$I$1:$I$10,Data9!$I$11:$I$18</definedName>
    <definedName name="A127855906J_Data">Data9!$I$11:$I$18</definedName>
    <definedName name="A127855906J_Latest">Data9!$I$18</definedName>
    <definedName name="A127855910X">Data9!$BB$1:$BB$10,Data9!$BB$11:$BB$18</definedName>
    <definedName name="A127855910X_Data">Data9!$BB$11:$BB$18</definedName>
    <definedName name="A127855910X_Latest">Data9!$BB$18</definedName>
    <definedName name="A127855914J">Data9!$BH$1:$BH$10,Data9!$BH$11:$BH$18</definedName>
    <definedName name="A127855914J_Data">Data9!$BH$11:$BH$18</definedName>
    <definedName name="A127855914J_Latest">Data9!$BH$18</definedName>
    <definedName name="A127855918T">Data9!$BO$1:$BO$10,Data9!$BO$11:$BO$18</definedName>
    <definedName name="A127855918T_Data">Data9!$BO$11:$BO$18</definedName>
    <definedName name="A127855918T_Latest">Data9!$BO$18</definedName>
    <definedName name="A127855922J">Data9!$AO$1:$AO$10,Data9!$AO$11:$AO$18</definedName>
    <definedName name="A127855922J_Data">Data9!$AO$11:$AO$18</definedName>
    <definedName name="A127855922J_Latest">Data9!$AO$18</definedName>
    <definedName name="A127855926T">Data9!$CE$1:$CE$10,Data9!$CE$11:$CE$18</definedName>
    <definedName name="A127855926T_Data">Data9!$CE$11:$CE$18</definedName>
    <definedName name="A127855926T_Latest">Data9!$CE$18</definedName>
    <definedName name="A127855930J">Data9!$CP$1:$CP$10,Data9!$CP$11:$CP$18</definedName>
    <definedName name="A127855930J_Data">Data9!$CP$11:$CP$18</definedName>
    <definedName name="A127855930J_Latest">Data9!$CP$18</definedName>
    <definedName name="A127855934T">Data9!$CQ$1:$CQ$10,Data9!$CQ$11:$CQ$18</definedName>
    <definedName name="A127855934T_Data">Data9!$CQ$11:$CQ$18</definedName>
    <definedName name="A127855934T_Latest">Data9!$CQ$18</definedName>
    <definedName name="A127855938A">Data9!$CR$1:$CR$10,Data9!$CR$11:$CR$18</definedName>
    <definedName name="A127855938A_Data">Data9!$CR$11:$CR$18</definedName>
    <definedName name="A127855938A_Latest">Data9!$CR$18</definedName>
    <definedName name="A127855942T">Data9!$CW$1:$CW$10,Data9!$CW$11:$CW$18</definedName>
    <definedName name="A127855942T_Data">Data9!$CW$11:$CW$18</definedName>
    <definedName name="A127855942T_Latest">Data9!$CW$18</definedName>
    <definedName name="A127855946A">Data9!$BY$1:$BY$10,Data9!$BY$11:$BY$18</definedName>
    <definedName name="A127855946A_Data">Data9!$BY$11:$BY$18</definedName>
    <definedName name="A127855946A_Latest">Data9!$BY$18</definedName>
    <definedName name="A127855950T">Data9!$DM$1:$DM$10,Data9!$DM$11:$DM$18</definedName>
    <definedName name="A127855950T_Data">Data9!$DM$11:$DM$18</definedName>
    <definedName name="A127855950T_Latest">Data9!$DM$18</definedName>
    <definedName name="A127855954A">Data9!$DV$1:$DV$10,Data9!$DV$11:$DV$18</definedName>
    <definedName name="A127855954A_Data">Data9!$DV$11:$DV$18</definedName>
    <definedName name="A127855954A_Latest">Data9!$DV$18</definedName>
    <definedName name="A127855958K">Data9!$DY$1:$DY$10,Data9!$DY$11:$DY$18</definedName>
    <definedName name="A127855958K_Data">Data9!$DY$11:$DY$18</definedName>
    <definedName name="A127855958K_Latest">Data9!$DY$18</definedName>
    <definedName name="A127855962A">Data9!$EE$1:$EE$10,Data9!$EE$11:$EE$18</definedName>
    <definedName name="A127855962A_Data">Data9!$EE$11:$EE$18</definedName>
    <definedName name="A127855962A_Latest">Data9!$EE$18</definedName>
    <definedName name="A127855970A">Data9!$ES$1:$ES$10,Data9!$ES$11:$ES$18</definedName>
    <definedName name="A127855970A_Data">Data9!$ES$11:$ES$18</definedName>
    <definedName name="A127855970A_Latest">Data9!$ES$18</definedName>
    <definedName name="A127855974K">Data9!$ET$1:$ET$10,Data9!$ET$11:$ET$18</definedName>
    <definedName name="A127855974K_Data">Data9!$ET$11:$ET$18</definedName>
    <definedName name="A127855974K_Latest">Data9!$ET$18</definedName>
    <definedName name="A127855978V">Data9!$EX$1:$EX$10,Data9!$EX$11:$EX$18</definedName>
    <definedName name="A127855978V_Data">Data9!$EX$11:$EX$18</definedName>
    <definedName name="A127855978V_Latest">Data9!$EX$18</definedName>
    <definedName name="A127855982K">Data9!$FB$1:$FB$10,Data9!$FB$11:$FB$18</definedName>
    <definedName name="A127855982K_Data">Data9!$FB$11:$FB$18</definedName>
    <definedName name="A127855982K_Latest">Data9!$FB$18</definedName>
    <definedName name="A127855986V">Data9!$FI$1:$FI$10,Data9!$FI$11:$FI$18</definedName>
    <definedName name="A127855986V_Data">Data9!$FI$11:$FI$18</definedName>
    <definedName name="A127855986V_Latest">Data9!$FI$18</definedName>
    <definedName name="A127855990K">Data9!$EL$1:$EL$10,Data9!$EL$11:$EL$18</definedName>
    <definedName name="A127855990K_Data">Data9!$EL$11:$EL$18</definedName>
    <definedName name="A127855990K_Latest">Data9!$EL$18</definedName>
    <definedName name="A127855994V">Data9!$ER$1:$ER$10,Data9!$ER$11:$ER$18</definedName>
    <definedName name="A127855994V_Data">Data9!$ER$11:$ER$18</definedName>
    <definedName name="A127855994V_Latest">Data9!$ER$18</definedName>
    <definedName name="A127855998C">Data9!$GE$1:$GE$10,Data9!$GE$11:$GE$18</definedName>
    <definedName name="A127855998C_Data">Data9!$GE$11:$GE$18</definedName>
    <definedName name="A127855998C_Latest">Data9!$GE$18</definedName>
    <definedName name="A127856002K">Data9!$FU$1:$FU$10,Data9!$FU$11:$FU$18</definedName>
    <definedName name="A127856002K_Data">Data9!$FU$11:$FU$18</definedName>
    <definedName name="A127856002K_Latest">Data9!$FU$18</definedName>
    <definedName name="A127856006V">Data9!$HM$1:$HM$10,Data9!$HM$11:$HM$18</definedName>
    <definedName name="A127856006V_Data">Data9!$HM$11:$HM$18</definedName>
    <definedName name="A127856006V_Latest">Data9!$HM$18</definedName>
    <definedName name="A127856010K">Data9!$HQ$1:$HQ$10,Data9!$HQ$11:$HQ$18</definedName>
    <definedName name="A127856010K_Data">Data9!$HQ$11:$HQ$18</definedName>
    <definedName name="A127856010K_Latest">Data9!$HQ$18</definedName>
    <definedName name="A127856014V">Data9!$HW$1:$HW$10,Data9!$HW$11:$HW$18</definedName>
    <definedName name="A127856014V_Data">Data9!$HW$11:$HW$18</definedName>
    <definedName name="A127856014V_Latest">Data9!$HW$18</definedName>
    <definedName name="A127856018C">Data9!$HX$1:$HX$10,Data9!$HX$11:$HX$18</definedName>
    <definedName name="A127856018C_Data">Data9!$HX$11:$HX$18</definedName>
    <definedName name="A127856018C_Latest">Data9!$HX$18</definedName>
    <definedName name="A127856022V">Data9!$HZ$1:$HZ$10,Data9!$HZ$11:$HZ$18</definedName>
    <definedName name="A127856022V_Data">Data9!$HZ$11:$HZ$18</definedName>
    <definedName name="A127856022V_Latest">Data9!$HZ$18</definedName>
    <definedName name="A127856026C">Data9!$IC$1:$IC$10,Data9!$IC$11:$IC$18</definedName>
    <definedName name="A127856026C_Data">Data9!$IC$11:$IC$18</definedName>
    <definedName name="A127856026C_Latest">Data9!$IC$18</definedName>
    <definedName name="A127856030V">Data9!$ID$1:$ID$10,Data9!$ID$11:$ID$18</definedName>
    <definedName name="A127856030V_Data">Data9!$ID$11:$ID$18</definedName>
    <definedName name="A127856030V_Latest">Data9!$ID$18</definedName>
    <definedName name="A127856034C">Data9!$HD$1:$HD$10,Data9!$HD$11:$HD$18</definedName>
    <definedName name="A127856034C_Data">Data9!$HD$11:$HD$18</definedName>
    <definedName name="A127856034C_Latest">Data9!$HD$18</definedName>
    <definedName name="A127857014L">Data10!$FV$1:$FV$10,Data10!$FV$11:$FV$18</definedName>
    <definedName name="A127857014L_Data">Data10!$FV$11:$FV$18</definedName>
    <definedName name="A127857014L_Latest">Data10!$FV$18</definedName>
    <definedName name="A127857018W">Data10!$GQ$1:$GQ$10,Data10!$GQ$11:$GQ$18</definedName>
    <definedName name="A127857018W_Data">Data10!$GQ$11:$GQ$18</definedName>
    <definedName name="A127857018W_Latest">Data10!$GQ$18</definedName>
    <definedName name="A127857022L">Data10!$GR$1:$GR$10,Data10!$GR$11:$GR$18</definedName>
    <definedName name="A127857022L_Data">Data10!$GR$11:$GR$18</definedName>
    <definedName name="A127857022L_Latest">Data10!$GR$18</definedName>
    <definedName name="A127857026W">Data10!$GS$1:$GS$10,Data10!$GS$11:$GS$18</definedName>
    <definedName name="A127857026W_Data">Data10!$GS$11:$GS$18</definedName>
    <definedName name="A127857026W_Latest">Data10!$GS$18</definedName>
    <definedName name="A127857318X">Data10!$HJ$1:$HJ$10,Data10!$HJ$11:$HJ$18</definedName>
    <definedName name="A127857318X_Data">Data10!$HJ$11:$HJ$18</definedName>
    <definedName name="A127857318X_Latest">Data10!$HJ$18</definedName>
    <definedName name="A127857322R">Data10!$GV$1:$GV$10,Data10!$GV$11:$GV$18</definedName>
    <definedName name="A127857322R_Data">Data10!$GV$11:$GV$18</definedName>
    <definedName name="A127857322R_Latest">Data10!$GV$18</definedName>
    <definedName name="A127857326X">Data10!$HN$1:$HN$10,Data10!$HN$11:$HN$18</definedName>
    <definedName name="A127857326X_Data">Data10!$HN$11:$HN$18</definedName>
    <definedName name="A127857326X_Latest">Data10!$HN$18</definedName>
    <definedName name="A127857330R">Data10!$GW$1:$GW$10,Data10!$GW$11:$GW$18</definedName>
    <definedName name="A127857330R_Data">Data10!$GW$11:$GW$18</definedName>
    <definedName name="A127857330R_Latest">Data10!$GW$18</definedName>
    <definedName name="A127857334X">Data11!$ID$1:$ID$10,Data11!$ID$11:$ID$18</definedName>
    <definedName name="A127857334X_Data">Data11!$ID$11:$ID$18</definedName>
    <definedName name="A127857334X_Latest">Data11!$ID$18</definedName>
    <definedName name="A127857338J">Data12!$B$1:$B$10,Data12!$B$11:$B$18</definedName>
    <definedName name="A127857338J_Data">Data12!$B$11:$B$18</definedName>
    <definedName name="A127857338J_Latest">Data12!$B$18</definedName>
    <definedName name="A127857342X">Data12!$E$1:$E$10,Data12!$E$11:$E$18</definedName>
    <definedName name="A127857342X_Data">Data12!$E$11:$E$18</definedName>
    <definedName name="A127857342X_Latest">Data12!$E$18</definedName>
    <definedName name="A127857346J">Data11!$HX$1:$HX$10,Data11!$HX$11:$HX$18</definedName>
    <definedName name="A127857346J_Data">Data11!$HX$11:$HX$18</definedName>
    <definedName name="A127857346J_Latest">Data11!$HX$18</definedName>
    <definedName name="A127857350X">Data12!$AD$1:$AD$10,Data12!$AD$11:$AD$18</definedName>
    <definedName name="A127857350X_Data">Data12!$AD$11:$AD$18</definedName>
    <definedName name="A127857350X_Latest">Data12!$AD$18</definedName>
    <definedName name="A127857358T">Data12!$Q$1:$Q$10,Data12!$Q$11:$Q$18</definedName>
    <definedName name="A127857358T_Data">Data12!$Q$11:$Q$18</definedName>
    <definedName name="A127857358T_Latest">Data12!$Q$18</definedName>
    <definedName name="A127857362J">Data12!$AQ$1:$AQ$10,Data12!$AQ$11:$AQ$18</definedName>
    <definedName name="A127857362J_Data">Data12!$AQ$11:$AQ$18</definedName>
    <definedName name="A127857362J_Latest">Data12!$AQ$18</definedName>
    <definedName name="A127857366T">Data12!$BA$1:$BA$10,Data12!$BA$11:$BA$18</definedName>
    <definedName name="A127857366T_Data">Data12!$BA$11:$BA$18</definedName>
    <definedName name="A127857366T_Latest">Data12!$BA$18</definedName>
    <definedName name="A127857370J">Data12!$BG$1:$BG$10,Data12!$BG$11:$BG$18</definedName>
    <definedName name="A127857370J_Data">Data12!$BG$11:$BG$18</definedName>
    <definedName name="A127857370J_Latest">Data12!$BG$18</definedName>
    <definedName name="A127857374T">Data12!$BH$1:$BH$10,Data12!$BH$11:$BH$18</definedName>
    <definedName name="A127857374T_Data">Data12!$BH$11:$BH$18</definedName>
    <definedName name="A127857374T_Latest">Data12!$BH$18</definedName>
    <definedName name="A127857378A">Data12!$BU$1:$BU$10,Data12!$BU$11:$BU$18</definedName>
    <definedName name="A127857378A_Data">Data12!$BU$11:$BU$18</definedName>
    <definedName name="A127857378A_Latest">Data12!$BU$18</definedName>
    <definedName name="A127857382T">Data12!$AW$1:$AW$10,Data12!$AW$11:$AW$18</definedName>
    <definedName name="A127857382T_Data">Data12!$AW$11:$AW$18</definedName>
    <definedName name="A127857382T_Latest">Data12!$AW$18</definedName>
    <definedName name="A127857386A">Data12!$BY$1:$BY$10,Data12!$BY$11:$BY$18</definedName>
    <definedName name="A127857386A_Data">Data12!$BY$11:$BY$18</definedName>
    <definedName name="A127857386A_Latest">Data12!$BY$18</definedName>
    <definedName name="A127857390T">Data12!$CO$1:$CO$10,Data12!$CO$11:$CO$18</definedName>
    <definedName name="A127857390T_Data">Data12!$CO$11:$CO$18</definedName>
    <definedName name="A127857390T_Latest">Data12!$CO$18</definedName>
    <definedName name="A127857394A">Data12!$DE$1:$DE$10,Data12!$DE$11:$DE$18</definedName>
    <definedName name="A127857394A_Data">Data12!$DE$11:$DE$18</definedName>
    <definedName name="A127857394A_Latest">Data12!$DE$18</definedName>
    <definedName name="A127857398K">Data12!$DT$1:$DT$10,Data12!$DT$11:$DT$18</definedName>
    <definedName name="A127857398K_Data">Data12!$DT$11:$DT$18</definedName>
    <definedName name="A127857398K_Latest">Data12!$DT$18</definedName>
    <definedName name="A127857402R">Data12!$DV$1:$DV$10,Data12!$DV$11:$DV$18</definedName>
    <definedName name="A127857402R_Data">Data12!$DV$11:$DV$18</definedName>
    <definedName name="A127857402R_Latest">Data12!$DV$18</definedName>
    <definedName name="A127857406X">Data12!$DZ$1:$DZ$10,Data12!$DZ$11:$DZ$18</definedName>
    <definedName name="A127857406X_Data">Data12!$DZ$11:$DZ$18</definedName>
    <definedName name="A127857406X_Latest">Data12!$DZ$18</definedName>
    <definedName name="A127857410R">Data12!$EB$1:$EB$10,Data12!$EB$11:$EB$18</definedName>
    <definedName name="A127857410R_Data">Data12!$EB$11:$EB$18</definedName>
    <definedName name="A127857410R_Latest">Data12!$EB$18</definedName>
    <definedName name="A127857414X">Data12!$DJ$1:$DJ$10,Data12!$DJ$11:$DJ$18</definedName>
    <definedName name="A127857414X_Data">Data12!$DJ$11:$DJ$18</definedName>
    <definedName name="A127857414X_Latest">Data12!$DJ$18</definedName>
    <definedName name="A127857418J">Data12!$DL$1:$DL$10,Data12!$DL$11:$DL$18</definedName>
    <definedName name="A127857418J_Data">Data12!$DL$11:$DL$18</definedName>
    <definedName name="A127857418J_Latest">Data12!$DL$18</definedName>
    <definedName name="A127857422X">Data10!$IN$1:$IN$10,Data10!$IN$11:$IN$18</definedName>
    <definedName name="A127857422X_Data">Data10!$IN$11:$IN$18</definedName>
    <definedName name="A127857422X_Latest">Data10!$IN$18</definedName>
    <definedName name="A127857426J">Data10!$IQ$1:$IQ$10,Data10!$IQ$11:$IQ$18</definedName>
    <definedName name="A127857426J_Data">Data10!$IQ$11:$IQ$18</definedName>
    <definedName name="A127857426J_Latest">Data10!$IQ$18</definedName>
    <definedName name="A127857430X">Data11!$D$1:$D$10,Data11!$D$11:$D$18</definedName>
    <definedName name="A127857430X_Data">Data11!$D$11:$D$18</definedName>
    <definedName name="A127857430X_Latest">Data11!$D$18</definedName>
    <definedName name="A127857434J">Data11!$G$1:$G$10,Data11!$G$11:$G$18</definedName>
    <definedName name="A127857434J_Data">Data11!$G$11:$G$18</definedName>
    <definedName name="A127857434J_Latest">Data11!$G$18</definedName>
    <definedName name="A127857438T">Data11!$L$1:$L$10,Data11!$L$11:$L$18</definedName>
    <definedName name="A127857438T_Data">Data11!$L$11:$L$18</definedName>
    <definedName name="A127857438T_Latest">Data11!$L$18</definedName>
    <definedName name="A127857442J">Data11!$O$1:$O$10,Data11!$O$11:$O$18</definedName>
    <definedName name="A127857442J_Data">Data11!$O$11:$O$18</definedName>
    <definedName name="A127857442J_Latest">Data11!$O$18</definedName>
    <definedName name="A127857450J">Data11!$AF$1:$AF$10,Data11!$AF$11:$AF$18</definedName>
    <definedName name="A127857450J_Data">Data11!$AF$11:$AF$18</definedName>
    <definedName name="A127857450J_Latest">Data11!$AF$18</definedName>
    <definedName name="A127857454T">Data11!$AM$1:$AM$10,Data11!$AM$11:$AM$18</definedName>
    <definedName name="A127857454T_Data">Data11!$AM$11:$AM$18</definedName>
    <definedName name="A127857454T_Latest">Data11!$AM$18</definedName>
    <definedName name="A127857458A">Data11!$AS$1:$AS$10,Data11!$AS$11:$AS$18</definedName>
    <definedName name="A127857458A_Data">Data11!$AS$11:$AS$18</definedName>
    <definedName name="A127857458A_Latest">Data11!$AS$18</definedName>
    <definedName name="A127857462T">Data11!$Y$1:$Y$10,Data11!$Y$11:$Y$18</definedName>
    <definedName name="A127857462T_Data">Data11!$Y$11:$Y$18</definedName>
    <definedName name="A127857462T_Latest">Data11!$Y$18</definedName>
    <definedName name="A127857466A">Data11!$Z$1:$Z$10,Data11!$Z$11:$Z$18</definedName>
    <definedName name="A127857466A_Data">Data11!$Z$11:$Z$18</definedName>
    <definedName name="A127857466A_Latest">Data11!$Z$18</definedName>
    <definedName name="A127857470T">Data11!$AA$1:$AA$10,Data11!$AA$11:$AA$18</definedName>
    <definedName name="A127857470T_Data">Data11!$AA$11:$AA$18</definedName>
    <definedName name="A127857470T_Latest">Data11!$AA$18</definedName>
    <definedName name="A127857474A">Data11!$AC$1:$AC$10,Data11!$AC$11:$AC$18</definedName>
    <definedName name="A127857474A_Data">Data11!$AC$11:$AC$18</definedName>
    <definedName name="A127857474A_Latest">Data11!$AC$18</definedName>
    <definedName name="A127857478K">Data11!$BN$1:$BN$10,Data11!$BN$11:$BN$18</definedName>
    <definedName name="A127857478K_Data">Data11!$BN$11:$BN$18</definedName>
    <definedName name="A127857478K_Latest">Data11!$BN$18</definedName>
    <definedName name="A127857482A">Data11!$BP$1:$BP$10,Data11!$BP$11:$BP$18</definedName>
    <definedName name="A127857482A_Data">Data11!$BP$11:$BP$18</definedName>
    <definedName name="A127857482A_Latest">Data11!$BP$18</definedName>
    <definedName name="A127857486K">Data11!$BX$1:$BX$10,Data11!$BX$11:$BX$18</definedName>
    <definedName name="A127857486K_Data">Data11!$BX$11:$BX$18</definedName>
    <definedName name="A127857486K_Latest">Data11!$BX$18</definedName>
    <definedName name="A127857490A">Data11!$BY$1:$BY$10,Data11!$BY$11:$BY$18</definedName>
    <definedName name="A127857490A_Data">Data11!$BY$11:$BY$18</definedName>
    <definedName name="A127857490A_Latest">Data11!$BY$18</definedName>
    <definedName name="A127857494K">Data11!$CF$1:$CF$10,Data11!$CF$11:$CF$18</definedName>
    <definedName name="A127857494K_Data">Data11!$CF$11:$CF$18</definedName>
    <definedName name="A127857494K_Latest">Data11!$CF$18</definedName>
    <definedName name="A127857498V">Data11!$BJ$1:$BJ$10,Data11!$BJ$11:$BJ$18</definedName>
    <definedName name="A127857498V_Data">Data11!$BJ$11:$BJ$18</definedName>
    <definedName name="A127857498V_Latest">Data11!$BJ$18</definedName>
    <definedName name="A127857506J">Data11!$CQ$1:$CQ$10,Data11!$CQ$11:$CQ$18</definedName>
    <definedName name="A127857506J_Data">Data11!$CQ$11:$CQ$18</definedName>
    <definedName name="A127857506J_Latest">Data11!$CQ$18</definedName>
    <definedName name="A127857510X">Data11!$EL$1:$EL$10,Data11!$EL$11:$EL$18</definedName>
    <definedName name="A127857510X_Data">Data11!$EL$11:$EL$18</definedName>
    <definedName name="A127857510X_Latest">Data11!$EL$18</definedName>
    <definedName name="A127857514J">Data11!$EM$1:$EM$10,Data11!$EM$11:$EM$18</definedName>
    <definedName name="A127857514J_Data">Data11!$EM$11:$EM$18</definedName>
    <definedName name="A127857514J_Latest">Data11!$EM$18</definedName>
    <definedName name="A127857518T">Data11!$ER$1:$ER$10,Data11!$ER$11:$ER$18</definedName>
    <definedName name="A127857518T_Data">Data11!$ER$11:$ER$18</definedName>
    <definedName name="A127857518T_Latest">Data11!$ER$18</definedName>
    <definedName name="A127857522J">Data11!$EU$1:$EU$10,Data11!$EU$11:$EU$18</definedName>
    <definedName name="A127857522J_Data">Data11!$EU$11:$EU$18</definedName>
    <definedName name="A127857522J_Latest">Data11!$EU$18</definedName>
    <definedName name="A127857526T">Data11!$EX$1:$EX$10,Data11!$EX$11:$EX$18</definedName>
    <definedName name="A127857526T_Data">Data11!$EX$11:$EX$18</definedName>
    <definedName name="A127857526T_Latest">Data11!$EX$18</definedName>
    <definedName name="A127857530J">Data11!$DV$1:$DV$10,Data11!$DV$11:$DV$18</definedName>
    <definedName name="A127857530J_Data">Data11!$DV$11:$DV$18</definedName>
    <definedName name="A127857530J_Latest">Data11!$DV$18</definedName>
    <definedName name="A127857534T">Data11!$DW$1:$DW$10,Data11!$DW$11:$DW$18</definedName>
    <definedName name="A127857534T_Data">Data11!$DW$11:$DW$18</definedName>
    <definedName name="A127857534T_Latest">Data11!$DW$18</definedName>
    <definedName name="A127857538A">Data11!$DY$1:$DY$10,Data11!$DY$11:$DY$18</definedName>
    <definedName name="A127857538A_Data">Data11!$DY$11:$DY$18</definedName>
    <definedName name="A127857538A_Latest">Data11!$DY$18</definedName>
    <definedName name="A127857542T">Data11!$FL$1:$FL$10,Data11!$FL$11:$FL$18</definedName>
    <definedName name="A127857542T_Data">Data11!$FL$11:$FL$18</definedName>
    <definedName name="A127857542T_Latest">Data11!$FL$18</definedName>
    <definedName name="A127857546A">Data11!$FP$1:$FP$10,Data11!$FP$11:$FP$18</definedName>
    <definedName name="A127857546A_Data">Data11!$FP$11:$FP$18</definedName>
    <definedName name="A127857546A_Latest">Data11!$FP$18</definedName>
    <definedName name="A127857550T">Data11!$FQ$1:$FQ$10,Data11!$FQ$11:$FQ$18</definedName>
    <definedName name="A127857550T_Data">Data11!$FQ$11:$FQ$18</definedName>
    <definedName name="A127857550T_Latest">Data11!$FQ$18</definedName>
    <definedName name="A127857554A">Data11!$FE$1:$FE$10,Data11!$FE$11:$FE$18</definedName>
    <definedName name="A127857554A_Data">Data11!$FE$11:$FE$18</definedName>
    <definedName name="A127857554A_Latest">Data11!$FE$18</definedName>
    <definedName name="A127857558K">Data11!$GH$1:$GH$10,Data11!$GH$11:$GH$18</definedName>
    <definedName name="A127857558K_Data">Data11!$GH$11:$GH$18</definedName>
    <definedName name="A127857558K_Latest">Data11!$GH$18</definedName>
    <definedName name="A127858542K">Data12!$FJ$1:$FJ$10,Data12!$FJ$11:$FJ$18</definedName>
    <definedName name="A127858542K_Data">Data12!$FJ$11:$FJ$18</definedName>
    <definedName name="A127858542K_Latest">Data12!$FJ$18</definedName>
    <definedName name="A127858546V">Data12!$FN$1:$FN$10,Data12!$FN$11:$FN$18</definedName>
    <definedName name="A127858546V_Data">Data12!$FN$11:$FN$18</definedName>
    <definedName name="A127858546V_Latest">Data12!$FN$18</definedName>
    <definedName name="A127858550K">Data12!$FW$1:$FW$10,Data12!$FW$11:$FW$18</definedName>
    <definedName name="A127858550K_Data">Data12!$FW$11:$FW$18</definedName>
    <definedName name="A127858550K_Latest">Data12!$FW$18</definedName>
    <definedName name="A127858554V">Data12!$EW$1:$EW$10,Data12!$EW$11:$EW$18</definedName>
    <definedName name="A127858554V_Data">Data12!$EW$11:$EW$18</definedName>
    <definedName name="A127858554V_Latest">Data12!$EW$18</definedName>
    <definedName name="A127858826L">Data12!$GQ$1:$GQ$10,Data12!$GQ$11:$GQ$18</definedName>
    <definedName name="A127858826L_Data">Data12!$GQ$11:$GQ$18</definedName>
    <definedName name="A127858826L_Latest">Data12!$GQ$18</definedName>
    <definedName name="A127858830C">Data12!$GS$1:$GS$10,Data12!$GS$11:$GS$18</definedName>
    <definedName name="A127858830C_Data">Data12!$GS$11:$GS$18</definedName>
    <definedName name="A127858830C_Latest">Data12!$GS$18</definedName>
    <definedName name="A127858834L">Data12!$GU$1:$GU$10,Data12!$GU$11:$GU$18</definedName>
    <definedName name="A127858834L_Data">Data12!$GU$11:$GU$18</definedName>
    <definedName name="A127858834L_Latest">Data12!$GU$18</definedName>
    <definedName name="A127858838W">Data12!$GC$1:$GC$10,Data12!$GC$11:$GC$18</definedName>
    <definedName name="A127858838W_Data">Data12!$GC$11:$GC$18</definedName>
    <definedName name="A127858838W_Latest">Data12!$GC$18</definedName>
    <definedName name="A127858842L">Data13!$HL$1:$HL$10,Data13!$HL$11:$HL$18</definedName>
    <definedName name="A127858842L_Data">Data13!$HL$11:$HL$18</definedName>
    <definedName name="A127858842L_Latest">Data13!$HL$18</definedName>
    <definedName name="A127858846W">Data13!$HB$1:$HB$10,Data13!$HB$11:$HB$18</definedName>
    <definedName name="A127858846W_Data">Data13!$HB$11:$HB$18</definedName>
    <definedName name="A127858846W_Latest">Data13!$HB$18</definedName>
    <definedName name="A127858850L">Data13!$IF$1:$IF$10,Data13!$IF$11:$IF$18</definedName>
    <definedName name="A127858850L_Data">Data13!$IF$11:$IF$18</definedName>
    <definedName name="A127858850L_Latest">Data13!$IF$18</definedName>
    <definedName name="A127858854W">Data13!$HF$1:$HF$10,Data13!$HF$11:$HF$18</definedName>
    <definedName name="A127858854W_Data">Data13!$HF$11:$HF$18</definedName>
    <definedName name="A127858854W_Latest">Data13!$HF$18</definedName>
    <definedName name="A127858858F">Data14!$V$1:$V$10,Data14!$V$11:$V$18</definedName>
    <definedName name="A127858858F_Data">Data14!$V$11:$V$18</definedName>
    <definedName name="A127858858F_Latest">Data14!$V$18</definedName>
    <definedName name="A127858862W">Data14!$Z$1:$Z$10,Data14!$Z$11:$Z$18</definedName>
    <definedName name="A127858862W_Data">Data14!$Z$11:$Z$18</definedName>
    <definedName name="A127858862W_Latest">Data14!$Z$18</definedName>
    <definedName name="A127858866F">Data14!$AN$1:$AN$10,Data14!$AN$11:$AN$18</definedName>
    <definedName name="A127858866F_Data">Data14!$AN$11:$AN$18</definedName>
    <definedName name="A127858866F_Latest">Data14!$AN$18</definedName>
    <definedName name="A127858870W">Data14!$AP$1:$AP$10,Data14!$AP$11:$AP$18</definedName>
    <definedName name="A127858870W_Data">Data14!$AP$11:$AP$18</definedName>
    <definedName name="A127858870W_Latest">Data14!$AP$18</definedName>
    <definedName name="A127858874F">Data14!$AR$1:$AR$10,Data14!$AR$11:$AR$18</definedName>
    <definedName name="A127858874F_Data">Data14!$AR$11:$AR$18</definedName>
    <definedName name="A127858874F_Latest">Data14!$AR$18</definedName>
    <definedName name="A127858878R">Data14!$BD$1:$BD$10,Data14!$BD$11:$BD$18</definedName>
    <definedName name="A127858878R_Data">Data14!$BD$11:$BD$18</definedName>
    <definedName name="A127858878R_Latest">Data14!$BD$18</definedName>
    <definedName name="A127858882F">Data14!$BE$1:$BE$10,Data14!$BE$11:$BE$18</definedName>
    <definedName name="A127858882F_Data">Data14!$BE$11:$BE$18</definedName>
    <definedName name="A127858882F_Latest">Data14!$BE$18</definedName>
    <definedName name="A127858886R">Data14!$Y$1:$Y$10,Data14!$Y$11:$Y$18</definedName>
    <definedName name="A127858886R_Data">Data14!$Y$11:$Y$18</definedName>
    <definedName name="A127858886R_Latest">Data14!$Y$18</definedName>
    <definedName name="A127858890F">Data14!$AC$1:$AC$10,Data14!$AC$11:$AC$18</definedName>
    <definedName name="A127858890F_Data">Data14!$AC$11:$AC$18</definedName>
    <definedName name="A127858890F_Latest">Data14!$AC$18</definedName>
    <definedName name="A127858894R">Data14!$BF$1:$BF$10,Data14!$BF$11:$BF$18</definedName>
    <definedName name="A127858894R_Data">Data14!$BF$11:$BF$18</definedName>
    <definedName name="A127858894R_Latest">Data14!$BF$18</definedName>
    <definedName name="A127858898X">Data14!$BQ$1:$BQ$10,Data14!$BQ$11:$BQ$18</definedName>
    <definedName name="A127858898X_Data">Data14!$BQ$11:$BQ$18</definedName>
    <definedName name="A127858898X_Latest">Data14!$BQ$18</definedName>
    <definedName name="A127858902C">Data14!$CC$1:$CC$10,Data14!$CC$11:$CC$18</definedName>
    <definedName name="A127858902C_Data">Data14!$CC$11:$CC$18</definedName>
    <definedName name="A127858902C_Latest">Data14!$CC$18</definedName>
    <definedName name="A127858906L">Data14!$CK$1:$CK$10,Data14!$CK$11:$CK$18</definedName>
    <definedName name="A127858906L_Data">Data14!$CK$11:$CK$18</definedName>
    <definedName name="A127858906L_Latest">Data14!$CK$18</definedName>
    <definedName name="A127858914L">Data14!$BL$1:$BL$10,Data14!$BL$11:$BL$18</definedName>
    <definedName name="A127858914L_Data">Data14!$BL$11:$BL$18</definedName>
    <definedName name="A127858914L_Latest">Data14!$BL$18</definedName>
    <definedName name="A127858918W">Data14!$DI$1:$DI$10,Data14!$DI$11:$DI$18</definedName>
    <definedName name="A127858918W_Data">Data14!$DI$11:$DI$18</definedName>
    <definedName name="A127858918W_Latest">Data14!$DI$18</definedName>
    <definedName name="A127858922L">Data14!$DN$1:$DN$10,Data14!$DN$11:$DN$18</definedName>
    <definedName name="A127858922L_Data">Data14!$DN$11:$DN$18</definedName>
    <definedName name="A127858922L_Latest">Data14!$DN$18</definedName>
    <definedName name="A127858926W">Data12!$HU$1:$HU$10,Data12!$HU$11:$HU$18</definedName>
    <definedName name="A127858926W_Data">Data12!$HU$11:$HU$18</definedName>
    <definedName name="A127858926W_Latest">Data12!$HU$18</definedName>
    <definedName name="A127858930L">Data12!$HW$1:$HW$10,Data12!$HW$11:$HW$18</definedName>
    <definedName name="A127858930L_Data">Data12!$HW$11:$HW$18</definedName>
    <definedName name="A127858930L_Latest">Data12!$HW$18</definedName>
    <definedName name="A127858934W">Data12!$HY$1:$HY$10,Data12!$HY$11:$HY$18</definedName>
    <definedName name="A127858934W_Data">Data12!$HY$11:$HY$18</definedName>
    <definedName name="A127858934W_Latest">Data12!$HY$18</definedName>
    <definedName name="A127858938F">Data12!$HO$1:$HO$10,Data12!$HO$11:$HO$18</definedName>
    <definedName name="A127858938F_Data">Data12!$HO$11:$HO$18</definedName>
    <definedName name="A127858938F_Latest">Data12!$HO$18</definedName>
    <definedName name="A127858942W">Data12!$HP$1:$HP$10,Data12!$HP$11:$HP$18</definedName>
    <definedName name="A127858942W_Data">Data12!$HP$11:$HP$18</definedName>
    <definedName name="A127858942W_Latest">Data12!$HP$18</definedName>
    <definedName name="A127858946F">Data12!$HR$1:$HR$10,Data12!$HR$11:$HR$18</definedName>
    <definedName name="A127858946F_Data">Data12!$HR$11:$HR$18</definedName>
    <definedName name="A127858946F_Latest">Data12!$HR$18</definedName>
    <definedName name="A127858950W">Data13!$M$1:$M$10,Data13!$M$11:$M$18</definedName>
    <definedName name="A127858950W_Data">Data13!$M$11:$M$18</definedName>
    <definedName name="A127858950W_Latest">Data13!$M$18</definedName>
    <definedName name="A127858954F">Data13!$P$1:$P$10,Data13!$P$11:$P$18</definedName>
    <definedName name="A127858954F_Data">Data13!$P$11:$P$18</definedName>
    <definedName name="A127858954F_Latest">Data13!$P$18</definedName>
    <definedName name="A127858958R">Data13!$Z$1:$Z$10,Data13!$Z$11:$Z$18</definedName>
    <definedName name="A127858958R_Data">Data13!$Z$11:$Z$18</definedName>
    <definedName name="A127858958R_Latest">Data13!$Z$18</definedName>
    <definedName name="A127858962F">Data13!$G$1:$G$10,Data13!$G$11:$G$18</definedName>
    <definedName name="A127858962F_Data">Data13!$G$11:$G$18</definedName>
    <definedName name="A127858962F_Latest">Data13!$G$18</definedName>
    <definedName name="A127858966R">Data13!$BA$1:$BA$10,Data13!$BA$11:$BA$18</definedName>
    <definedName name="A127858966R_Data">Data13!$BA$11:$BA$18</definedName>
    <definedName name="A127858966R_Latest">Data13!$BA$18</definedName>
    <definedName name="A127858970F">Data13!$BO$1:$BO$10,Data13!$BO$11:$BO$18</definedName>
    <definedName name="A127858970F_Data">Data13!$BO$11:$BO$18</definedName>
    <definedName name="A127858970F_Latest">Data13!$BO$18</definedName>
    <definedName name="A127858974R">Data13!$AQ$1:$AQ$10,Data13!$AQ$11:$AQ$18</definedName>
    <definedName name="A127858974R_Data">Data13!$AQ$11:$AQ$18</definedName>
    <definedName name="A127858974R_Latest">Data13!$AQ$18</definedName>
    <definedName name="A127858978X">Data13!$CD$1:$CD$10,Data13!$CD$11:$CD$18</definedName>
    <definedName name="A127858978X_Data">Data13!$CD$11:$CD$18</definedName>
    <definedName name="A127858978X_Latest">Data13!$CD$18</definedName>
    <definedName name="A127858982R">Data13!$BS$1:$BS$10,Data13!$BS$11:$BS$18</definedName>
    <definedName name="A127858982R_Data">Data13!$BS$11:$BS$18</definedName>
    <definedName name="A127858982R_Latest">Data13!$BS$18</definedName>
    <definedName name="A127858986X">Data13!$CB$1:$CB$10,Data13!$CB$11:$CB$18</definedName>
    <definedName name="A127858986X_Data">Data13!$CB$11:$CB$18</definedName>
    <definedName name="A127858986X_Latest">Data13!$CB$18</definedName>
    <definedName name="A127858990R">Data13!$DP$1:$DP$10,Data13!$DP$11:$DP$18</definedName>
    <definedName name="A127858990R_Data">Data13!$DP$11:$DP$18</definedName>
    <definedName name="A127858990R_Latest">Data13!$DP$18</definedName>
    <definedName name="A127858994X">Data13!$DZ$1:$DZ$10,Data13!$DZ$11:$DZ$18</definedName>
    <definedName name="A127858994X_Data">Data13!$DZ$11:$DZ$18</definedName>
    <definedName name="A127858994X_Latest">Data13!$DZ$18</definedName>
    <definedName name="A127858998J">Data13!$DG$1:$DG$10,Data13!$DG$11:$DG$18</definedName>
    <definedName name="A127858998J_Data">Data13!$DG$11:$DG$18</definedName>
    <definedName name="A127858998J_Latest">Data13!$DG$18</definedName>
    <definedName name="A127859002R">Data13!$EX$1:$EX$10,Data13!$EX$11:$EX$18</definedName>
    <definedName name="A127859002R_Data">Data13!$EX$11:$EX$18</definedName>
    <definedName name="A127859002R_Latest">Data13!$EX$18</definedName>
    <definedName name="A127859006X">Data13!$EZ$1:$EZ$10,Data13!$EZ$11:$EZ$18</definedName>
    <definedName name="A127859006X_Data">Data13!$EZ$11:$EZ$18</definedName>
    <definedName name="A127859006X_Latest">Data13!$EZ$18</definedName>
    <definedName name="A127859010R">Data13!$FD$1:$FD$10,Data13!$FD$11:$FD$18</definedName>
    <definedName name="A127859010R_Data">Data13!$FD$11:$FD$18</definedName>
    <definedName name="A127859010R_Latest">Data13!$FD$18</definedName>
    <definedName name="A127859014X">Data13!$FK$1:$FK$10,Data13!$FK$11:$FK$18</definedName>
    <definedName name="A127859014X_Data">Data13!$FK$11:$FK$18</definedName>
    <definedName name="A127859014X_Latest">Data13!$FK$18</definedName>
    <definedName name="A127859018J">Data13!$GC$1:$GC$10,Data13!$GC$11:$GC$18</definedName>
    <definedName name="A127859018J_Data">Data13!$GC$11:$GC$18</definedName>
    <definedName name="A127859018J_Latest">Data13!$GC$18</definedName>
    <definedName name="A127859022X">Data13!$GV$1:$GV$10,Data13!$GV$11:$GV$18</definedName>
    <definedName name="A127859022X_Data">Data13!$GV$11:$GV$18</definedName>
    <definedName name="A127859022X_Latest">Data13!$GV$18</definedName>
    <definedName name="A127859026J">Data13!$FW$1:$FW$10,Data13!$FW$11:$FW$18</definedName>
    <definedName name="A127859026J_Data">Data13!$FW$11:$FW$18</definedName>
    <definedName name="A127859026J_Latest">Data13!$FW$18</definedName>
    <definedName name="A127859030X">Data13!$FX$1:$FX$10,Data13!$FX$11:$FX$18</definedName>
    <definedName name="A127859030X_Data">Data13!$FX$11:$FX$18</definedName>
    <definedName name="A127859030X_Latest">Data13!$FX$18</definedName>
    <definedName name="A127859042J">Data14!$DW$1:$DW$10,Data14!$DW$11:$DW$18</definedName>
    <definedName name="A127859042J_Data">Data14!$DW$11:$DW$18</definedName>
    <definedName name="A127859042J_Latest">Data14!$DW$18</definedName>
    <definedName name="A127859938X">Data14!$ES$1:$ES$10,Data14!$ES$11:$ES$18</definedName>
    <definedName name="A127859938X_Data">Data14!$ES$11:$ES$18</definedName>
    <definedName name="A127859938X_Latest">Data14!$ES$18</definedName>
    <definedName name="A127859942R">Data14!$EX$1:$EX$10,Data14!$EX$11:$EX$18</definedName>
    <definedName name="A127859942R_Data">Data14!$EX$11:$EX$18</definedName>
    <definedName name="A127859942R_Latest">Data14!$EX$18</definedName>
    <definedName name="A127859946X">Data14!$FH$1:$FH$10,Data14!$FH$11:$FH$18</definedName>
    <definedName name="A127859946X_Data">Data14!$FH$11:$FH$18</definedName>
    <definedName name="A127859946X_Latest">Data14!$FH$18</definedName>
    <definedName name="A127860234X">Data14!$GL$1:$GL$10,Data14!$GL$11:$GL$18</definedName>
    <definedName name="A127860234X_Data">Data14!$GL$11:$GL$18</definedName>
    <definedName name="A127860234X_Latest">Data14!$GL$18</definedName>
    <definedName name="A127860238J">Data14!$FQ$1:$FQ$10,Data14!$FQ$11:$FQ$18</definedName>
    <definedName name="A127860238J_Data">Data14!$FQ$11:$FQ$18</definedName>
    <definedName name="A127860238J_Latest">Data14!$FQ$18</definedName>
    <definedName name="A127860242X">Data14!$FT$1:$FT$10,Data14!$FT$11:$FT$18</definedName>
    <definedName name="A127860242X_Data">Data14!$FT$11:$FT$18</definedName>
    <definedName name="A127860242X_Latest">Data14!$FT$18</definedName>
    <definedName name="A127860246J">Data15!$GU$1:$GU$10,Data15!$GU$11:$GU$18</definedName>
    <definedName name="A127860246J_Data">Data15!$GU$11:$GU$18</definedName>
    <definedName name="A127860246J_Latest">Data15!$GU$18</definedName>
    <definedName name="A127860250X">Data15!$GV$1:$GV$10,Data15!$GV$11:$GV$18</definedName>
    <definedName name="A127860250X_Data">Data15!$GV$11:$GV$18</definedName>
    <definedName name="A127860250X_Latest">Data15!$GV$18</definedName>
    <definedName name="A127860254J">Data15!$HE$1:$HE$10,Data15!$HE$11:$HE$18</definedName>
    <definedName name="A127860254J_Data">Data15!$HE$11:$HE$18</definedName>
    <definedName name="A127860254J_Latest">Data15!$HE$18</definedName>
    <definedName name="A127860258T">Data15!$HG$1:$HG$10,Data15!$HG$11:$HG$18</definedName>
    <definedName name="A127860258T_Data">Data15!$HG$11:$HG$18</definedName>
    <definedName name="A127860258T_Latest">Data15!$HG$18</definedName>
    <definedName name="A127860262J">Data15!$GO$1:$GO$10,Data15!$GO$11:$GO$18</definedName>
    <definedName name="A127860262J_Data">Data15!$GO$11:$GO$18</definedName>
    <definedName name="A127860262J_Latest">Data15!$GO$18</definedName>
    <definedName name="A127860266T">Data15!$IO$1:$IO$10,Data15!$IO$11:$IO$18</definedName>
    <definedName name="A127860266T_Data">Data15!$IO$11:$IO$18</definedName>
    <definedName name="A127860266T_Latest">Data15!$IO$18</definedName>
    <definedName name="A127860270J">Data16!$F$1:$F$10,Data16!$F$11:$F$18</definedName>
    <definedName name="A127860270J_Data">Data16!$F$11:$F$18</definedName>
    <definedName name="A127860270J_Latest">Data16!$F$18</definedName>
    <definedName name="A127860278A">Data15!$HV$1:$HV$10,Data15!$HV$11:$HV$18</definedName>
    <definedName name="A127860278A_Data">Data15!$HV$11:$HV$18</definedName>
    <definedName name="A127860278A_Latest">Data15!$HV$18</definedName>
    <definedName name="A127860282T">Data16!$U$1:$U$10,Data16!$U$11:$U$18</definedName>
    <definedName name="A127860282T_Data">Data16!$U$11:$U$18</definedName>
    <definedName name="A127860282T_Latest">Data16!$U$18</definedName>
    <definedName name="A127860286A">Data16!$X$1:$X$10,Data16!$X$11:$X$18</definedName>
    <definedName name="A127860286A_Data">Data16!$X$11:$X$18</definedName>
    <definedName name="A127860286A_Latest">Data16!$X$18</definedName>
    <definedName name="A127860290T">Data16!$N$1:$N$10,Data16!$N$11:$N$18</definedName>
    <definedName name="A127860290T_Data">Data16!$N$11:$N$18</definedName>
    <definedName name="A127860290T_Latest">Data16!$N$18</definedName>
    <definedName name="A127860294A">Data16!$AZ$1:$AZ$10,Data16!$AZ$11:$AZ$18</definedName>
    <definedName name="A127860294A_Data">Data16!$AZ$11:$AZ$18</definedName>
    <definedName name="A127860294A_Latest">Data16!$AZ$18</definedName>
    <definedName name="A127860298K">Data16!$BC$1:$BC$10,Data16!$BC$11:$BC$18</definedName>
    <definedName name="A127860298K_Data">Data16!$BC$11:$BC$18</definedName>
    <definedName name="A127860298K_Latest">Data16!$BC$18</definedName>
    <definedName name="A127860302R">Data16!$BD$1:$BD$10,Data16!$BD$11:$BD$18</definedName>
    <definedName name="A127860302R_Data">Data16!$BD$11:$BD$18</definedName>
    <definedName name="A127860302R_Latest">Data16!$BD$18</definedName>
    <definedName name="A127860306X">Data16!$BH$1:$BH$10,Data16!$BH$11:$BH$18</definedName>
    <definedName name="A127860306X_Data">Data16!$BH$11:$BH$18</definedName>
    <definedName name="A127860306X_Latest">Data16!$BH$18</definedName>
    <definedName name="A127860310R">Data16!$BQ$1:$BQ$10,Data16!$BQ$11:$BQ$18</definedName>
    <definedName name="A127860310R_Data">Data16!$BQ$11:$BQ$18</definedName>
    <definedName name="A127860310R_Latest">Data16!$BQ$18</definedName>
    <definedName name="A127860314X">Data16!$AT$1:$AT$10,Data16!$AT$11:$AT$18</definedName>
    <definedName name="A127860314X_Data">Data16!$AT$11:$AT$18</definedName>
    <definedName name="A127860314X_Latest">Data16!$AT$18</definedName>
    <definedName name="A127860322X">Data16!$AU$1:$AU$10,Data16!$AU$11:$AU$18</definedName>
    <definedName name="A127860322X_Data">Data16!$AU$11:$AU$18</definedName>
    <definedName name="A127860322X_Latest">Data16!$AU$18</definedName>
    <definedName name="A127860326J">Data16!$AV$1:$AV$10,Data16!$AV$11:$AV$18</definedName>
    <definedName name="A127860326J_Data">Data16!$AV$11:$AV$18</definedName>
    <definedName name="A127860326J_Latest">Data16!$AV$18</definedName>
    <definedName name="A127860330X">Data16!$CS$1:$CS$10,Data16!$CS$11:$CS$18</definedName>
    <definedName name="A127860330X_Data">Data16!$CS$11:$CS$18</definedName>
    <definedName name="A127860330X_Latest">Data16!$CS$18</definedName>
    <definedName name="A127860334J">Data16!$CA$1:$CA$10,Data16!$CA$11:$CA$18</definedName>
    <definedName name="A127860334J_Data">Data16!$CA$11:$CA$18</definedName>
    <definedName name="A127860334J_Latest">Data16!$CA$18</definedName>
    <definedName name="A127860338T">Data16!$DC$1:$DC$10,Data16!$DC$11:$DC$18</definedName>
    <definedName name="A127860338T_Data">Data16!$DC$11:$DC$18</definedName>
    <definedName name="A127860338T_Latest">Data16!$DC$18</definedName>
    <definedName name="A127860342J">Data16!$BX$1:$BX$10,Data16!$BX$11:$BX$18</definedName>
    <definedName name="A127860342J_Data">Data16!$BX$11:$BX$18</definedName>
    <definedName name="A127860342J_Latest">Data16!$BX$18</definedName>
    <definedName name="A127860346T">Data14!$GU$1:$GU$10,Data14!$GU$11:$GU$18</definedName>
    <definedName name="A127860346T_Data">Data14!$GU$11:$GU$18</definedName>
    <definedName name="A127860346T_Latest">Data14!$GU$18</definedName>
    <definedName name="A127860350J">Data14!$HM$1:$HM$10,Data14!$HM$11:$HM$18</definedName>
    <definedName name="A127860350J_Data">Data14!$HM$11:$HM$18</definedName>
    <definedName name="A127860350J_Latest">Data14!$HM$18</definedName>
    <definedName name="A127860354T">Data14!$HS$1:$HS$10,Data14!$HS$11:$HS$18</definedName>
    <definedName name="A127860354T_Data">Data14!$HS$11:$HS$18</definedName>
    <definedName name="A127860354T_Latest">Data14!$HS$18</definedName>
    <definedName name="A127860358A">Data14!$HW$1:$HW$10,Data14!$HW$11:$HW$18</definedName>
    <definedName name="A127860358A_Data">Data14!$HW$11:$HW$18</definedName>
    <definedName name="A127860358A_Latest">Data14!$HW$18</definedName>
    <definedName name="A127860362T">Data14!$GY$1:$GY$10,Data14!$GY$11:$GY$18</definedName>
    <definedName name="A127860362T_Data">Data14!$GY$11:$GY$18</definedName>
    <definedName name="A127860362T_Latest">Data14!$GY$18</definedName>
    <definedName name="A127860366A">Data14!$IC$1:$IC$10,Data14!$IC$11:$IC$18</definedName>
    <definedName name="A127860366A_Data">Data14!$IC$11:$IC$18</definedName>
    <definedName name="A127860366A_Latest">Data14!$IC$18</definedName>
    <definedName name="A127860370T">Data15!$Q$1:$Q$10,Data15!$Q$11:$Q$18</definedName>
    <definedName name="A127860370T_Data">Data15!$Q$11:$Q$18</definedName>
    <definedName name="A127860370T_Latest">Data15!$Q$18</definedName>
    <definedName name="A127860374A">Data14!$IH$1:$IH$10,Data14!$IH$11:$IH$18</definedName>
    <definedName name="A127860374A_Data">Data14!$IH$11:$IH$18</definedName>
    <definedName name="A127860374A_Latest">Data14!$IH$18</definedName>
    <definedName name="A127860378K">Data15!$AQ$1:$AQ$10,Data15!$AQ$11:$AQ$18</definedName>
    <definedName name="A127860378K_Data">Data15!$AQ$11:$AQ$18</definedName>
    <definedName name="A127860378K_Latest">Data15!$AQ$18</definedName>
    <definedName name="A127860382A">Data15!$AV$1:$AV$10,Data15!$AV$11:$AV$18</definedName>
    <definedName name="A127860382A_Data">Data15!$AV$11:$AV$18</definedName>
    <definedName name="A127860382A_Latest">Data15!$AV$18</definedName>
    <definedName name="A127860386K">Data15!$W$1:$W$10,Data15!$W$11:$W$18</definedName>
    <definedName name="A127860386K_Data">Data15!$W$11:$W$18</definedName>
    <definedName name="A127860386K_Latest">Data15!$W$18</definedName>
    <definedName name="A127860390A">Data15!$AY$1:$AY$10,Data15!$AY$11:$AY$18</definedName>
    <definedName name="A127860390A_Data">Data15!$AY$11:$AY$18</definedName>
    <definedName name="A127860390A_Latest">Data15!$AY$18</definedName>
    <definedName name="A127860394K">Data15!$AA$1:$AA$10,Data15!$AA$11:$AA$18</definedName>
    <definedName name="A127860394K_Data">Data15!$AA$11:$AA$18</definedName>
    <definedName name="A127860394K_Latest">Data15!$AA$18</definedName>
    <definedName name="A127860398V">Data15!$BN$1:$BN$10,Data15!$BN$11:$BN$18</definedName>
    <definedName name="A127860398V_Data">Data15!$BN$11:$BN$18</definedName>
    <definedName name="A127860398V_Latest">Data15!$BN$18</definedName>
    <definedName name="A127860402X">Data15!$BW$1:$BW$10,Data15!$BW$11:$BW$18</definedName>
    <definedName name="A127860402X_Data">Data15!$BW$11:$BW$18</definedName>
    <definedName name="A127860402X_Latest">Data15!$BW$18</definedName>
    <definedName name="A127860406J">Data15!$CH$1:$CH$10,Data15!$CH$11:$CH$18</definedName>
    <definedName name="A127860406J_Data">Data15!$CH$11:$CH$18</definedName>
    <definedName name="A127860406J_Latest">Data15!$CH$18</definedName>
    <definedName name="A127860410X">Data15!$CI$1:$CI$10,Data15!$CI$11:$CI$18</definedName>
    <definedName name="A127860410X_Data">Data15!$CI$11:$CI$18</definedName>
    <definedName name="A127860410X_Latest">Data15!$CI$18</definedName>
    <definedName name="A127860414J">Data15!$BI$1:$BI$10,Data15!$BI$11:$BI$18</definedName>
    <definedName name="A127860414J_Data">Data15!$BI$11:$BI$18</definedName>
    <definedName name="A127860414J_Latest">Data15!$BI$18</definedName>
    <definedName name="A127860418T">Data15!$DA$1:$DA$10,Data15!$DA$11:$DA$18</definedName>
    <definedName name="A127860418T_Data">Data15!$DA$11:$DA$18</definedName>
    <definedName name="A127860418T_Latest">Data15!$DA$18</definedName>
    <definedName name="A127860422J">Data15!$DB$1:$DB$10,Data15!$DB$11:$DB$18</definedName>
    <definedName name="A127860422J_Data">Data15!$DB$11:$DB$18</definedName>
    <definedName name="A127860422J_Latest">Data15!$DB$18</definedName>
    <definedName name="A127860426T">Data15!$DH$1:$DH$10,Data15!$DH$11:$DH$18</definedName>
    <definedName name="A127860426T_Data">Data15!$DH$11:$DH$18</definedName>
    <definedName name="A127860426T_Latest">Data15!$DH$18</definedName>
    <definedName name="A127860430J">Data15!$DO$1:$DO$10,Data15!$DO$11:$DO$18</definedName>
    <definedName name="A127860430J_Data">Data15!$DO$11:$DO$18</definedName>
    <definedName name="A127860430J_Latest">Data15!$DO$18</definedName>
    <definedName name="A127860434T">Data15!$CN$1:$CN$10,Data15!$CN$11:$CN$18</definedName>
    <definedName name="A127860434T_Data">Data15!$CN$11:$CN$18</definedName>
    <definedName name="A127860434T_Latest">Data15!$CN$18</definedName>
    <definedName name="A127860438A">Data15!$DQ$1:$DQ$10,Data15!$DQ$11:$DQ$18</definedName>
    <definedName name="A127860438A_Data">Data15!$DQ$11:$DQ$18</definedName>
    <definedName name="A127860438A_Latest">Data15!$DQ$18</definedName>
    <definedName name="A127860442T">Data15!$CO$1:$CO$10,Data15!$CO$11:$CO$18</definedName>
    <definedName name="A127860442T_Data">Data15!$CO$11:$CO$18</definedName>
    <definedName name="A127860442T_Latest">Data15!$CO$18</definedName>
    <definedName name="A127860446A">Data15!$ED$1:$ED$10,Data15!$ED$11:$ED$18</definedName>
    <definedName name="A127860446A_Data">Data15!$ED$11:$ED$18</definedName>
    <definedName name="A127860446A_Latest">Data15!$ED$18</definedName>
    <definedName name="A127860450T">Data15!$EW$1:$EW$10,Data15!$EW$11:$EW$18</definedName>
    <definedName name="A127860450T_Data">Data15!$EW$11:$EW$18</definedName>
    <definedName name="A127860450T_Latest">Data15!$EW$18</definedName>
    <definedName name="A127860454A">Data15!$DW$1:$DW$10,Data15!$DW$11:$DW$18</definedName>
    <definedName name="A127860454A_Data">Data15!$DW$11:$DW$18</definedName>
    <definedName name="A127860454A_Latest">Data15!$DW$18</definedName>
    <definedName name="A127860458K">Data15!$DY$1:$DY$10,Data15!$DY$11:$DY$18</definedName>
    <definedName name="A127860458K_Data">Data15!$DY$11:$DY$18</definedName>
    <definedName name="A127860458K_Latest">Data15!$DY$18</definedName>
    <definedName name="A127860462A">Data15!$FA$1:$FA$10,Data15!$FA$11:$FA$18</definedName>
    <definedName name="A127860462A_Data">Data15!$FA$11:$FA$18</definedName>
    <definedName name="A127860462A_Latest">Data15!$FA$18</definedName>
    <definedName name="A127860466K">Data15!$FL$1:$FL$10,Data15!$FL$11:$FL$18</definedName>
    <definedName name="A127860466K_Data">Data15!$FL$11:$FL$18</definedName>
    <definedName name="A127860466K_Latest">Data15!$FL$18</definedName>
    <definedName name="A127860470A">Data15!$FO$1:$FO$10,Data15!$FO$11:$FO$18</definedName>
    <definedName name="A127860470A_Data">Data15!$FO$11:$FO$18</definedName>
    <definedName name="A127860470A_Latest">Data15!$FO$18</definedName>
    <definedName name="A127860474K">Data15!$FP$1:$FP$10,Data15!$FP$11:$FP$18</definedName>
    <definedName name="A127860474K_Data">Data15!$FP$11:$FP$18</definedName>
    <definedName name="A127860474K_Latest">Data15!$FP$18</definedName>
    <definedName name="A127860478V">Data15!$FQ$1:$FQ$10,Data15!$FQ$11:$FQ$18</definedName>
    <definedName name="A127860478V_Data">Data15!$FQ$11:$FQ$18</definedName>
    <definedName name="A127860478V_Latest">Data15!$FQ$18</definedName>
    <definedName name="A127860482K">Data15!$FS$1:$FS$10,Data15!$FS$11:$FS$18</definedName>
    <definedName name="A127860482K_Data">Data15!$FS$11:$FS$18</definedName>
    <definedName name="A127860482K_Latest">Data15!$FS$18</definedName>
    <definedName name="A127860486V">Data15!$FV$1:$FV$10,Data15!$FV$11:$FV$18</definedName>
    <definedName name="A127860486V_Data">Data15!$FV$11:$FV$18</definedName>
    <definedName name="A127860486V_Latest">Data15!$FV$18</definedName>
    <definedName name="A127860490K">Data15!$FX$1:$FX$10,Data15!$FX$11:$FX$18</definedName>
    <definedName name="A127860490K_Data">Data15!$FX$11:$FX$18</definedName>
    <definedName name="A127860490K_Latest">Data15!$FX$18</definedName>
    <definedName name="A127861482C">Data16!$DW$1:$DW$10,Data16!$DW$11:$DW$18</definedName>
    <definedName name="A127861482C_Data">Data16!$DW$11:$DW$18</definedName>
    <definedName name="A127861482C_Latest">Data16!$DW$18</definedName>
    <definedName name="A127861486L">Data16!$ED$1:$ED$10,Data16!$ED$11:$ED$18</definedName>
    <definedName name="A127861486L_Data">Data16!$ED$11:$ED$18</definedName>
    <definedName name="A127861486L_Latest">Data16!$ED$18</definedName>
    <definedName name="A127861490C">Data16!$EF$1:$EF$10,Data16!$EF$11:$EF$18</definedName>
    <definedName name="A127861490C_Data">Data16!$EF$11:$EF$18</definedName>
    <definedName name="A127861490C_Latest">Data16!$EF$18</definedName>
    <definedName name="A127861494L">Data16!$EH$1:$EH$10,Data16!$EH$11:$EH$18</definedName>
    <definedName name="A127861494L_Data">Data16!$EH$11:$EH$18</definedName>
    <definedName name="A127861494L_Latest">Data16!$EH$18</definedName>
    <definedName name="A127861498W">Data16!$EK$1:$EK$10,Data16!$EK$11:$EK$18</definedName>
    <definedName name="A127861498W_Data">Data16!$EK$11:$EK$18</definedName>
    <definedName name="A127861498W_Latest">Data16!$EK$18</definedName>
    <definedName name="A127861502A">Data16!$EL$1:$EL$10,Data16!$EL$11:$EL$18</definedName>
    <definedName name="A127861502A_Data">Data16!$EL$11:$EL$18</definedName>
    <definedName name="A127861502A_Latest">Data16!$EL$18</definedName>
    <definedName name="A127861506K">Data16!$EP$1:$EP$10,Data16!$EP$11:$EP$18</definedName>
    <definedName name="A127861506K_Data">Data16!$EP$11:$EP$18</definedName>
    <definedName name="A127861506K_Latest">Data16!$EP$18</definedName>
    <definedName name="A127861510A">Data16!$DS$1:$DS$10,Data16!$DS$11:$DS$18</definedName>
    <definedName name="A127861510A_Data">Data16!$DS$11:$DS$18</definedName>
    <definedName name="A127861510A_Latest">Data16!$DS$18</definedName>
    <definedName name="A127861758F">Data16!$FI$1:$FI$10,Data16!$FI$11:$FI$18</definedName>
    <definedName name="A127861758F_Data">Data16!$FI$11:$FI$18</definedName>
    <definedName name="A127861758F_Latest">Data16!$FI$18</definedName>
    <definedName name="A127861762W">Data16!$FL$1:$FL$10,Data16!$FL$11:$FL$18</definedName>
    <definedName name="A127861762W_Data">Data16!$FL$11:$FL$18</definedName>
    <definedName name="A127861762W_Latest">Data16!$FL$18</definedName>
    <definedName name="A127861766F">Data16!$FV$1:$FV$10,Data16!$FV$11:$FV$18</definedName>
    <definedName name="A127861766F_Data">Data16!$FV$11:$FV$18</definedName>
    <definedName name="A127861766F_Latest">Data16!$FV$18</definedName>
    <definedName name="A127861770W">Data16!$EX$1:$EX$10,Data16!$EX$11:$EX$18</definedName>
    <definedName name="A127861770W_Data">Data16!$EX$11:$EX$18</definedName>
    <definedName name="A127861770W_Latest">Data16!$EX$18</definedName>
    <definedName name="A127861774F">Data16!$FZ$1:$FZ$10,Data16!$FZ$11:$FZ$18</definedName>
    <definedName name="A127861774F_Data">Data16!$FZ$11:$FZ$18</definedName>
    <definedName name="A127861774F_Latest">Data16!$FZ$18</definedName>
    <definedName name="A127861778R">Data17!$FR$1:$FR$10,Data17!$FR$11:$FR$18</definedName>
    <definedName name="A127861778R_Data">Data17!$FR$11:$FR$18</definedName>
    <definedName name="A127861778R_Latest">Data17!$FR$18</definedName>
    <definedName name="A127861782F">Data17!$GH$1:$GH$10,Data17!$GH$11:$GH$18</definedName>
    <definedName name="A127861782F_Data">Data17!$GH$11:$GH$18</definedName>
    <definedName name="A127861782F_Latest">Data17!$GH$18</definedName>
    <definedName name="A127861786R">Data17!$GM$1:$GM$10,Data17!$GM$11:$GM$18</definedName>
    <definedName name="A127861786R_Data">Data17!$GM$11:$GM$18</definedName>
    <definedName name="A127861786R_Latest">Data17!$GM$18</definedName>
    <definedName name="A127861790F">Data17!$FT$1:$FT$10,Data17!$FT$11:$FT$18</definedName>
    <definedName name="A127861790F_Data">Data17!$FT$11:$FT$18</definedName>
    <definedName name="A127861790F_Latest">Data17!$FT$18</definedName>
    <definedName name="A127861794R">Data17!$GV$1:$GV$10,Data17!$GV$11:$GV$18</definedName>
    <definedName name="A127861794R_Data">Data17!$GV$11:$GV$18</definedName>
    <definedName name="A127861794R_Latest">Data17!$GV$18</definedName>
    <definedName name="A127861798X">Data17!$FZ$1:$FZ$10,Data17!$FZ$11:$FZ$18</definedName>
    <definedName name="A127861798X_Data">Data17!$FZ$11:$FZ$18</definedName>
    <definedName name="A127861798X_Latest">Data17!$FZ$18</definedName>
    <definedName name="A127861802C">Data17!$HI$1:$HI$10,Data17!$HI$11:$HI$18</definedName>
    <definedName name="A127861802C_Data">Data17!$HI$11:$HI$18</definedName>
    <definedName name="A127861802C_Latest">Data17!$HI$18</definedName>
    <definedName name="A127861806L">Data17!$HN$1:$HN$10,Data17!$HN$11:$HN$18</definedName>
    <definedName name="A127861806L_Data">Data17!$HN$11:$HN$18</definedName>
    <definedName name="A127861806L_Latest">Data17!$HN$18</definedName>
    <definedName name="A127861810C">Data17!$HP$1:$HP$10,Data17!$HP$11:$HP$18</definedName>
    <definedName name="A127861810C_Data">Data17!$HP$11:$HP$18</definedName>
    <definedName name="A127861810C_Latest">Data17!$HP$18</definedName>
    <definedName name="A127861814L">Data17!$HV$1:$HV$10,Data17!$HV$11:$HV$18</definedName>
    <definedName name="A127861814L_Data">Data17!$HV$11:$HV$18</definedName>
    <definedName name="A127861814L_Latest">Data17!$HV$18</definedName>
    <definedName name="A127861818W">Data17!$HW$1:$HW$10,Data17!$HW$11:$HW$18</definedName>
    <definedName name="A127861818W_Data">Data17!$HW$11:$HW$18</definedName>
    <definedName name="A127861818W_Latest">Data17!$HW$18</definedName>
    <definedName name="A127861822L">Data17!$HX$1:$HX$10,Data17!$HX$11:$HX$18</definedName>
    <definedName name="A127861822L_Data">Data17!$HX$11:$HX$18</definedName>
    <definedName name="A127861822L_Latest">Data17!$HX$18</definedName>
    <definedName name="A127861826W">Data17!$IC$1:$IC$10,Data17!$IC$11:$IC$18</definedName>
    <definedName name="A127861826W_Data">Data17!$IC$11:$IC$18</definedName>
    <definedName name="A127861826W_Latest">Data17!$IC$18</definedName>
    <definedName name="A127861830L">Data17!$IH$1:$IH$10,Data17!$IH$11:$IH$18</definedName>
    <definedName name="A127861830L_Data">Data17!$IH$11:$IH$18</definedName>
    <definedName name="A127861830L_Latest">Data17!$IH$18</definedName>
    <definedName name="A127861834W">Data18!$W$1:$W$10,Data18!$W$11:$W$18</definedName>
    <definedName name="A127861834W_Data">Data18!$W$11:$W$18</definedName>
    <definedName name="A127861834W_Latest">Data18!$W$18</definedName>
    <definedName name="A127861838F">Data18!$AL$1:$AL$10,Data18!$AL$11:$AL$18</definedName>
    <definedName name="A127861838F_Data">Data18!$AL$11:$AL$18</definedName>
    <definedName name="A127861838F_Latest">Data18!$AL$18</definedName>
    <definedName name="A127861842W">Data18!$AP$1:$AP$10,Data18!$AP$11:$AP$18</definedName>
    <definedName name="A127861842W_Data">Data18!$AP$11:$AP$18</definedName>
    <definedName name="A127861842W_Latest">Data18!$AP$18</definedName>
    <definedName name="A127861850W">Data18!$AE$1:$AE$10,Data18!$AE$11:$AE$18</definedName>
    <definedName name="A127861850W_Data">Data18!$AE$11:$AE$18</definedName>
    <definedName name="A127861850W_Latest">Data18!$AE$18</definedName>
    <definedName name="A127861854F">Data18!$AH$1:$AH$10,Data18!$AH$11:$AH$18</definedName>
    <definedName name="A127861854F_Data">Data18!$AH$11:$AH$18</definedName>
    <definedName name="A127861854F_Latest">Data18!$AH$18</definedName>
    <definedName name="A127861858R">Data18!$BU$1:$BU$10,Data18!$BU$11:$BU$18</definedName>
    <definedName name="A127861858R_Data">Data18!$BU$11:$BU$18</definedName>
    <definedName name="A127861858R_Latest">Data18!$BU$18</definedName>
    <definedName name="A127861862F">Data18!$BI$1:$BI$10,Data18!$BI$11:$BI$18</definedName>
    <definedName name="A127861862F_Data">Data18!$BI$11:$BI$18</definedName>
    <definedName name="A127861862F_Latest">Data18!$BI$18</definedName>
    <definedName name="A127861866R">Data18!$CG$1:$CG$10,Data18!$CG$11:$CG$18</definedName>
    <definedName name="A127861866R_Data">Data18!$CG$11:$CG$18</definedName>
    <definedName name="A127861866R_Latest">Data18!$CG$18</definedName>
    <definedName name="A127861870F">Data18!$BK$1:$BK$10,Data18!$BK$11:$BK$18</definedName>
    <definedName name="A127861870F_Data">Data18!$BK$11:$BK$18</definedName>
    <definedName name="A127861870F_Latest">Data18!$BK$18</definedName>
    <definedName name="A127861874R">Data18!$CN$1:$CN$10,Data18!$CN$11:$CN$18</definedName>
    <definedName name="A127861874R_Data">Data18!$CN$11:$CN$18</definedName>
    <definedName name="A127861874R_Latest">Data18!$CN$18</definedName>
    <definedName name="A127861878X">Data16!$GN$1:$GN$10,Data16!$GN$11:$GN$18</definedName>
    <definedName name="A127861878X_Data">Data16!$GN$11:$GN$18</definedName>
    <definedName name="A127861878X_Latest">Data16!$GN$18</definedName>
    <definedName name="A127861882R">Data16!$HE$1:$HE$10,Data16!$HE$11:$HE$18</definedName>
    <definedName name="A127861882R_Data">Data16!$HE$11:$HE$18</definedName>
    <definedName name="A127861882R_Latest">Data16!$HE$18</definedName>
    <definedName name="A127861886X">Data17!$N$1:$N$10,Data17!$N$11:$N$18</definedName>
    <definedName name="A127861886X_Data">Data17!$N$11:$N$18</definedName>
    <definedName name="A127861886X_Latest">Data17!$N$18</definedName>
    <definedName name="A127861890R">Data17!$Y$1:$Y$10,Data17!$Y$11:$Y$18</definedName>
    <definedName name="A127861890R_Data">Data17!$Y$11:$Y$18</definedName>
    <definedName name="A127861890R_Latest">Data17!$Y$18</definedName>
    <definedName name="A127861894X">Data17!$AC$1:$AC$10,Data17!$AC$11:$AC$18</definedName>
    <definedName name="A127861894X_Data">Data17!$AC$11:$AC$18</definedName>
    <definedName name="A127861894X_Latest">Data17!$AC$18</definedName>
    <definedName name="A127861898J">Data17!$AF$1:$AF$10,Data17!$AF$11:$AF$18</definedName>
    <definedName name="A127861898J_Data">Data17!$AF$11:$AF$18</definedName>
    <definedName name="A127861898J_Latest">Data17!$AF$18</definedName>
    <definedName name="A127861902L">Data17!$F$1:$F$10,Data17!$F$11:$F$18</definedName>
    <definedName name="A127861902L_Data">Data17!$F$11:$F$18</definedName>
    <definedName name="A127861902L_Latest">Data17!$F$18</definedName>
    <definedName name="A127861906W">Data17!$AG$1:$AG$10,Data17!$AG$11:$AG$18</definedName>
    <definedName name="A127861906W_Data">Data17!$AG$11:$AG$18</definedName>
    <definedName name="A127861906W_Latest">Data17!$AG$18</definedName>
    <definedName name="A127861910L">Data17!$AH$1:$AH$10,Data17!$AH$11:$AH$18</definedName>
    <definedName name="A127861910L_Data">Data17!$AH$11:$AH$18</definedName>
    <definedName name="A127861910L_Latest">Data17!$AH$18</definedName>
    <definedName name="A127861914W">Data17!$AU$1:$AU$10,Data17!$AU$11:$AU$18</definedName>
    <definedName name="A127861914W_Data">Data17!$AU$11:$AU$18</definedName>
    <definedName name="A127861914W_Latest">Data17!$AU$18</definedName>
    <definedName name="A127861918F">Data17!$AN$1:$AN$10,Data17!$AN$11:$AN$18</definedName>
    <definedName name="A127861918F_Data">Data17!$AN$11:$AN$18</definedName>
    <definedName name="A127861918F_Latest">Data17!$AN$18</definedName>
    <definedName name="A127861922W">Data17!$AK$1:$AK$10,Data17!$AK$11:$AK$18</definedName>
    <definedName name="A127861922W_Data">Data17!$AK$11:$AK$18</definedName>
    <definedName name="A127861922W_Latest">Data17!$AK$18</definedName>
    <definedName name="A127861926F">Data17!$AO$1:$AO$10,Data17!$AO$11:$AO$18</definedName>
    <definedName name="A127861926F_Data">Data17!$AO$11:$AO$18</definedName>
    <definedName name="A127861926F_Latest">Data17!$AO$18</definedName>
    <definedName name="A127861930W">Data17!$CI$1:$CI$10,Data17!$CI$11:$CI$18</definedName>
    <definedName name="A127861930W_Data">Data17!$CI$11:$CI$18</definedName>
    <definedName name="A127861930W_Latest">Data17!$CI$18</definedName>
    <definedName name="A127861934F">Data17!$CP$1:$CP$10,Data17!$CP$11:$CP$18</definedName>
    <definedName name="A127861934F_Data">Data17!$CP$11:$CP$18</definedName>
    <definedName name="A127861934F_Latest">Data17!$CP$18</definedName>
    <definedName name="A127861938R">Data17!$CS$1:$CS$10,Data17!$CS$11:$CS$18</definedName>
    <definedName name="A127861938R_Data">Data17!$CS$11:$CS$18</definedName>
    <definedName name="A127861938R_Latest">Data17!$CS$18</definedName>
    <definedName name="A127861942F">Data17!$CX$1:$CX$10,Data17!$CX$11:$CX$18</definedName>
    <definedName name="A127861942F_Data">Data17!$CX$11:$CX$18</definedName>
    <definedName name="A127861942F_Latest">Data17!$CX$18</definedName>
    <definedName name="A127861946R">Data17!$BS$1:$BS$10,Data17!$BS$11:$BS$18</definedName>
    <definedName name="A127861946R_Data">Data17!$BS$11:$BS$18</definedName>
    <definedName name="A127861946R_Latest">Data17!$BS$18</definedName>
    <definedName name="A127861950F">Data17!$DP$1:$DP$10,Data17!$DP$11:$DP$18</definedName>
    <definedName name="A127861950F_Data">Data17!$DP$11:$DP$18</definedName>
    <definedName name="A127861950F_Latest">Data17!$DP$18</definedName>
    <definedName name="A127861954R">Data17!$DZ$1:$DZ$10,Data17!$DZ$11:$DZ$18</definedName>
    <definedName name="A127861954R_Data">Data17!$DZ$11:$DZ$18</definedName>
    <definedName name="A127861954R_Latest">Data17!$DZ$18</definedName>
    <definedName name="A127861958X">Data17!$ED$1:$ED$10,Data17!$ED$11:$ED$18</definedName>
    <definedName name="A127861958X_Data">Data17!$ED$11:$ED$18</definedName>
    <definedName name="A127861958X_Latest">Data17!$ED$18</definedName>
    <definedName name="A127861962R">Data17!$EH$1:$EH$10,Data17!$EH$11:$EH$18</definedName>
    <definedName name="A127861962R_Data">Data17!$EH$11:$EH$18</definedName>
    <definedName name="A127861962R_Latest">Data17!$EH$18</definedName>
    <definedName name="A127861966X">Data17!$EJ$1:$EJ$10,Data17!$EJ$11:$EJ$18</definedName>
    <definedName name="A127861966X_Data">Data17!$EJ$11:$EJ$18</definedName>
    <definedName name="A127861966X_Latest">Data17!$EJ$18</definedName>
    <definedName name="A127861970R">Data17!$EW$1:$EW$10,Data17!$EW$11:$EW$18</definedName>
    <definedName name="A127861970R_Data">Data17!$EW$11:$EW$18</definedName>
    <definedName name="A127861970R_Latest">Data17!$EW$18</definedName>
    <definedName name="A127861974X">Data17!$FA$1:$FA$10,Data17!$FA$11:$FA$18</definedName>
    <definedName name="A127861974X_Data">Data17!$FA$11:$FA$18</definedName>
    <definedName name="A127861974X_Latest">Data17!$FA$18</definedName>
    <definedName name="A127861978J">Data17!$EK$1:$EK$10,Data17!$EK$11:$EK$18</definedName>
    <definedName name="A127861978J_Data">Data17!$EK$11:$EK$18</definedName>
    <definedName name="A127861978J_Latest">Data17!$EK$18</definedName>
    <definedName name="A127861982X">Data17!$EN$1:$EN$10,Data17!$EN$11:$EN$18</definedName>
    <definedName name="A127861982X_Data">Data17!$EN$11:$EN$18</definedName>
    <definedName name="A127861982X_Latest">Data17!$EN$18</definedName>
    <definedName name="A127862922R">Data1!$S$1:$S$10,Data1!$S$11:$S$18</definedName>
    <definedName name="A127862922R_Data">Data1!$S$11:$S$18</definedName>
    <definedName name="A127862922R_Latest">Data1!$S$18</definedName>
    <definedName name="A127862926X">Data1!$T$1:$T$10,Data1!$T$11:$T$18</definedName>
    <definedName name="A127862926X_Data">Data1!$T$11:$T$18</definedName>
    <definedName name="A127862926X_Latest">Data1!$T$18</definedName>
    <definedName name="A127862930R">Data1!$W$1:$W$10,Data1!$W$11:$W$18</definedName>
    <definedName name="A127862930R_Data">Data1!$W$11:$W$18</definedName>
    <definedName name="A127862930R_Latest">Data1!$W$18</definedName>
    <definedName name="A127862934X">Data1!$X$1:$X$10,Data1!$X$11:$X$18</definedName>
    <definedName name="A127862934X_Data">Data1!$X$11:$X$18</definedName>
    <definedName name="A127862934X_Latest">Data1!$X$18</definedName>
    <definedName name="A127862938J">Data1!$AH$1:$AH$10,Data1!$AH$11:$AH$18</definedName>
    <definedName name="A127862938J_Data">Data1!$AH$11:$AH$18</definedName>
    <definedName name="A127862938J_Latest">Data1!$AH$18</definedName>
    <definedName name="A127862942X">Data1!$G$1:$G$10,Data1!$G$11:$G$18</definedName>
    <definedName name="A127862942X_Data">Data1!$G$11:$G$18</definedName>
    <definedName name="A127862942X_Latest">Data1!$G$18</definedName>
    <definedName name="A127862946J">Data1!$I$1:$I$10,Data1!$I$11:$I$18</definedName>
    <definedName name="A127862946J_Data">Data1!$I$11:$I$18</definedName>
    <definedName name="A127862946J_Latest">Data1!$I$18</definedName>
    <definedName name="A127863154C">Data1!$BD$1:$BD$10,Data1!$BD$11:$BD$18</definedName>
    <definedName name="A127863154C_Data">Data1!$BD$11:$BD$18</definedName>
    <definedName name="A127863154C_Latest">Data1!$BD$18</definedName>
    <definedName name="A127863158L">Data1!$BL$1:$BL$10,Data1!$BL$11:$BL$18</definedName>
    <definedName name="A127863158L_Data">Data1!$BL$11:$BL$18</definedName>
    <definedName name="A127863158L_Latest">Data1!$BL$18</definedName>
    <definedName name="A127863162C">Data1!$AK$1:$AK$10,Data1!$AK$11:$AK$18</definedName>
    <definedName name="A127863162C_Data">Data1!$AK$11:$AK$18</definedName>
    <definedName name="A127863162C_Latest">Data1!$AK$18</definedName>
    <definedName name="A127863166L">Data1!$AO$1:$AO$10,Data1!$AO$11:$AO$18</definedName>
    <definedName name="A127863166L_Data">Data1!$AO$11:$AO$18</definedName>
    <definedName name="A127863166L_Latest">Data1!$AO$18</definedName>
    <definedName name="A127863170C">Data2!$BY$1:$BY$10,Data2!$BY$11:$BY$18</definedName>
    <definedName name="A127863170C_Data">Data2!$BY$11:$BY$18</definedName>
    <definedName name="A127863170C_Latest">Data2!$BY$18</definedName>
    <definedName name="A127863174L">Data2!$BI$1:$BI$10,Data2!$BI$11:$BI$18</definedName>
    <definedName name="A127863174L_Data">Data2!$BI$11:$BI$18</definedName>
    <definedName name="A127863174L_Latest">Data2!$BI$18</definedName>
    <definedName name="A127863178W">Data2!$CA$1:$CA$10,Data2!$CA$11:$CA$18</definedName>
    <definedName name="A127863178W_Data">Data2!$CA$11:$CA$18</definedName>
    <definedName name="A127863178W_Latest">Data2!$CA$18</definedName>
    <definedName name="A127863182L">Data2!$CI$1:$CI$10,Data2!$CI$11:$CI$18</definedName>
    <definedName name="A127863182L_Data">Data2!$CI$11:$CI$18</definedName>
    <definedName name="A127863182L_Latest">Data2!$CI$18</definedName>
    <definedName name="A127863186W">Data2!$BP$1:$BP$10,Data2!$BP$11:$BP$18</definedName>
    <definedName name="A127863186W_Data">Data2!$BP$11:$BP$18</definedName>
    <definedName name="A127863186W_Latest">Data2!$BP$18</definedName>
    <definedName name="A127863190L">Data2!$DC$1:$DC$10,Data2!$DC$11:$DC$18</definedName>
    <definedName name="A127863190L_Data">Data2!$DC$11:$DC$18</definedName>
    <definedName name="A127863190L_Latest">Data2!$DC$18</definedName>
    <definedName name="A127863194W">Data2!$DD$1:$DD$10,Data2!$DD$11:$DD$18</definedName>
    <definedName name="A127863194W_Data">Data2!$DD$11:$DD$18</definedName>
    <definedName name="A127863194W_Latest">Data2!$DD$18</definedName>
    <definedName name="A127863198F">Data2!$DH$1:$DH$10,Data2!$DH$11:$DH$18</definedName>
    <definedName name="A127863198F_Data">Data2!$DH$11:$DH$18</definedName>
    <definedName name="A127863198F_Latest">Data2!$DH$18</definedName>
    <definedName name="A127863202K">Data2!$CO$1:$CO$10,Data2!$CO$11:$CO$18</definedName>
    <definedName name="A127863202K_Data">Data2!$CO$11:$CO$18</definedName>
    <definedName name="A127863202K_Latest">Data2!$CO$18</definedName>
    <definedName name="A127863206V">Data2!$ES$1:$ES$10,Data2!$ES$11:$ES$18</definedName>
    <definedName name="A127863206V_Data">Data2!$ES$11:$ES$18</definedName>
    <definedName name="A127863206V_Latest">Data2!$ES$18</definedName>
    <definedName name="A127863210K">Data2!$ET$1:$ET$10,Data2!$ET$11:$ET$18</definedName>
    <definedName name="A127863210K_Data">Data2!$ET$11:$ET$18</definedName>
    <definedName name="A127863210K_Latest">Data2!$ET$18</definedName>
    <definedName name="A127863214V">Data2!$FC$1:$FC$10,Data2!$FC$11:$FC$18</definedName>
    <definedName name="A127863214V_Data">Data2!$FC$11:$FC$18</definedName>
    <definedName name="A127863214V_Latest">Data2!$FC$18</definedName>
    <definedName name="A127863218C">Data2!$EA$1:$EA$10,Data2!$EA$11:$EA$18</definedName>
    <definedName name="A127863218C_Data">Data2!$EA$11:$EA$18</definedName>
    <definedName name="A127863218C_Latest">Data2!$EA$18</definedName>
    <definedName name="A127863226C">Data2!$EC$1:$EC$10,Data2!$EC$11:$EC$18</definedName>
    <definedName name="A127863226C_Data">Data2!$EC$11:$EC$18</definedName>
    <definedName name="A127863226C_Latest">Data2!$EC$18</definedName>
    <definedName name="A127863230V">Data2!$FO$1:$FO$10,Data2!$FO$11:$FO$18</definedName>
    <definedName name="A127863230V_Data">Data2!$FO$11:$FO$18</definedName>
    <definedName name="A127863230V_Latest">Data2!$FO$18</definedName>
    <definedName name="A127863234C">Data2!$FW$1:$FW$10,Data2!$FW$11:$FW$18</definedName>
    <definedName name="A127863234C_Data">Data2!$FW$11:$FW$18</definedName>
    <definedName name="A127863234C_Latest">Data2!$FW$18</definedName>
    <definedName name="A127863238L">Data2!$GA$1:$GA$10,Data2!$GA$11:$GA$18</definedName>
    <definedName name="A127863238L_Data">Data2!$GA$11:$GA$18</definedName>
    <definedName name="A127863238L_Latest">Data2!$GA$18</definedName>
    <definedName name="A127863242C">Data2!$GD$1:$GD$10,Data2!$GD$11:$GD$18</definedName>
    <definedName name="A127863242C_Data">Data2!$GD$11:$GD$18</definedName>
    <definedName name="A127863242C_Latest">Data2!$GD$18</definedName>
    <definedName name="A127863246L">Data2!$GG$1:$GG$10,Data2!$GG$11:$GG$18</definedName>
    <definedName name="A127863246L_Data">Data2!$GG$11:$GG$18</definedName>
    <definedName name="A127863246L_Latest">Data2!$GG$18</definedName>
    <definedName name="A127863250C">Data2!$GI$1:$GI$10,Data2!$GI$11:$GI$18</definedName>
    <definedName name="A127863250C_Data">Data2!$GI$11:$GI$18</definedName>
    <definedName name="A127863250C_Latest">Data2!$GI$18</definedName>
    <definedName name="A127863254L">Data2!$GJ$1:$GJ$10,Data2!$GJ$11:$GJ$18</definedName>
    <definedName name="A127863254L_Data">Data2!$GJ$11:$GJ$18</definedName>
    <definedName name="A127863254L_Latest">Data2!$GJ$18</definedName>
    <definedName name="A127863258W">Data2!$GL$1:$GL$10,Data2!$GL$11:$GL$18</definedName>
    <definedName name="A127863258W_Data">Data2!$GL$11:$GL$18</definedName>
    <definedName name="A127863258W_Latest">Data2!$GL$18</definedName>
    <definedName name="A127863262L">Data2!$FL$1:$FL$10,Data2!$FL$11:$FL$18</definedName>
    <definedName name="A127863262L_Data">Data2!$FL$11:$FL$18</definedName>
    <definedName name="A127863262L_Latest">Data2!$FL$18</definedName>
    <definedName name="A127863266W">Data2!$GO$1:$GO$10,Data2!$GO$11:$GO$18</definedName>
    <definedName name="A127863266W_Data">Data2!$GO$11:$GO$18</definedName>
    <definedName name="A127863266W_Latest">Data2!$GO$18</definedName>
    <definedName name="A127863270L">Data2!$HM$1:$HM$10,Data2!$HM$11:$HM$18</definedName>
    <definedName name="A127863270L_Data">Data2!$HM$11:$HM$18</definedName>
    <definedName name="A127863270L_Latest">Data2!$HM$18</definedName>
    <definedName name="A127863274W">Data2!$HR$1:$HR$10,Data2!$HR$11:$HR$18</definedName>
    <definedName name="A127863274W_Data">Data2!$HR$11:$HR$18</definedName>
    <definedName name="A127863274W_Latest">Data2!$HR$18</definedName>
    <definedName name="A127863278F">Data1!$CM$1:$CM$10,Data1!$CM$11:$CM$18</definedName>
    <definedName name="A127863278F_Data">Data1!$CM$11:$CM$18</definedName>
    <definedName name="A127863278F_Latest">Data1!$CM$18</definedName>
    <definedName name="A127863282W">Data1!$CQ$1:$CQ$10,Data1!$CQ$11:$CQ$18</definedName>
    <definedName name="A127863282W_Data">Data1!$CQ$11:$CQ$18</definedName>
    <definedName name="A127863282W_Latest">Data1!$CQ$18</definedName>
    <definedName name="A127863286F">Data1!$BS$1:$BS$10,Data1!$BS$11:$BS$18</definedName>
    <definedName name="A127863286F_Data">Data1!$BS$11:$BS$18</definedName>
    <definedName name="A127863286F_Latest">Data1!$BS$18</definedName>
    <definedName name="A127863290W">Data1!$DK$1:$DK$10,Data1!$DK$11:$DK$18</definedName>
    <definedName name="A127863290W_Data">Data1!$DK$11:$DK$18</definedName>
    <definedName name="A127863290W_Latest">Data1!$DK$18</definedName>
    <definedName name="A127863294F">Data1!$DR$1:$DR$10,Data1!$DR$11:$DR$18</definedName>
    <definedName name="A127863294F_Data">Data1!$DR$11:$DR$18</definedName>
    <definedName name="A127863294F_Latest">Data1!$DR$18</definedName>
    <definedName name="A127863298R">Data1!$DT$1:$DT$10,Data1!$DT$11:$DT$18</definedName>
    <definedName name="A127863298R_Data">Data1!$DT$11:$DT$18</definedName>
    <definedName name="A127863298R_Latest">Data1!$DT$18</definedName>
    <definedName name="A127863302V">Data1!$DU$1:$DU$10,Data1!$DU$11:$DU$18</definedName>
    <definedName name="A127863302V_Data">Data1!$DU$11:$DU$18</definedName>
    <definedName name="A127863302V_Latest">Data1!$DU$18</definedName>
    <definedName name="A127863306C">Data1!$EA$1:$EA$10,Data1!$EA$11:$EA$18</definedName>
    <definedName name="A127863306C_Data">Data1!$EA$11:$EA$18</definedName>
    <definedName name="A127863306C_Latest">Data1!$EA$18</definedName>
    <definedName name="A127863310V">Data1!$EC$1:$EC$10,Data1!$EC$11:$EC$18</definedName>
    <definedName name="A127863310V_Data">Data1!$EC$11:$EC$18</definedName>
    <definedName name="A127863310V_Latest">Data1!$EC$18</definedName>
    <definedName name="A127863314C">Data1!$DG$1:$DG$10,Data1!$DG$11:$DG$18</definedName>
    <definedName name="A127863314C_Data">Data1!$DG$11:$DG$18</definedName>
    <definedName name="A127863314C_Latest">Data1!$DG$18</definedName>
    <definedName name="A127863318L">Data1!$EK$1:$EK$10,Data1!$EK$11:$EK$18</definedName>
    <definedName name="A127863318L_Data">Data1!$EK$11:$EK$18</definedName>
    <definedName name="A127863318L_Latest">Data1!$EK$18</definedName>
    <definedName name="A127863322C">Data1!$FL$1:$FL$10,Data1!$FL$11:$FL$18</definedName>
    <definedName name="A127863322C_Data">Data1!$FL$11:$FL$18</definedName>
    <definedName name="A127863322C_Latest">Data1!$FL$18</definedName>
    <definedName name="A127863326L">Data1!$FO$1:$FO$10,Data1!$FO$11:$FO$18</definedName>
    <definedName name="A127863326L_Data">Data1!$FO$11:$FO$18</definedName>
    <definedName name="A127863326L_Latest">Data1!$FO$18</definedName>
    <definedName name="A127863330C">Data1!$EM$1:$EM$10,Data1!$EM$11:$EM$18</definedName>
    <definedName name="A127863330C_Data">Data1!$EM$11:$EM$18</definedName>
    <definedName name="A127863330C_Latest">Data1!$EM$18</definedName>
    <definedName name="A127863334L">Data1!$EN$1:$EN$10,Data1!$EN$11:$EN$18</definedName>
    <definedName name="A127863334L_Data">Data1!$EN$11:$EN$18</definedName>
    <definedName name="A127863334L_Latest">Data1!$EN$18</definedName>
    <definedName name="A127863338W">Data1!$GR$1:$GR$10,Data1!$GR$11:$GR$18</definedName>
    <definedName name="A127863338W_Data">Data1!$GR$11:$GR$18</definedName>
    <definedName name="A127863338W_Latest">Data1!$GR$18</definedName>
    <definedName name="A127863342L">Data1!$GS$1:$GS$10,Data1!$GS$11:$GS$18</definedName>
    <definedName name="A127863342L_Data">Data1!$GS$11:$GS$18</definedName>
    <definedName name="A127863342L_Latest">Data1!$GS$18</definedName>
    <definedName name="A127863346W">Data1!$FT$1:$FT$10,Data1!$FT$11:$FT$18</definedName>
    <definedName name="A127863346W_Data">Data1!$FT$11:$FT$18</definedName>
    <definedName name="A127863346W_Latest">Data1!$FT$18</definedName>
    <definedName name="A127863350L">Data1!$GU$1:$GU$10,Data1!$GU$11:$GU$18</definedName>
    <definedName name="A127863350L_Data">Data1!$GU$11:$GU$18</definedName>
    <definedName name="A127863350L_Latest">Data1!$GU$18</definedName>
    <definedName name="A127863354W">Data1!$HD$1:$HD$10,Data1!$HD$11:$HD$18</definedName>
    <definedName name="A127863354W_Data">Data1!$HD$11:$HD$18</definedName>
    <definedName name="A127863354W_Latest">Data1!$HD$18</definedName>
    <definedName name="A127863358F">Data2!$E$1:$E$10,Data2!$E$11:$E$18</definedName>
    <definedName name="A127863358F_Data">Data2!$E$11:$E$18</definedName>
    <definedName name="A127863358F_Latest">Data2!$E$18</definedName>
    <definedName name="A127863362W">Data2!$I$1:$I$10,Data2!$I$11:$I$18</definedName>
    <definedName name="A127863362W_Data">Data2!$I$11:$I$18</definedName>
    <definedName name="A127863362W_Latest">Data2!$I$18</definedName>
    <definedName name="A127863366F">Data2!$S$1:$S$10,Data2!$S$11:$S$18</definedName>
    <definedName name="A127863366F_Data">Data2!$S$11:$S$18</definedName>
    <definedName name="A127863366F_Latest">Data2!$S$18</definedName>
    <definedName name="A127863370W">Data1!$IJ$1:$IJ$10,Data1!$IJ$11:$IJ$18</definedName>
    <definedName name="A127863370W_Data">Data1!$IJ$11:$IJ$18</definedName>
    <definedName name="A127863370W_Latest">Data1!$IJ$18</definedName>
    <definedName name="A127863374F">Data2!$U$1:$U$10,Data2!$U$11:$U$18</definedName>
    <definedName name="A127863374F_Data">Data2!$U$11:$U$18</definedName>
    <definedName name="A127863374F_Latest">Data2!$U$18</definedName>
    <definedName name="A127863378R">Data2!$W$1:$W$10,Data2!$W$11:$W$18</definedName>
    <definedName name="A127863378R_Data">Data2!$W$11:$W$18</definedName>
    <definedName name="A127863378R_Latest">Data2!$W$18</definedName>
    <definedName name="A127863382F">Data1!$IK$1:$IK$10,Data1!$IK$11:$IK$18</definedName>
    <definedName name="A127863382F_Data">Data1!$IK$11:$IK$18</definedName>
    <definedName name="A127863382F_Latest">Data1!$IK$18</definedName>
    <definedName name="A127863386R">Data1!$IP$1:$IP$10,Data1!$IP$11:$IP$18</definedName>
    <definedName name="A127863386R_Data">Data1!$IP$11:$IP$18</definedName>
    <definedName name="A127863386R_Latest">Data1!$IP$18</definedName>
    <definedName name="A127863390F">Data2!$AI$1:$AI$10,Data2!$AI$11:$AI$18</definedName>
    <definedName name="A127863390F_Data">Data2!$AI$11:$AI$18</definedName>
    <definedName name="A127863390F_Latest">Data2!$AI$18</definedName>
    <definedName name="A127863394R">Data2!$AM$1:$AM$10,Data2!$AM$11:$AM$18</definedName>
    <definedName name="A127863394R_Data">Data2!$AM$11:$AM$18</definedName>
    <definedName name="A127863394R_Latest">Data2!$AM$18</definedName>
    <definedName name="A127863398X">Data2!$HY$1:$HY$10,Data2!$HY$11:$HY$18</definedName>
    <definedName name="A127863398X_Data">Data2!$HY$11:$HY$18</definedName>
    <definedName name="A127863398X_Latest">Data2!$HY$18</definedName>
    <definedName name="A127864462X">Data2!$IB$1:$IB$10,Data2!$IB$11:$IB$18</definedName>
    <definedName name="A127864462X_Data">Data2!$IB$11:$IB$18</definedName>
    <definedName name="A127864462X_Latest">Data2!$IB$18</definedName>
    <definedName name="A127864466J">Data2!$IK$1:$IK$10,Data2!$IK$11:$IK$18</definedName>
    <definedName name="A127864466J_Data">Data2!$IK$11:$IK$18</definedName>
    <definedName name="A127864466J_Latest">Data2!$IK$18</definedName>
    <definedName name="A127864470X">Data2!$IO$1:$IO$10,Data2!$IO$11:$IO$18</definedName>
    <definedName name="A127864470X_Data">Data2!$IO$11:$IO$18</definedName>
    <definedName name="A127864470X_Latest">Data2!$IO$18</definedName>
    <definedName name="A127864474J">Data3!$K$1:$K$10,Data3!$K$11:$K$18</definedName>
    <definedName name="A127864474J_Data">Data3!$K$11:$K$18</definedName>
    <definedName name="A127864474J_Latest">Data3!$K$18</definedName>
    <definedName name="A127864478T">Data3!$O$1:$O$10,Data3!$O$11:$O$18</definedName>
    <definedName name="A127864478T_Data">Data3!$O$11:$O$18</definedName>
    <definedName name="A127864478T_Latest">Data3!$O$18</definedName>
    <definedName name="A127864482J">Data2!$IE$1:$IE$10,Data2!$IE$11:$IE$18</definedName>
    <definedName name="A127864482J_Data">Data2!$IE$11:$IE$18</definedName>
    <definedName name="A127864482J_Latest">Data2!$IE$18</definedName>
    <definedName name="A127864486T">Data2!$II$1:$II$10,Data2!$II$11:$II$18</definedName>
    <definedName name="A127864486T_Data">Data2!$II$11:$II$18</definedName>
    <definedName name="A127864486T_Latest">Data2!$II$18</definedName>
    <definedName name="A127864702X">Data3!$AE$1:$AE$10,Data3!$AE$11:$AE$18</definedName>
    <definedName name="A127864702X_Data">Data3!$AE$11:$AE$18</definedName>
    <definedName name="A127864702X_Latest">Data3!$AE$18</definedName>
    <definedName name="A127864706J">Data3!$AJ$1:$AJ$10,Data3!$AJ$11:$AJ$18</definedName>
    <definedName name="A127864706J_Data">Data3!$AJ$11:$AJ$18</definedName>
    <definedName name="A127864706J_Latest">Data3!$AJ$18</definedName>
    <definedName name="A127864710X">Data3!$AN$1:$AN$10,Data3!$AN$11:$AN$18</definedName>
    <definedName name="A127864710X_Data">Data3!$AN$11:$AN$18</definedName>
    <definedName name="A127864710X_Latest">Data3!$AN$18</definedName>
    <definedName name="A127864714J">Data3!$AW$1:$AW$10,Data3!$AW$11:$AW$18</definedName>
    <definedName name="A127864714J_Data">Data3!$AW$11:$AW$18</definedName>
    <definedName name="A127864714J_Latest">Data3!$AW$18</definedName>
    <definedName name="A127864718T">Data3!$AZ$1:$AZ$10,Data3!$AZ$11:$AZ$18</definedName>
    <definedName name="A127864718T_Data">Data3!$AZ$11:$AZ$18</definedName>
    <definedName name="A127864718T_Latest">Data3!$AZ$18</definedName>
    <definedName name="A127864726T">Data3!$Z$1:$Z$10,Data3!$Z$11:$Z$18</definedName>
    <definedName name="A127864726T_Data">Data3!$Z$11:$Z$18</definedName>
    <definedName name="A127864726T_Latest">Data3!$Z$18</definedName>
    <definedName name="A127864730J">Data4!$BZ$1:$BZ$10,Data4!$BZ$11:$BZ$18</definedName>
    <definedName name="A127864730J_Data">Data4!$BZ$11:$BZ$18</definedName>
    <definedName name="A127864730J_Latest">Data4!$BZ$18</definedName>
    <definedName name="A127864734T">Data4!$DR$1:$DR$10,Data4!$DR$11:$DR$18</definedName>
    <definedName name="A127864734T_Data">Data4!$DR$11:$DR$18</definedName>
    <definedName name="A127864734T_Latest">Data4!$DR$18</definedName>
    <definedName name="A127864738A">Data4!$EB$1:$EB$10,Data4!$EB$11:$EB$18</definedName>
    <definedName name="A127864738A_Data">Data4!$EB$11:$EB$18</definedName>
    <definedName name="A127864738A_Latest">Data4!$EB$18</definedName>
    <definedName name="A127864742T">Data4!$EG$1:$EG$10,Data4!$EG$11:$EG$18</definedName>
    <definedName name="A127864742T_Data">Data4!$EG$11:$EG$18</definedName>
    <definedName name="A127864742T_Latest">Data4!$EG$18</definedName>
    <definedName name="A127864746A">Data4!$EJ$1:$EJ$10,Data4!$EJ$11:$EJ$18</definedName>
    <definedName name="A127864746A_Data">Data4!$EJ$11:$EJ$18</definedName>
    <definedName name="A127864746A_Latest">Data4!$EJ$18</definedName>
    <definedName name="A127864750T">Data4!$EL$1:$EL$10,Data4!$EL$11:$EL$18</definedName>
    <definedName name="A127864750T_Data">Data4!$EL$11:$EL$18</definedName>
    <definedName name="A127864750T_Latest">Data4!$EL$18</definedName>
    <definedName name="A127864754A">Data4!$EM$1:$EM$10,Data4!$EM$11:$EM$18</definedName>
    <definedName name="A127864754A_Data">Data4!$EM$11:$EM$18</definedName>
    <definedName name="A127864754A_Latest">Data4!$EM$18</definedName>
    <definedName name="A127864758K">Data4!$FC$1:$FC$10,Data4!$FC$11:$FC$18</definedName>
    <definedName name="A127864758K_Data">Data4!$FC$11:$FC$18</definedName>
    <definedName name="A127864758K_Latest">Data4!$FC$18</definedName>
    <definedName name="A127864762A">Data4!$FE$1:$FE$10,Data4!$FE$11:$FE$18</definedName>
    <definedName name="A127864762A_Data">Data4!$FE$11:$FE$18</definedName>
    <definedName name="A127864762A_Latest">Data4!$FE$18</definedName>
    <definedName name="A127864766K">Data4!$FJ$1:$FJ$10,Data4!$FJ$11:$FJ$18</definedName>
    <definedName name="A127864766K_Data">Data4!$FJ$11:$FJ$18</definedName>
    <definedName name="A127864766K_Latest">Data4!$FJ$18</definedName>
    <definedName name="A127864770A">Data4!$ER$1:$ER$10,Data4!$ER$11:$ER$18</definedName>
    <definedName name="A127864770A_Data">Data4!$ER$11:$ER$18</definedName>
    <definedName name="A127864770A_Latest">Data4!$ER$18</definedName>
    <definedName name="A127864774K">Data4!$GL$1:$GL$10,Data4!$GL$11:$GL$18</definedName>
    <definedName name="A127864774K_Data">Data4!$GL$11:$GL$18</definedName>
    <definedName name="A127864774K_Latest">Data4!$GL$18</definedName>
    <definedName name="A127864778V">Data4!$GO$1:$GO$10,Data4!$GO$11:$GO$18</definedName>
    <definedName name="A127864778V_Data">Data4!$GO$11:$GO$18</definedName>
    <definedName name="A127864778V_Latest">Data4!$GO$18</definedName>
    <definedName name="A127864782K">Data4!$GX$1:$GX$10,Data4!$GX$11:$GX$18</definedName>
    <definedName name="A127864782K_Data">Data4!$GX$11:$GX$18</definedName>
    <definedName name="A127864782K_Latest">Data4!$GX$18</definedName>
    <definedName name="A127864786V">Data4!$HB$1:$HB$10,Data4!$HB$11:$HB$18</definedName>
    <definedName name="A127864786V_Data">Data4!$HB$11:$HB$18</definedName>
    <definedName name="A127864786V_Latest">Data4!$HB$18</definedName>
    <definedName name="A127864794V">Data3!$BC$1:$BC$10,Data3!$BC$11:$BC$18</definedName>
    <definedName name="A127864794V_Data">Data3!$BC$11:$BC$18</definedName>
    <definedName name="A127864794V_Latest">Data3!$BC$18</definedName>
    <definedName name="A127864798C">Data3!$BN$1:$BN$10,Data3!$BN$11:$BN$18</definedName>
    <definedName name="A127864798C_Data">Data3!$BN$11:$BN$18</definedName>
    <definedName name="A127864798C_Latest">Data3!$BN$18</definedName>
    <definedName name="A127864802J">Data3!$CC$1:$CC$10,Data3!$CC$11:$CC$18</definedName>
    <definedName name="A127864802J_Data">Data3!$CC$11:$CC$18</definedName>
    <definedName name="A127864802J_Latest">Data3!$CC$18</definedName>
    <definedName name="A127864806T">Data3!$CG$1:$CG$10,Data3!$CG$11:$CG$18</definedName>
    <definedName name="A127864806T_Data">Data3!$CG$11:$CG$18</definedName>
    <definedName name="A127864806T_Latest">Data3!$CG$18</definedName>
    <definedName name="A127864810J">Data3!$BF$1:$BF$10,Data3!$BF$11:$BF$18</definedName>
    <definedName name="A127864810J_Data">Data3!$BF$11:$BF$18</definedName>
    <definedName name="A127864810J_Latest">Data3!$BF$18</definedName>
    <definedName name="A127864814T">Data3!$CK$1:$CK$10,Data3!$CK$11:$CK$18</definedName>
    <definedName name="A127864814T_Data">Data3!$CK$11:$CK$18</definedName>
    <definedName name="A127864814T_Latest">Data3!$CK$18</definedName>
    <definedName name="A127864818A">Data3!$DQ$1:$DQ$10,Data3!$DQ$11:$DQ$18</definedName>
    <definedName name="A127864818A_Data">Data3!$DQ$11:$DQ$18</definedName>
    <definedName name="A127864818A_Latest">Data3!$DQ$18</definedName>
    <definedName name="A127864822T">Data3!$EE$1:$EE$10,Data3!$EE$11:$EE$18</definedName>
    <definedName name="A127864822T_Data">Data3!$EE$11:$EE$18</definedName>
    <definedName name="A127864822T_Latest">Data3!$EE$18</definedName>
    <definedName name="A127864826A">Data3!$EF$1:$EF$10,Data3!$EF$11:$EF$18</definedName>
    <definedName name="A127864826A_Data">Data3!$EF$11:$EF$18</definedName>
    <definedName name="A127864826A_Latest">Data3!$EF$18</definedName>
    <definedName name="A127864830T">Data3!$EG$1:$EG$10,Data3!$EG$11:$EG$18</definedName>
    <definedName name="A127864830T_Data">Data3!$EG$11:$EG$18</definedName>
    <definedName name="A127864830T_Latest">Data3!$EG$18</definedName>
    <definedName name="A127864834A">Data3!$DT$1:$DT$10,Data3!$DT$11:$DT$18</definedName>
    <definedName name="A127864834A_Data">Data3!$DT$11:$DT$18</definedName>
    <definedName name="A127864834A_Latest">Data3!$DT$18</definedName>
    <definedName name="A127864838K">Data3!$EP$1:$EP$10,Data3!$EP$11:$EP$18</definedName>
    <definedName name="A127864838K_Data">Data3!$EP$11:$EP$18</definedName>
    <definedName name="A127864838K_Latest">Data3!$EP$18</definedName>
    <definedName name="A127864842A">Data3!$ES$1:$ES$10,Data3!$ES$11:$ES$18</definedName>
    <definedName name="A127864842A_Data">Data3!$ES$11:$ES$18</definedName>
    <definedName name="A127864842A_Latest">Data3!$ES$18</definedName>
    <definedName name="A127864846K">Data3!$FM$1:$FM$10,Data3!$FM$11:$FM$18</definedName>
    <definedName name="A127864846K_Data">Data3!$FM$11:$FM$18</definedName>
    <definedName name="A127864846K_Latest">Data3!$FM$18</definedName>
    <definedName name="A127864850A">Data3!$FN$1:$FN$10,Data3!$FN$11:$FN$18</definedName>
    <definedName name="A127864850A_Data">Data3!$FN$11:$FN$18</definedName>
    <definedName name="A127864850A_Latest">Data3!$FN$18</definedName>
    <definedName name="A127864854K">Data3!$FP$1:$FP$10,Data3!$FP$11:$FP$18</definedName>
    <definedName name="A127864854K_Data">Data3!$FP$11:$FP$18</definedName>
    <definedName name="A127864854K_Latest">Data3!$FP$18</definedName>
    <definedName name="A127864858V">Data3!$FB$1:$FB$10,Data3!$FB$11:$FB$18</definedName>
    <definedName name="A127864858V_Data">Data3!$FB$11:$FB$18</definedName>
    <definedName name="A127864858V_Latest">Data3!$FB$18</definedName>
    <definedName name="A127864862K">Data3!$FU$1:$FU$10,Data3!$FU$11:$FU$18</definedName>
    <definedName name="A127864862K_Data">Data3!$FU$11:$FU$18</definedName>
    <definedName name="A127864862K_Latest">Data3!$FU$18</definedName>
    <definedName name="A127864866V">Data3!$FW$1:$FW$10,Data3!$FW$11:$FW$18</definedName>
    <definedName name="A127864866V_Data">Data3!$FW$11:$FW$18</definedName>
    <definedName name="A127864866V_Latest">Data3!$FW$18</definedName>
    <definedName name="A127864870K">Data3!$GE$1:$GE$10,Data3!$GE$11:$GE$18</definedName>
    <definedName name="A127864870K_Data">Data3!$GE$11:$GE$18</definedName>
    <definedName name="A127864870K_Latest">Data3!$GE$18</definedName>
    <definedName name="A127864874V">Data3!$GT$1:$GT$10,Data3!$GT$11:$GT$18</definedName>
    <definedName name="A127864874V_Data">Data3!$GT$11:$GT$18</definedName>
    <definedName name="A127864874V_Latest">Data3!$GT$18</definedName>
    <definedName name="A127864878C">Data3!$HA$1:$HA$10,Data3!$HA$11:$HA$18</definedName>
    <definedName name="A127864878C_Data">Data3!$HA$11:$HA$18</definedName>
    <definedName name="A127864878C_Latest">Data3!$HA$18</definedName>
    <definedName name="A127864882V">Data3!$HJ$1:$HJ$10,Data3!$HJ$11:$HJ$18</definedName>
    <definedName name="A127864882V_Data">Data3!$HJ$11:$HJ$18</definedName>
    <definedName name="A127864882V_Latest">Data3!$HJ$18</definedName>
    <definedName name="A127864886C">Data3!$HM$1:$HM$10,Data3!$HM$11:$HM$18</definedName>
    <definedName name="A127864886C_Data">Data3!$HM$11:$HM$18</definedName>
    <definedName name="A127864886C_Latest">Data3!$HM$18</definedName>
    <definedName name="A127864890V">Data3!$IB$1:$IB$10,Data3!$IB$11:$IB$18</definedName>
    <definedName name="A127864890V_Data">Data3!$IB$11:$IB$18</definedName>
    <definedName name="A127864890V_Latest">Data3!$IB$18</definedName>
    <definedName name="A127864894C">Data3!$IC$1:$IC$10,Data3!$IC$11:$IC$18</definedName>
    <definedName name="A127864894C_Data">Data3!$IC$11:$IC$18</definedName>
    <definedName name="A127864894C_Latest">Data3!$IC$18</definedName>
    <definedName name="A127864898L">Data3!$ID$1:$ID$10,Data3!$ID$11:$ID$18</definedName>
    <definedName name="A127864898L_Data">Data3!$ID$11:$ID$18</definedName>
    <definedName name="A127864898L_Latest">Data3!$ID$18</definedName>
    <definedName name="A127864902T">Data3!$II$1:$II$10,Data3!$II$11:$II$18</definedName>
    <definedName name="A127864902T_Data">Data3!$II$11:$II$18</definedName>
    <definedName name="A127864902T_Latest">Data3!$II$18</definedName>
    <definedName name="A127864910T">Data3!$HU$1:$HU$10,Data3!$HU$11:$HU$18</definedName>
    <definedName name="A127864910T_Data">Data3!$HU$11:$HU$18</definedName>
    <definedName name="A127864910T_Latest">Data3!$HU$18</definedName>
    <definedName name="A127864914A">Data4!$V$1:$V$10,Data4!$V$11:$V$18</definedName>
    <definedName name="A127864914A_Data">Data4!$V$11:$V$18</definedName>
    <definedName name="A127864914A_Latest">Data4!$V$18</definedName>
    <definedName name="A127864918K">Data4!$W$1:$W$10,Data4!$W$11:$W$18</definedName>
    <definedName name="A127864918K_Data">Data4!$W$11:$W$18</definedName>
    <definedName name="A127864918K_Latest">Data4!$W$18</definedName>
    <definedName name="A127864922A">Data4!$AA$1:$AA$10,Data4!$AA$11:$AA$18</definedName>
    <definedName name="A127864922A_Data">Data4!$AA$11:$AA$18</definedName>
    <definedName name="A127864922A_Latest">Data4!$AA$18</definedName>
    <definedName name="A127864926K">Data4!$AM$1:$AM$10,Data4!$AM$11:$AM$18</definedName>
    <definedName name="A127864926K_Data">Data4!$AM$11:$AM$18</definedName>
    <definedName name="A127864926K_Latest">Data4!$AM$18</definedName>
    <definedName name="A127864930A">Data4!$L$1:$L$10,Data4!$L$11:$L$18</definedName>
    <definedName name="A127864930A_Data">Data4!$L$11:$L$18</definedName>
    <definedName name="A127864930A_Latest">Data4!$L$18</definedName>
    <definedName name="A127864950K">Data4!$HD$1:$HD$10,Data4!$HD$11:$HD$18</definedName>
    <definedName name="A127864950K_Data">Data4!$HD$11:$HD$18</definedName>
    <definedName name="A127864950K_Latest">Data4!$HD$18</definedName>
    <definedName name="A127865978F">Data4!$HK$1:$HK$10,Data4!$HK$11:$HK$18</definedName>
    <definedName name="A127865978F_Data">Data4!$HK$11:$HK$18</definedName>
    <definedName name="A127865978F_Latest">Data4!$HK$18</definedName>
    <definedName name="A127865982W">Data4!$IL$1:$IL$10,Data4!$IL$11:$IL$18</definedName>
    <definedName name="A127865982W_Data">Data4!$IL$11:$IL$18</definedName>
    <definedName name="A127865982W_Latest">Data4!$IL$18</definedName>
    <definedName name="A127865986F">Data4!$HS$1:$HS$10,Data4!$HS$11:$HS$18</definedName>
    <definedName name="A127865986F_Data">Data4!$HS$11:$HS$18</definedName>
    <definedName name="A127865986F_Latest">Data4!$HS$18</definedName>
    <definedName name="A127866258A">Data5!$AF$1:$AF$10,Data5!$AF$11:$AF$18</definedName>
    <definedName name="A127866258A_Data">Data5!$AF$11:$AF$18</definedName>
    <definedName name="A127866258A_Latest">Data5!$AF$18</definedName>
    <definedName name="A127866262T">Data5!$C$1:$C$10,Data5!$C$11:$C$18</definedName>
    <definedName name="A127866262T_Data">Data5!$C$11:$C$18</definedName>
    <definedName name="A127866262T_Latest">Data5!$C$18</definedName>
    <definedName name="A127866266A">Data5!$G$1:$G$10,Data5!$G$11:$G$18</definedName>
    <definedName name="A127866266A_Data">Data5!$G$11:$G$18</definedName>
    <definedName name="A127866266A_Latest">Data5!$G$18</definedName>
    <definedName name="A127866270T">Data5!$H$1:$H$10,Data5!$H$11:$H$18</definedName>
    <definedName name="A127866270T_Data">Data5!$H$11:$H$18</definedName>
    <definedName name="A127866270T_Latest">Data5!$H$18</definedName>
    <definedName name="A127866274A">Data5!$I$1:$I$10,Data5!$I$11:$I$18</definedName>
    <definedName name="A127866274A_Data">Data5!$I$11:$I$18</definedName>
    <definedName name="A127866274A_Latest">Data5!$I$18</definedName>
    <definedName name="A127866278K">Data6!$AJ$1:$AJ$10,Data6!$AJ$11:$AJ$18</definedName>
    <definedName name="A127866278K_Data">Data6!$AJ$11:$AJ$18</definedName>
    <definedName name="A127866278K_Latest">Data6!$AJ$18</definedName>
    <definedName name="A127866282A">Data6!$AL$1:$AL$10,Data6!$AL$11:$AL$18</definedName>
    <definedName name="A127866282A_Data">Data6!$AL$11:$AL$18</definedName>
    <definedName name="A127866282A_Latest">Data6!$AL$18</definedName>
    <definedName name="A127866286K">Data6!$AS$1:$AS$10,Data6!$AS$11:$AS$18</definedName>
    <definedName name="A127866286K_Data">Data6!$AS$11:$AS$18</definedName>
    <definedName name="A127866286K_Latest">Data6!$AS$18</definedName>
    <definedName name="A127866290A">Data6!$AT$1:$AT$10,Data6!$AT$11:$AT$18</definedName>
    <definedName name="A127866290A_Data">Data6!$AT$11:$AT$18</definedName>
    <definedName name="A127866290A_Latest">Data6!$AT$18</definedName>
    <definedName name="A127866294K">Data6!$AY$1:$AY$10,Data6!$AY$11:$AY$18</definedName>
    <definedName name="A127866294K_Data">Data6!$AY$11:$AY$18</definedName>
    <definedName name="A127866294K_Latest">Data6!$AY$18</definedName>
    <definedName name="A127866298V">Data6!$BR$1:$BR$10,Data6!$BR$11:$BR$18</definedName>
    <definedName name="A127866298V_Data">Data6!$BR$11:$BR$18</definedName>
    <definedName name="A127866298V_Latest">Data6!$BR$18</definedName>
    <definedName name="A127866302X">Data6!$CC$1:$CC$10,Data6!$CC$11:$CC$18</definedName>
    <definedName name="A127866302X_Data">Data6!$CC$11:$CC$18</definedName>
    <definedName name="A127866302X_Latest">Data6!$CC$18</definedName>
    <definedName name="A127866306J">Data6!$CF$1:$CF$10,Data6!$CF$11:$CF$18</definedName>
    <definedName name="A127866306J_Data">Data6!$CF$11:$CF$18</definedName>
    <definedName name="A127866306J_Latest">Data6!$CF$18</definedName>
    <definedName name="A127866310X">Data6!$CJ$1:$CJ$10,Data6!$CJ$11:$CJ$18</definedName>
    <definedName name="A127866310X_Data">Data6!$CJ$11:$CJ$18</definedName>
    <definedName name="A127866310X_Latest">Data6!$CJ$18</definedName>
    <definedName name="A127866314J">Data6!$CK$1:$CK$10,Data6!$CK$11:$CK$18</definedName>
    <definedName name="A127866314J_Data">Data6!$CK$11:$CK$18</definedName>
    <definedName name="A127866314J_Latest">Data6!$CK$18</definedName>
    <definedName name="A127866318T">Data6!$BG$1:$BG$10,Data6!$BG$11:$BG$18</definedName>
    <definedName name="A127866318T_Data">Data6!$BG$11:$BG$18</definedName>
    <definedName name="A127866318T_Latest">Data6!$BG$18</definedName>
    <definedName name="A127866322J">Data6!$CY$1:$CY$10,Data6!$CY$11:$CY$18</definedName>
    <definedName name="A127866322J_Data">Data6!$CY$11:$CY$18</definedName>
    <definedName name="A127866322J_Latest">Data6!$CY$18</definedName>
    <definedName name="A127866326T">Data6!$DI$1:$DI$10,Data6!$DI$11:$DI$18</definedName>
    <definedName name="A127866326T_Data">Data6!$DI$11:$DI$18</definedName>
    <definedName name="A127866326T_Latest">Data6!$DI$18</definedName>
    <definedName name="A127866330J">Data6!$DN$1:$DN$10,Data6!$DN$11:$DN$18</definedName>
    <definedName name="A127866330J_Data">Data6!$DN$11:$DN$18</definedName>
    <definedName name="A127866330J_Latest">Data6!$DN$18</definedName>
    <definedName name="A127866334T">Data6!$EP$1:$EP$10,Data6!$EP$11:$EP$18</definedName>
    <definedName name="A127866334T_Data">Data6!$EP$11:$EP$18</definedName>
    <definedName name="A127866334T_Latest">Data6!$EP$18</definedName>
    <definedName name="A127866338A">Data6!$EQ$1:$EQ$10,Data6!$EQ$11:$EQ$18</definedName>
    <definedName name="A127866338A_Data">Data6!$EQ$11:$EQ$18</definedName>
    <definedName name="A127866338A_Latest">Data6!$EQ$18</definedName>
    <definedName name="A127866342T">Data6!$ES$1:$ES$10,Data6!$ES$11:$ES$18</definedName>
    <definedName name="A127866342T_Data">Data6!$ES$11:$ES$18</definedName>
    <definedName name="A127866342T_Latest">Data6!$ES$18</definedName>
    <definedName name="A127866346A">Data6!$EW$1:$EW$10,Data6!$EW$11:$EW$18</definedName>
    <definedName name="A127866346A_Data">Data6!$EW$11:$EW$18</definedName>
    <definedName name="A127866346A_Latest">Data6!$EW$18</definedName>
    <definedName name="A127866350T">Data6!$FX$1:$FX$10,Data6!$FX$11:$FX$18</definedName>
    <definedName name="A127866350T_Data">Data6!$FX$11:$FX$18</definedName>
    <definedName name="A127866350T_Latest">Data6!$FX$18</definedName>
    <definedName name="A127866354A">Data6!$FG$1:$FG$10,Data6!$FG$11:$FG$18</definedName>
    <definedName name="A127866354A_Data">Data6!$FG$11:$FG$18</definedName>
    <definedName name="A127866354A_Latest">Data6!$FG$18</definedName>
    <definedName name="A127866358K">Data6!$FY$1:$FY$10,Data6!$FY$11:$FY$18</definedName>
    <definedName name="A127866358K_Data">Data6!$FY$11:$FY$18</definedName>
    <definedName name="A127866358K_Latest">Data6!$FY$18</definedName>
    <definedName name="A127866362A">Data6!$FH$1:$FH$10,Data6!$FH$11:$FH$18</definedName>
    <definedName name="A127866362A_Data">Data6!$FH$11:$FH$18</definedName>
    <definedName name="A127866362A_Latest">Data6!$FH$18</definedName>
    <definedName name="A127866366K">Data6!$GI$1:$GI$10,Data6!$GI$11:$GI$18</definedName>
    <definedName name="A127866366K_Data">Data6!$GI$11:$GI$18</definedName>
    <definedName name="A127866366K_Latest">Data6!$GI$18</definedName>
    <definedName name="A127866370A">Data6!$FI$1:$FI$10,Data6!$FI$11:$FI$18</definedName>
    <definedName name="A127866370A_Data">Data6!$FI$11:$FI$18</definedName>
    <definedName name="A127866370A_Latest">Data6!$FI$18</definedName>
    <definedName name="A127866374K">Data6!$GL$1:$GL$10,Data6!$GL$11:$GL$18</definedName>
    <definedName name="A127866374K_Data">Data6!$GL$11:$GL$18</definedName>
    <definedName name="A127866374K_Latest">Data6!$GL$18</definedName>
    <definedName name="A127866378V">Data5!$AW$1:$AW$10,Data5!$AW$11:$AW$18</definedName>
    <definedName name="A127866378V_Data">Data5!$AW$11:$AW$18</definedName>
    <definedName name="A127866378V_Latest">Data5!$AW$18</definedName>
    <definedName name="A127866382K">Data5!$BH$1:$BH$10,Data5!$BH$11:$BH$18</definedName>
    <definedName name="A127866382K_Data">Data5!$BH$11:$BH$18</definedName>
    <definedName name="A127866382K_Latest">Data5!$BH$18</definedName>
    <definedName name="A127866386V">Data5!$BT$1:$BT$10,Data5!$BT$11:$BT$18</definedName>
    <definedName name="A127866386V_Data">Data5!$BT$11:$BT$18</definedName>
    <definedName name="A127866386V_Latest">Data5!$BT$18</definedName>
    <definedName name="A127866390K">Data5!$CQ$1:$CQ$10,Data5!$CQ$11:$CQ$18</definedName>
    <definedName name="A127866390K_Data">Data5!$CQ$11:$CQ$18</definedName>
    <definedName name="A127866390K_Latest">Data5!$CQ$18</definedName>
    <definedName name="A127866394V">Data5!$CS$1:$CS$10,Data5!$CS$11:$CS$18</definedName>
    <definedName name="A127866394V_Data">Data5!$CS$11:$CS$18</definedName>
    <definedName name="A127866394V_Latest">Data5!$CS$18</definedName>
    <definedName name="A127866398C">Data5!$CX$1:$CX$10,Data5!$CX$11:$CX$18</definedName>
    <definedName name="A127866398C_Data">Data5!$CX$11:$CX$18</definedName>
    <definedName name="A127866398C_Latest">Data5!$CX$18</definedName>
    <definedName name="A127866402J">Data5!$DP$1:$DP$10,Data5!$DP$11:$DP$18</definedName>
    <definedName name="A127866402J_Data">Data5!$DP$11:$DP$18</definedName>
    <definedName name="A127866402J_Latest">Data5!$DP$18</definedName>
    <definedName name="A127866406T">Data5!$DG$1:$DG$10,Data5!$DG$11:$DG$18</definedName>
    <definedName name="A127866406T_Data">Data5!$DG$11:$DG$18</definedName>
    <definedName name="A127866406T_Latest">Data5!$DG$18</definedName>
    <definedName name="A127866410J">Data5!$ES$1:$ES$10,Data5!$ES$11:$ES$18</definedName>
    <definedName name="A127866410J_Data">Data5!$ES$11:$ES$18</definedName>
    <definedName name="A127866410J_Latest">Data5!$ES$18</definedName>
    <definedName name="A127866414T">Data5!$EU$1:$EU$10,Data5!$EU$11:$EU$18</definedName>
    <definedName name="A127866414T_Data">Data5!$EU$11:$EU$18</definedName>
    <definedName name="A127866414T_Latest">Data5!$EU$18</definedName>
    <definedName name="A127866418A">Data5!$GD$1:$GD$10,Data5!$GD$11:$GD$18</definedName>
    <definedName name="A127866418A_Data">Data5!$GD$11:$GD$18</definedName>
    <definedName name="A127866418A_Latest">Data5!$GD$18</definedName>
    <definedName name="A127866422T">Data5!$GJ$1:$GJ$10,Data5!$GJ$11:$GJ$18</definedName>
    <definedName name="A127866422T_Data">Data5!$GJ$11:$GJ$18</definedName>
    <definedName name="A127866422T_Latest">Data5!$GJ$18</definedName>
    <definedName name="A127866426A">Data5!$GS$1:$GS$10,Data5!$GS$11:$GS$18</definedName>
    <definedName name="A127866426A_Data">Data5!$GS$11:$GS$18</definedName>
    <definedName name="A127866426A_Latest">Data5!$GS$18</definedName>
    <definedName name="A127866430T">Data5!$FW$1:$FW$10,Data5!$FW$11:$FW$18</definedName>
    <definedName name="A127866430T_Data">Data5!$FW$11:$FW$18</definedName>
    <definedName name="A127866430T_Latest">Data5!$FW$18</definedName>
    <definedName name="A127866434A">Data5!$FX$1:$FX$10,Data5!$FX$11:$FX$18</definedName>
    <definedName name="A127866434A_Data">Data5!$FX$11:$FX$18</definedName>
    <definedName name="A127866434A_Latest">Data5!$FX$18</definedName>
    <definedName name="A127866438K">Data5!$HK$1:$HK$10,Data5!$HK$11:$HK$18</definedName>
    <definedName name="A127866438K_Data">Data5!$HK$11:$HK$18</definedName>
    <definedName name="A127866438K_Latest">Data5!$HK$18</definedName>
    <definedName name="A127866442A">Data5!$HR$1:$HR$10,Data5!$HR$11:$HR$18</definedName>
    <definedName name="A127866442A_Data">Data5!$HR$11:$HR$18</definedName>
    <definedName name="A127866442A_Latest">Data5!$HR$18</definedName>
    <definedName name="A127866446K">Data5!$IF$1:$IF$10,Data5!$IF$11:$IF$18</definedName>
    <definedName name="A127866446K_Data">Data5!$IF$11:$IF$18</definedName>
    <definedName name="A127866446K_Latest">Data5!$IF$18</definedName>
    <definedName name="A127866454K">Data5!$HG$1:$HG$10,Data5!$HG$11:$HG$18</definedName>
    <definedName name="A127866454K_Data">Data5!$HG$11:$HG$18</definedName>
    <definedName name="A127866454K_Latest">Data5!$HG$18</definedName>
    <definedName name="A127866458V">Data5!$IQ$1:$IQ$10,Data5!$IQ$11:$IQ$18</definedName>
    <definedName name="A127866458V_Data">Data5!$IQ$11:$IQ$18</definedName>
    <definedName name="A127866458V_Latest">Data5!$IQ$18</definedName>
    <definedName name="A127866462K">Data6!$I$1:$I$10,Data6!$I$11:$I$18</definedName>
    <definedName name="A127866462K_Data">Data6!$I$11:$I$18</definedName>
    <definedName name="A127866462K_Latest">Data6!$I$18</definedName>
    <definedName name="A127866466V">Data6!$L$1:$L$10,Data6!$L$11:$L$18</definedName>
    <definedName name="A127866466V_Data">Data6!$L$11:$L$18</definedName>
    <definedName name="A127866466V_Latest">Data6!$L$18</definedName>
    <definedName name="A127866470K">Data6!$O$1:$O$10,Data6!$O$11:$O$18</definedName>
    <definedName name="A127866470K_Data">Data6!$O$11:$O$18</definedName>
    <definedName name="A127866470K_Latest">Data6!$O$18</definedName>
    <definedName name="A127866482V">Data6!$GO$1:$GO$10,Data6!$GO$11:$GO$18</definedName>
    <definedName name="A127866482V_Data">Data6!$GO$11:$GO$18</definedName>
    <definedName name="A127866482V_Latest">Data6!$GO$18</definedName>
    <definedName name="A127867514V">Data6!$HQ$1:$HQ$10,Data6!$HQ$11:$HQ$18</definedName>
    <definedName name="A127867514V_Data">Data6!$HQ$11:$HQ$18</definedName>
    <definedName name="A127867514V_Latest">Data6!$HQ$18</definedName>
    <definedName name="A127867518C">Data6!$HT$1:$HT$10,Data6!$HT$11:$HT$18</definedName>
    <definedName name="A127867518C_Data">Data6!$HT$11:$HT$18</definedName>
    <definedName name="A127867518C_Latest">Data6!$HT$18</definedName>
    <definedName name="A127867522V">Data6!$HU$1:$HU$10,Data6!$HU$11:$HU$18</definedName>
    <definedName name="A127867522V_Data">Data6!$HU$11:$HU$18</definedName>
    <definedName name="A127867522V_Latest">Data6!$HU$18</definedName>
    <definedName name="A127867526C">Data6!$HY$1:$HY$10,Data6!$HY$11:$HY$18</definedName>
    <definedName name="A127867526C_Data">Data6!$HY$11:$HY$18</definedName>
    <definedName name="A127867526C_Latest">Data6!$HY$18</definedName>
    <definedName name="A127867530V">Data6!$GY$1:$GY$10,Data6!$GY$11:$GY$18</definedName>
    <definedName name="A127867530V_Data">Data6!$GY$11:$GY$18</definedName>
    <definedName name="A127867530V_Latest">Data6!$GY$18</definedName>
    <definedName name="A127867778X">Data6!$IL$1:$IL$10,Data6!$IL$11:$IL$18</definedName>
    <definedName name="A127867778X_Data">Data6!$IL$11:$IL$18</definedName>
    <definedName name="A127867778X_Latest">Data6!$IL$18</definedName>
    <definedName name="A127867782R">Data6!$IO$1:$IO$10,Data6!$IO$11:$IO$18</definedName>
    <definedName name="A127867782R_Data">Data6!$IO$11:$IO$18</definedName>
    <definedName name="A127867782R_Latest">Data6!$IO$18</definedName>
    <definedName name="A127867786X">Data7!$M$1:$M$10,Data7!$M$11:$M$18</definedName>
    <definedName name="A127867786X_Data">Data7!$M$11:$M$18</definedName>
    <definedName name="A127867786X_Latest">Data7!$M$18</definedName>
    <definedName name="A127867790R">Data6!$IK$1:$IK$10,Data6!$IK$11:$IK$18</definedName>
    <definedName name="A127867790R_Data">Data6!$IK$11:$IK$18</definedName>
    <definedName name="A127867790R_Latest">Data6!$IK$18</definedName>
    <definedName name="A127867794X">Data8!$S$1:$S$10,Data8!$S$11:$S$18</definedName>
    <definedName name="A127867794X_Data">Data8!$S$11:$S$18</definedName>
    <definedName name="A127867794X_Latest">Data8!$S$18</definedName>
    <definedName name="A127867798J">Data8!$V$1:$V$10,Data8!$V$11:$V$18</definedName>
    <definedName name="A127867798J_Data">Data8!$V$11:$V$18</definedName>
    <definedName name="A127867798J_Latest">Data8!$V$18</definedName>
    <definedName name="A127867802L">Data8!$AI$1:$AI$10,Data8!$AI$11:$AI$18</definedName>
    <definedName name="A127867802L_Data">Data8!$AI$11:$AI$18</definedName>
    <definedName name="A127867802L_Latest">Data8!$AI$18</definedName>
    <definedName name="A127867806W">Data8!$AJ$1:$AJ$10,Data8!$AJ$11:$AJ$18</definedName>
    <definedName name="A127867806W_Data">Data8!$AJ$11:$AJ$18</definedName>
    <definedName name="A127867806W_Latest">Data8!$AJ$18</definedName>
    <definedName name="A127867810L">Data8!$BJ$1:$BJ$10,Data8!$BJ$11:$BJ$18</definedName>
    <definedName name="A127867810L_Data">Data8!$BJ$11:$BJ$18</definedName>
    <definedName name="A127867810L_Latest">Data8!$BJ$18</definedName>
    <definedName name="A127867814W">Data8!$BO$1:$BO$10,Data8!$BO$11:$BO$18</definedName>
    <definedName name="A127867814W_Data">Data8!$BO$11:$BO$18</definedName>
    <definedName name="A127867814W_Latest">Data8!$BO$18</definedName>
    <definedName name="A127867818F">Data8!$BV$1:$BV$10,Data8!$BV$11:$BV$18</definedName>
    <definedName name="A127867818F_Data">Data8!$BV$11:$BV$18</definedName>
    <definedName name="A127867818F_Latest">Data8!$BV$18</definedName>
    <definedName name="A127867822W">Data8!$BW$1:$BW$10,Data8!$BW$11:$BW$18</definedName>
    <definedName name="A127867822W_Data">Data8!$BW$11:$BW$18</definedName>
    <definedName name="A127867822W_Latest">Data8!$BW$18</definedName>
    <definedName name="A127867826F">Data8!$AU$1:$AU$10,Data8!$AU$11:$AU$18</definedName>
    <definedName name="A127867826F_Data">Data8!$AU$11:$AU$18</definedName>
    <definedName name="A127867826F_Latest">Data8!$AU$18</definedName>
    <definedName name="A127867830W">Data8!$BY$1:$BY$10,Data8!$BY$11:$BY$18</definedName>
    <definedName name="A127867830W_Data">Data8!$BY$11:$BY$18</definedName>
    <definedName name="A127867830W_Latest">Data8!$BY$18</definedName>
    <definedName name="A127867834F">Data8!$CK$1:$CK$10,Data8!$CK$11:$CK$18</definedName>
    <definedName name="A127867834F_Data">Data8!$CK$11:$CK$18</definedName>
    <definedName name="A127867834F_Latest">Data8!$CK$18</definedName>
    <definedName name="A127867838R">Data8!$CP$1:$CP$10,Data8!$CP$11:$CP$18</definedName>
    <definedName name="A127867838R_Data">Data8!$CP$11:$CP$18</definedName>
    <definedName name="A127867838R_Latest">Data8!$CP$18</definedName>
    <definedName name="A127867842F">Data8!$BZ$1:$BZ$10,Data8!$BZ$11:$BZ$18</definedName>
    <definedName name="A127867842F_Data">Data8!$BZ$11:$BZ$18</definedName>
    <definedName name="A127867842F_Latest">Data8!$BZ$18</definedName>
    <definedName name="A127867846R">Data8!$CT$1:$CT$10,Data8!$CT$11:$CT$18</definedName>
    <definedName name="A127867846R_Data">Data8!$CT$11:$CT$18</definedName>
    <definedName name="A127867846R_Latest">Data8!$CT$18</definedName>
    <definedName name="A127867850F">Data8!$DA$1:$DA$10,Data8!$DA$11:$DA$18</definedName>
    <definedName name="A127867850F_Data">Data8!$DA$11:$DA$18</definedName>
    <definedName name="A127867850F_Latest">Data8!$DA$18</definedName>
    <definedName name="A127867854R">Data8!$DQ$1:$DQ$10,Data8!$DQ$11:$DQ$18</definedName>
    <definedName name="A127867854R_Data">Data8!$DQ$11:$DQ$18</definedName>
    <definedName name="A127867854R_Latest">Data8!$DQ$18</definedName>
    <definedName name="A127867858X">Data8!$EA$1:$EA$10,Data8!$EA$11:$EA$18</definedName>
    <definedName name="A127867858X_Data">Data8!$EA$11:$EA$18</definedName>
    <definedName name="A127867858X_Latest">Data8!$EA$18</definedName>
    <definedName name="A127867866X">Data8!$EZ$1:$EZ$10,Data8!$EZ$11:$EZ$18</definedName>
    <definedName name="A127867866X_Data">Data8!$EZ$11:$EZ$18</definedName>
    <definedName name="A127867866X_Latest">Data8!$EZ$18</definedName>
    <definedName name="A127867870R">Data8!$FC$1:$FC$10,Data8!$FC$11:$FC$18</definedName>
    <definedName name="A127867870R_Data">Data8!$FC$11:$FC$18</definedName>
    <definedName name="A127867870R_Latest">Data8!$FC$18</definedName>
    <definedName name="A127867874X">Data8!$FF$1:$FF$10,Data8!$FF$11:$FF$18</definedName>
    <definedName name="A127867874X_Data">Data8!$FF$11:$FF$18</definedName>
    <definedName name="A127867874X_Latest">Data8!$FF$18</definedName>
    <definedName name="A127867878J">Data8!$FO$1:$FO$10,Data8!$FO$11:$FO$18</definedName>
    <definedName name="A127867878J_Data">Data8!$FO$11:$FO$18</definedName>
    <definedName name="A127867878J_Latest">Data8!$FO$18</definedName>
    <definedName name="A127867882X">Data8!$FP$1:$FP$10,Data8!$FP$11:$FP$18</definedName>
    <definedName name="A127867882X_Data">Data8!$FP$11:$FP$18</definedName>
    <definedName name="A127867882X_Latest">Data8!$FP$18</definedName>
    <definedName name="A127867886J">Data8!$FQ$1:$FQ$10,Data8!$FQ$11:$FQ$18</definedName>
    <definedName name="A127867886J_Data">Data8!$FQ$11:$FQ$18</definedName>
    <definedName name="A127867886J_Latest">Data8!$FQ$18</definedName>
    <definedName name="A127867890X">Data8!$ER$1:$ER$10,Data8!$ER$11:$ER$18</definedName>
    <definedName name="A127867890X_Data">Data8!$ER$11:$ER$18</definedName>
    <definedName name="A127867890X_Latest">Data8!$ER$18</definedName>
    <definedName name="A127867894J">Data8!$EV$1:$EV$10,Data8!$EV$11:$EV$18</definedName>
    <definedName name="A127867894J_Data">Data8!$EV$11:$EV$18</definedName>
    <definedName name="A127867894J_Latest">Data8!$EV$18</definedName>
    <definedName name="A127867898T">Data7!$AE$1:$AE$10,Data7!$AE$11:$AE$18</definedName>
    <definedName name="A127867898T_Data">Data7!$AE$11:$AE$18</definedName>
    <definedName name="A127867898T_Latest">Data7!$AE$18</definedName>
    <definedName name="A127867902W">Data7!$AL$1:$AL$10,Data7!$AL$11:$AL$18</definedName>
    <definedName name="A127867902W_Data">Data7!$AL$11:$AL$18</definedName>
    <definedName name="A127867902W_Latest">Data7!$AL$18</definedName>
    <definedName name="A127867906F">Data7!$AY$1:$AY$10,Data7!$AY$11:$AY$18</definedName>
    <definedName name="A127867906F_Data">Data7!$AY$11:$AY$18</definedName>
    <definedName name="A127867906F_Latest">Data7!$AY$18</definedName>
    <definedName name="A127867910W">Data7!$BA$1:$BA$10,Data7!$BA$11:$BA$18</definedName>
    <definedName name="A127867910W_Data">Data7!$BA$11:$BA$18</definedName>
    <definedName name="A127867910W_Latest">Data7!$BA$18</definedName>
    <definedName name="A127867914F">Data7!$Z$1:$Z$10,Data7!$Z$11:$Z$18</definedName>
    <definedName name="A127867914F_Data">Data7!$Z$11:$Z$18</definedName>
    <definedName name="A127867914F_Latest">Data7!$Z$18</definedName>
    <definedName name="A127867918R">Data7!$BR$1:$BR$10,Data7!$BR$11:$BR$18</definedName>
    <definedName name="A127867918R_Data">Data7!$BR$11:$BR$18</definedName>
    <definedName name="A127867918R_Latest">Data7!$BR$18</definedName>
    <definedName name="A127867922F">Data7!$BZ$1:$BZ$10,Data7!$BZ$11:$BZ$18</definedName>
    <definedName name="A127867922F_Data">Data7!$BZ$11:$BZ$18</definedName>
    <definedName name="A127867922F_Latest">Data7!$BZ$18</definedName>
    <definedName name="A127867926R">Data7!$BG$1:$BG$10,Data7!$BG$11:$BG$18</definedName>
    <definedName name="A127867926R_Data">Data7!$BG$11:$BG$18</definedName>
    <definedName name="A127867926R_Latest">Data7!$BG$18</definedName>
    <definedName name="A127867930F">Data7!$CU$1:$CU$10,Data7!$CU$11:$CU$18</definedName>
    <definedName name="A127867930F_Data">Data7!$CU$11:$CU$18</definedName>
    <definedName name="A127867930F_Latest">Data7!$CU$18</definedName>
    <definedName name="A127867934R">Data7!$DA$1:$DA$10,Data7!$DA$11:$DA$18</definedName>
    <definedName name="A127867934R_Data">Data7!$DA$11:$DA$18</definedName>
    <definedName name="A127867934R_Latest">Data7!$DA$18</definedName>
    <definedName name="A127867938X">Data7!$DO$1:$DO$10,Data7!$DO$11:$DO$18</definedName>
    <definedName name="A127867938X_Data">Data7!$DO$11:$DO$18</definedName>
    <definedName name="A127867938X_Latest">Data7!$DO$18</definedName>
    <definedName name="A127867942R">Data7!$CO$1:$CO$10,Data7!$CO$11:$CO$18</definedName>
    <definedName name="A127867942R_Data">Data7!$CO$11:$CO$18</definedName>
    <definedName name="A127867942R_Latest">Data7!$CO$18</definedName>
    <definedName name="A127867946X">Data7!$CR$1:$CR$10,Data7!$CR$11:$CR$18</definedName>
    <definedName name="A127867946X_Data">Data7!$CR$11:$CR$18</definedName>
    <definedName name="A127867946X_Latest">Data7!$CR$18</definedName>
    <definedName name="A127867950R">Data7!$CS$1:$CS$10,Data7!$CS$11:$CS$18</definedName>
    <definedName name="A127867950R_Data">Data7!$CS$11:$CS$18</definedName>
    <definedName name="A127867950R_Latest">Data7!$CS$18</definedName>
    <definedName name="A127867954X">Data7!$DT$1:$DT$10,Data7!$DT$11:$DT$18</definedName>
    <definedName name="A127867954X_Data">Data7!$DT$11:$DT$18</definedName>
    <definedName name="A127867954X_Latest">Data7!$DT$18</definedName>
    <definedName name="A127867958J">Data7!$EA$1:$EA$10,Data7!$EA$11:$EA$18</definedName>
    <definedName name="A127867958J_Data">Data7!$EA$11:$EA$18</definedName>
    <definedName name="A127867958J_Latest">Data7!$EA$18</definedName>
    <definedName name="A127867962X">Data7!$FJ$1:$FJ$10,Data7!$FJ$11:$FJ$18</definedName>
    <definedName name="A127867962X_Data">Data7!$FJ$11:$FJ$18</definedName>
    <definedName name="A127867962X_Latest">Data7!$FJ$18</definedName>
    <definedName name="A127867966J">Data7!$FO$1:$FO$10,Data7!$FO$11:$FO$18</definedName>
    <definedName name="A127867966J_Data">Data7!$FO$11:$FO$18</definedName>
    <definedName name="A127867966J_Latest">Data7!$FO$18</definedName>
    <definedName name="A127867970X">Data7!$FP$1:$FP$10,Data7!$FP$11:$FP$18</definedName>
    <definedName name="A127867970X_Data">Data7!$FP$11:$FP$18</definedName>
    <definedName name="A127867970X_Latest">Data7!$FP$18</definedName>
    <definedName name="A127867974J">Data7!$FS$1:$FS$10,Data7!$FS$11:$FS$18</definedName>
    <definedName name="A127867974J_Data">Data7!$FS$11:$FS$18</definedName>
    <definedName name="A127867974J_Latest">Data7!$FS$18</definedName>
    <definedName name="A127867978T">Data7!$FW$1:$FW$10,Data7!$FW$11:$FW$18</definedName>
    <definedName name="A127867978T_Data">Data7!$FW$11:$FW$18</definedName>
    <definedName name="A127867978T_Latest">Data7!$FW$18</definedName>
    <definedName name="A127867982J">Data7!$GA$1:$GA$10,Data7!$GA$11:$GA$18</definedName>
    <definedName name="A127867982J_Data">Data7!$GA$11:$GA$18</definedName>
    <definedName name="A127867982J_Latest">Data7!$GA$18</definedName>
    <definedName name="A127867986T">Data7!$GE$1:$GE$10,Data7!$GE$11:$GE$18</definedName>
    <definedName name="A127867986T_Data">Data7!$GE$11:$GE$18</definedName>
    <definedName name="A127867986T_Latest">Data7!$GE$18</definedName>
    <definedName name="A127867994T">Data7!$GI$1:$GI$10,Data7!$GI$11:$GI$18</definedName>
    <definedName name="A127867994T_Data">Data7!$GI$11:$GI$18</definedName>
    <definedName name="A127867994T_Latest">Data7!$GI$18</definedName>
    <definedName name="A127867998A">Data7!$HD$1:$HD$10,Data7!$HD$11:$HD$18</definedName>
    <definedName name="A127867998A_Data">Data7!$HD$11:$HD$18</definedName>
    <definedName name="A127867998A_Latest">Data7!$HD$18</definedName>
    <definedName name="A127868002J">Data7!$HN$1:$HN$10,Data7!$HN$11:$HN$18</definedName>
    <definedName name="A127868002J_Data">Data7!$HN$11:$HN$18</definedName>
    <definedName name="A127868002J_Latest">Data7!$HN$18</definedName>
    <definedName name="A127868006T">Data7!$HO$1:$HO$10,Data7!$HO$11:$HO$18</definedName>
    <definedName name="A127868006T_Data">Data7!$HO$11:$HO$18</definedName>
    <definedName name="A127868006T_Latest">Data7!$HO$18</definedName>
    <definedName name="A127868010J">Data7!$GQ$1:$GQ$10,Data7!$GQ$11:$GQ$18</definedName>
    <definedName name="A127868010J_Data">Data7!$GQ$11:$GQ$18</definedName>
    <definedName name="A127868010J_Latest">Data7!$GQ$18</definedName>
    <definedName name="A127868014T">Data7!$IF$1:$IF$10,Data7!$IF$11:$IF$18</definedName>
    <definedName name="A127868014T_Data">Data7!$IF$11:$IF$18</definedName>
    <definedName name="A127868014T_Latest">Data7!$IF$18</definedName>
    <definedName name="A127868018A">Data8!$E$1:$E$10,Data8!$E$11:$E$18</definedName>
    <definedName name="A127868018A_Data">Data8!$E$11:$E$18</definedName>
    <definedName name="A127868018A_Latest">Data8!$E$18</definedName>
    <definedName name="A127868022T">Data8!$G$1:$G$10,Data8!$G$11:$G$18</definedName>
    <definedName name="A127868022T_Data">Data8!$G$11:$G$18</definedName>
    <definedName name="A127868022T_Latest">Data8!$G$18</definedName>
    <definedName name="A127868978K">Data8!$HD$1:$HD$10,Data8!$HD$11:$HD$18</definedName>
    <definedName name="A127868978K_Data">Data8!$HD$11:$HD$18</definedName>
    <definedName name="A127868978K_Latest">Data8!$HD$18</definedName>
    <definedName name="A127868982A">Data8!$GB$1:$GB$10,Data8!$GB$11:$GB$18</definedName>
    <definedName name="A127868982A_Data">Data8!$GB$11:$GB$18</definedName>
    <definedName name="A127868982A_Latest">Data8!$GB$18</definedName>
    <definedName name="A127868986K">Data8!$HJ$1:$HJ$10,Data8!$HJ$11:$HJ$18</definedName>
    <definedName name="A127868986K_Data">Data8!$HJ$11:$HJ$18</definedName>
    <definedName name="A127868986K_Latest">Data8!$HJ$18</definedName>
    <definedName name="A127869254W">Data8!$HL$1:$HL$10,Data8!$HL$11:$HL$18</definedName>
    <definedName name="A127869254W_Data">Data8!$HL$11:$HL$18</definedName>
    <definedName name="A127869254W_Latest">Data8!$HL$18</definedName>
    <definedName name="A127869258F">Data8!$HW$1:$HW$10,Data8!$HW$11:$HW$18</definedName>
    <definedName name="A127869258F_Data">Data8!$HW$11:$HW$18</definedName>
    <definedName name="A127869258F_Latest">Data8!$HW$18</definedName>
    <definedName name="A127869262W">Data10!$M$1:$M$10,Data10!$M$11:$M$18</definedName>
    <definedName name="A127869262W_Data">Data10!$M$11:$M$18</definedName>
    <definedName name="A127869262W_Latest">Data10!$M$18</definedName>
    <definedName name="A127869266F">Data9!$IO$1:$IO$10,Data9!$IO$11:$IO$18</definedName>
    <definedName name="A127869266F_Data">Data9!$IO$11:$IO$18</definedName>
    <definedName name="A127869266F_Latest">Data9!$IO$18</definedName>
    <definedName name="A127869270W">Data10!$AM$1:$AM$10,Data10!$AM$11:$AM$18</definedName>
    <definedName name="A127869270W_Data">Data10!$AM$11:$AM$18</definedName>
    <definedName name="A127869270W_Latest">Data10!$AM$18</definedName>
    <definedName name="A127869274F">Data10!$AU$1:$AU$10,Data10!$AU$11:$AU$18</definedName>
    <definedName name="A127869274F_Data">Data10!$AU$11:$AU$18</definedName>
    <definedName name="A127869274F_Latest">Data10!$AU$18</definedName>
    <definedName name="A127869278R">Data10!$AC$1:$AC$10,Data10!$AC$11:$AC$18</definedName>
    <definedName name="A127869278R_Data">Data10!$AC$11:$AC$18</definedName>
    <definedName name="A127869278R_Latest">Data10!$AC$18</definedName>
    <definedName name="A127869282F">Data10!$BF$1:$BF$10,Data10!$BF$11:$BF$18</definedName>
    <definedName name="A127869282F_Data">Data10!$BF$11:$BF$18</definedName>
    <definedName name="A127869282F_Latest">Data10!$BF$18</definedName>
    <definedName name="A127869286R">Data10!$AG$1:$AG$10,Data10!$AG$11:$AG$18</definedName>
    <definedName name="A127869286R_Data">Data10!$AG$11:$AG$18</definedName>
    <definedName name="A127869286R_Latest">Data10!$AG$18</definedName>
    <definedName name="A127869290F">Data10!$BH$1:$BH$10,Data10!$BH$11:$BH$18</definedName>
    <definedName name="A127869290F_Data">Data10!$BH$11:$BH$18</definedName>
    <definedName name="A127869290F_Latest">Data10!$BH$18</definedName>
    <definedName name="A127869294R">Data10!$BS$1:$BS$10,Data10!$BS$11:$BS$18</definedName>
    <definedName name="A127869294R_Data">Data10!$BS$11:$BS$18</definedName>
    <definedName name="A127869294R_Latest">Data10!$BS$18</definedName>
    <definedName name="A127869298X">Data10!$CC$1:$CC$10,Data10!$CC$11:$CC$18</definedName>
    <definedName name="A127869298X_Data">Data10!$CC$11:$CC$18</definedName>
    <definedName name="A127869298X_Latest">Data10!$CC$18</definedName>
    <definedName name="A127869302C">Data10!$CH$1:$CH$10,Data10!$CH$11:$CH$18</definedName>
    <definedName name="A127869302C_Data">Data10!$CH$11:$CH$18</definedName>
    <definedName name="A127869302C_Latest">Data10!$CH$18</definedName>
    <definedName name="A127869306L">Data10!$CL$1:$CL$10,Data10!$CL$11:$CL$18</definedName>
    <definedName name="A127869306L_Data">Data10!$CL$11:$CL$18</definedName>
    <definedName name="A127869306L_Latest">Data10!$CL$18</definedName>
    <definedName name="A127869310C">Data10!$DC$1:$DC$10,Data10!$DC$11:$DC$18</definedName>
    <definedName name="A127869310C_Data">Data10!$DC$11:$DC$18</definedName>
    <definedName name="A127869310C_Latest">Data10!$DC$18</definedName>
    <definedName name="A127869314L">Data10!$CW$1:$CW$10,Data10!$CW$11:$CW$18</definedName>
    <definedName name="A127869314L_Data">Data10!$CW$11:$CW$18</definedName>
    <definedName name="A127869314L_Latest">Data10!$CW$18</definedName>
    <definedName name="A127869318W">Data10!$EO$1:$EO$10,Data10!$EO$11:$EO$18</definedName>
    <definedName name="A127869318W_Data">Data10!$EO$11:$EO$18</definedName>
    <definedName name="A127869318W_Latest">Data10!$EO$18</definedName>
    <definedName name="A127869322L">Data10!$EW$1:$EW$10,Data10!$EW$11:$EW$18</definedName>
    <definedName name="A127869322L_Data">Data10!$EW$11:$EW$18</definedName>
    <definedName name="A127869322L_Latest">Data10!$EW$18</definedName>
    <definedName name="A127869326W">Data10!$EY$1:$EY$10,Data10!$EY$11:$EY$18</definedName>
    <definedName name="A127869326W_Data">Data10!$EY$11:$EY$18</definedName>
    <definedName name="A127869326W_Latest">Data10!$EY$18</definedName>
    <definedName name="A127869330L">Data10!$EE$1:$EE$10,Data10!$EE$11:$EE$18</definedName>
    <definedName name="A127869330L_Data">Data10!$EE$11:$EE$18</definedName>
    <definedName name="A127869330L_Latest">Data10!$EE$18</definedName>
    <definedName name="A127869334W">Data9!$Z$1:$Z$10,Data9!$Z$11:$Z$18</definedName>
    <definedName name="A127869334W_Data">Data9!$Z$11:$Z$18</definedName>
    <definedName name="A127869334W_Latest">Data9!$Z$18</definedName>
    <definedName name="A127869338F">Data9!$AD$1:$AD$10,Data9!$AD$11:$AD$18</definedName>
    <definedName name="A127869338F_Data">Data9!$AD$11:$AD$18</definedName>
    <definedName name="A127869338F_Latest">Data9!$AD$18</definedName>
    <definedName name="A127869342W">Data9!$F$1:$F$10,Data9!$F$11:$F$18</definedName>
    <definedName name="A127869342W_Data">Data9!$F$11:$F$18</definedName>
    <definedName name="A127869342W_Latest">Data9!$F$18</definedName>
    <definedName name="A127869350W">Data9!$AL$1:$AL$10,Data9!$AL$11:$AL$18</definedName>
    <definedName name="A127869350W_Data">Data9!$AL$11:$AL$18</definedName>
    <definedName name="A127869350W_Latest">Data9!$AL$18</definedName>
    <definedName name="A127869354F">Data9!$BC$1:$BC$10,Data9!$BC$11:$BC$18</definedName>
    <definedName name="A127869354F_Data">Data9!$BC$11:$BC$18</definedName>
    <definedName name="A127869354F_Latest">Data9!$BC$18</definedName>
    <definedName name="A127869358R">Data9!$BF$1:$BF$10,Data9!$BF$11:$BF$18</definedName>
    <definedName name="A127869358R_Data">Data9!$BF$11:$BF$18</definedName>
    <definedName name="A127869358R_Latest">Data9!$BF$18</definedName>
    <definedName name="A127869362F">Data9!$AQ$1:$AQ$10,Data9!$AQ$11:$AQ$18</definedName>
    <definedName name="A127869362F_Data">Data9!$AQ$11:$AQ$18</definedName>
    <definedName name="A127869362F_Latest">Data9!$AQ$18</definedName>
    <definedName name="A127869366R">Data9!$CF$1:$CF$10,Data9!$CF$11:$CF$18</definedName>
    <definedName name="A127869366R_Data">Data9!$CF$11:$CF$18</definedName>
    <definedName name="A127869366R_Latest">Data9!$CF$18</definedName>
    <definedName name="A127869370F">Data9!$CI$1:$CI$10,Data9!$CI$11:$CI$18</definedName>
    <definedName name="A127869370F_Data">Data9!$CI$11:$CI$18</definedName>
    <definedName name="A127869370F_Latest">Data9!$CI$18</definedName>
    <definedName name="A127869374R">Data9!$CX$1:$CX$10,Data9!$CX$11:$CX$18</definedName>
    <definedName name="A127869374R_Data">Data9!$CX$11:$CX$18</definedName>
    <definedName name="A127869374R_Latest">Data9!$CX$18</definedName>
    <definedName name="A127869378X">Data9!$BX$1:$BX$10,Data9!$BX$11:$BX$18</definedName>
    <definedName name="A127869378X_Data">Data9!$BX$11:$BX$18</definedName>
    <definedName name="A127869378X_Latest">Data9!$BX$18</definedName>
    <definedName name="A127869382R">Data9!$CB$1:$CB$10,Data9!$CB$11:$CB$18</definedName>
    <definedName name="A127869382R_Data">Data9!$CB$11:$CB$18</definedName>
    <definedName name="A127869382R_Latest">Data9!$CB$18</definedName>
    <definedName name="A127869386X">Data9!$DN$1:$DN$10,Data9!$DN$11:$DN$18</definedName>
    <definedName name="A127869386X_Data">Data9!$DN$11:$DN$18</definedName>
    <definedName name="A127869386X_Latest">Data9!$DN$18</definedName>
    <definedName name="A127869390R">Data9!$DP$1:$DP$10,Data9!$DP$11:$DP$18</definedName>
    <definedName name="A127869390R_Data">Data9!$DP$11:$DP$18</definedName>
    <definedName name="A127869390R_Latest">Data9!$DP$18</definedName>
    <definedName name="A127869394X">Data9!$EB$1:$EB$10,Data9!$EB$11:$EB$18</definedName>
    <definedName name="A127869394X_Data">Data9!$EB$11:$EB$18</definedName>
    <definedName name="A127869394X_Latest">Data9!$EB$18</definedName>
    <definedName name="A127869398J">Data9!$EG$1:$EG$10,Data9!$EG$11:$EG$18</definedName>
    <definedName name="A127869398J_Data">Data9!$EG$11:$EG$18</definedName>
    <definedName name="A127869398J_Latest">Data9!$EG$18</definedName>
    <definedName name="A127869402L">Data9!$DA$1:$DA$10,Data9!$DA$11:$DA$18</definedName>
    <definedName name="A127869402L_Data">Data9!$DA$11:$DA$18</definedName>
    <definedName name="A127869402L_Latest">Data9!$DA$18</definedName>
    <definedName name="A127869406W">Data9!$DE$1:$DE$10,Data9!$DE$11:$DE$18</definedName>
    <definedName name="A127869406W_Data">Data9!$DE$11:$DE$18</definedName>
    <definedName name="A127869406W_Latest">Data9!$DE$18</definedName>
    <definedName name="A127869410L">Data9!$DJ$1:$DJ$10,Data9!$DJ$11:$DJ$18</definedName>
    <definedName name="A127869410L_Data">Data9!$DJ$11:$DJ$18</definedName>
    <definedName name="A127869410L_Latest">Data9!$DJ$18</definedName>
    <definedName name="A127869414W">Data9!$FJ$1:$FJ$10,Data9!$FJ$11:$FJ$18</definedName>
    <definedName name="A127869414W_Data">Data9!$FJ$11:$FJ$18</definedName>
    <definedName name="A127869414W_Latest">Data9!$FJ$18</definedName>
    <definedName name="A127869418F">Data9!$FK$1:$FK$10,Data9!$FK$11:$FK$18</definedName>
    <definedName name="A127869418F_Data">Data9!$FK$11:$FK$18</definedName>
    <definedName name="A127869418F_Latest">Data9!$FK$18</definedName>
    <definedName name="A127869422W">Data9!$FN$1:$FN$10,Data9!$FN$11:$FN$18</definedName>
    <definedName name="A127869422W_Data">Data9!$FN$11:$FN$18</definedName>
    <definedName name="A127869422W_Latest">Data9!$FN$18</definedName>
    <definedName name="A127869426F">Data9!$EM$1:$EM$10,Data9!$EM$11:$EM$18</definedName>
    <definedName name="A127869426F_Data">Data9!$EM$11:$EM$18</definedName>
    <definedName name="A127869426F_Latest">Data9!$EM$18</definedName>
    <definedName name="A127869430W">Data9!$GF$1:$GF$10,Data9!$GF$11:$GF$18</definedName>
    <definedName name="A127869430W_Data">Data9!$GF$11:$GF$18</definedName>
    <definedName name="A127869430W_Latest">Data9!$GF$18</definedName>
    <definedName name="A127869434F">Data9!$GK$1:$GK$10,Data9!$GK$11:$GK$18</definedName>
    <definedName name="A127869434F_Data">Data9!$GK$11:$GK$18</definedName>
    <definedName name="A127869434F_Latest">Data9!$GK$18</definedName>
    <definedName name="A127869438R">Data9!$GS$1:$GS$10,Data9!$GS$11:$GS$18</definedName>
    <definedName name="A127869438R_Data">Data9!$GS$11:$GS$18</definedName>
    <definedName name="A127869438R_Latest">Data9!$GS$18</definedName>
    <definedName name="A127869442F">Data9!$GU$1:$GU$10,Data9!$GU$11:$GU$18</definedName>
    <definedName name="A127869442F_Data">Data9!$GU$11:$GU$18</definedName>
    <definedName name="A127869442F_Latest">Data9!$GU$18</definedName>
    <definedName name="A127869446R">Data9!$GW$1:$GW$10,Data9!$GW$11:$GW$18</definedName>
    <definedName name="A127869446R_Data">Data9!$GW$11:$GW$18</definedName>
    <definedName name="A127869446R_Latest">Data9!$GW$18</definedName>
    <definedName name="A127869454R">Data9!$HK$1:$HK$10,Data9!$HK$11:$HK$18</definedName>
    <definedName name="A127869454R_Data">Data9!$HK$11:$HK$18</definedName>
    <definedName name="A127869454R_Latest">Data9!$HK$18</definedName>
    <definedName name="A127869458X">Data9!$HO$1:$HO$10,Data9!$HO$11:$HO$18</definedName>
    <definedName name="A127869458X_Data">Data9!$HO$11:$HO$18</definedName>
    <definedName name="A127869458X_Latest">Data9!$HO$18</definedName>
    <definedName name="A127869462R">Data9!$HS$1:$HS$10,Data9!$HS$11:$HS$18</definedName>
    <definedName name="A127869462R_Data">Data9!$HS$11:$HS$18</definedName>
    <definedName name="A127869462R_Latest">Data9!$HS$18</definedName>
    <definedName name="A127869466X">Data9!$HT$1:$HT$10,Data9!$HT$11:$HT$18</definedName>
    <definedName name="A127869466X_Data">Data9!$HT$11:$HT$18</definedName>
    <definedName name="A127869466X_Latest">Data9!$HT$18</definedName>
    <definedName name="A127869470R">Data9!$HY$1:$HY$10,Data9!$HY$11:$HY$18</definedName>
    <definedName name="A127869470R_Data">Data9!$HY$11:$HY$18</definedName>
    <definedName name="A127869470R_Latest">Data9!$HY$18</definedName>
    <definedName name="A127869474X">Data9!$GY$1:$GY$10,Data9!$GY$11:$GY$18</definedName>
    <definedName name="A127869474X_Data">Data9!$GY$11:$GY$18</definedName>
    <definedName name="A127869474X_Latest">Data9!$GY$18</definedName>
    <definedName name="A127869482X">Data9!$HF$1:$HF$10,Data9!$HF$11:$HF$18</definedName>
    <definedName name="A127869482X_Data">Data9!$HF$11:$HF$18</definedName>
    <definedName name="A127869482X_Latest">Data9!$HF$18</definedName>
    <definedName name="A127869486J">Data10!$FF$1:$FF$10,Data10!$FF$11:$FF$18</definedName>
    <definedName name="A127869486J_Data">Data10!$FF$11:$FF$18</definedName>
    <definedName name="A127869486J_Latest">Data10!$FF$18</definedName>
    <definedName name="A127869490X">Data10!$FI$1:$FI$10,Data10!$FI$11:$FI$18</definedName>
    <definedName name="A127869490X_Data">Data10!$FI$11:$FI$18</definedName>
    <definedName name="A127869490X_Latest">Data10!$FI$18</definedName>
    <definedName name="A127869502W">Data10!$FG$1:$FG$10,Data10!$FG$11:$FG$18</definedName>
    <definedName name="A127869502W_Data">Data10!$FG$11:$FG$18</definedName>
    <definedName name="A127869502W_Latest">Data10!$FG$18</definedName>
    <definedName name="A127869510W">Data10!$FH$1:$FH$10,Data10!$FH$11:$FH$18</definedName>
    <definedName name="A127869510W_Data">Data10!$FH$11:$FH$18</definedName>
    <definedName name="A127869510W_Latest">Data10!$FH$18</definedName>
    <definedName name="A127869518R">Data10!$FE$1:$FE$10,Data10!$FE$11:$FE$18</definedName>
    <definedName name="A127869518R_Data">Data10!$FE$11:$FE$18</definedName>
    <definedName name="A127869518R_Latest">Data10!$FE$18</definedName>
    <definedName name="A127870466W">Data10!$FL$1:$FL$10,Data10!$FL$11:$FL$18</definedName>
    <definedName name="A127870466W_Data">Data10!$FL$11:$FL$18</definedName>
    <definedName name="A127870466W_Latest">Data10!$FL$18</definedName>
    <definedName name="A127870470L">Data10!$GA$1:$GA$10,Data10!$GA$11:$GA$18</definedName>
    <definedName name="A127870470L_Data">Data10!$GA$11:$GA$18</definedName>
    <definedName name="A127870470L_Latest">Data10!$GA$18</definedName>
    <definedName name="A127870474W">Data10!$GB$1:$GB$10,Data10!$GB$11:$GB$18</definedName>
    <definedName name="A127870474W_Data">Data10!$GB$11:$GB$18</definedName>
    <definedName name="A127870474W_Latest">Data10!$GB$18</definedName>
    <definedName name="A127870478F">Data10!$GF$1:$GF$10,Data10!$GF$11:$GF$18</definedName>
    <definedName name="A127870478F_Data">Data10!$GF$11:$GF$18</definedName>
    <definedName name="A127870478F_Latest">Data10!$GF$18</definedName>
    <definedName name="A127870482W">Data10!$FO$1:$FO$10,Data10!$FO$11:$FO$18</definedName>
    <definedName name="A127870482W_Data">Data10!$FO$11:$FO$18</definedName>
    <definedName name="A127870482W_Latest">Data10!$FO$18</definedName>
    <definedName name="A127870486F">Data10!$FP$1:$FP$10,Data10!$FP$11:$FP$18</definedName>
    <definedName name="A127870486F_Data">Data10!$FP$11:$FP$18</definedName>
    <definedName name="A127870486F_Latest">Data10!$FP$18</definedName>
    <definedName name="A127870766X">Data10!$HK$1:$HK$10,Data10!$HK$11:$HK$18</definedName>
    <definedName name="A127870766X_Data">Data10!$HK$11:$HK$18</definedName>
    <definedName name="A127870766X_Latest">Data10!$HK$18</definedName>
    <definedName name="A127870770R">Data10!$HL$1:$HL$10,Data10!$HL$11:$HL$18</definedName>
    <definedName name="A127870770R_Data">Data10!$HL$11:$HL$18</definedName>
    <definedName name="A127870770R_Latest">Data10!$HL$18</definedName>
    <definedName name="A127870774X">Data10!$HC$1:$HC$10,Data10!$HC$11:$HC$18</definedName>
    <definedName name="A127870774X_Data">Data10!$HC$11:$HC$18</definedName>
    <definedName name="A127870774X_Latest">Data10!$HC$18</definedName>
    <definedName name="A127870778J">Data11!$IA$1:$IA$10,Data11!$IA$11:$IA$18</definedName>
    <definedName name="A127870778J_Data">Data11!$IA$11:$IA$18</definedName>
    <definedName name="A127870778J_Latest">Data11!$IA$18</definedName>
    <definedName name="A127870782X">Data11!$IJ$1:$IJ$10,Data11!$IJ$11:$IJ$18</definedName>
    <definedName name="A127870782X_Data">Data11!$IJ$11:$IJ$18</definedName>
    <definedName name="A127870782X_Latest">Data11!$IJ$18</definedName>
    <definedName name="A127870786J">Data11!$IM$1:$IM$10,Data11!$IM$11:$IM$18</definedName>
    <definedName name="A127870786J_Data">Data11!$IM$11:$IM$18</definedName>
    <definedName name="A127870786J_Latest">Data11!$IM$18</definedName>
    <definedName name="A127870790X">Data11!$IQ$1:$IQ$10,Data11!$IQ$11:$IQ$18</definedName>
    <definedName name="A127870790X_Data">Data11!$IQ$11:$IQ$18</definedName>
    <definedName name="A127870790X_Latest">Data11!$IQ$18</definedName>
    <definedName name="A127870794J">Data12!$C$1:$C$10,Data12!$C$11:$C$18</definedName>
    <definedName name="A127870794J_Data">Data12!$C$11:$C$18</definedName>
    <definedName name="A127870794J_Latest">Data12!$C$18</definedName>
    <definedName name="A127870798T">Data12!$I$1:$I$10,Data12!$I$11:$I$18</definedName>
    <definedName name="A127870798T_Data">Data12!$I$11:$I$18</definedName>
    <definedName name="A127870798T_Latest">Data12!$I$18</definedName>
    <definedName name="A127870802W">Data12!$V$1:$V$10,Data12!$V$11:$V$18</definedName>
    <definedName name="A127870802W_Data">Data12!$V$11:$V$18</definedName>
    <definedName name="A127870802W_Latest">Data12!$V$18</definedName>
    <definedName name="A127870806F">Data12!$AA$1:$AA$10,Data12!$AA$11:$AA$18</definedName>
    <definedName name="A127870806F_Data">Data12!$AA$11:$AA$18</definedName>
    <definedName name="A127870806F_Latest">Data12!$AA$18</definedName>
    <definedName name="A127870810W">Data12!$AB$1:$AB$10,Data12!$AB$11:$AB$18</definedName>
    <definedName name="A127870810W_Data">Data12!$AB$11:$AB$18</definedName>
    <definedName name="A127870810W_Latest">Data12!$AB$18</definedName>
    <definedName name="A127870814F">Data12!$AG$1:$AG$10,Data12!$AG$11:$AG$18</definedName>
    <definedName name="A127870814F_Data">Data12!$AG$11:$AG$18</definedName>
    <definedName name="A127870814F_Latest">Data12!$AG$18</definedName>
    <definedName name="A127870818R">Data12!$K$1:$K$10,Data12!$K$11:$K$18</definedName>
    <definedName name="A127870818R_Data">Data12!$K$11:$K$18</definedName>
    <definedName name="A127870818R_Latest">Data12!$K$18</definedName>
    <definedName name="A127870822F">Data12!$H$1:$H$10,Data12!$H$11:$H$18</definedName>
    <definedName name="A127870822F_Data">Data12!$H$11:$H$18</definedName>
    <definedName name="A127870822F_Latest">Data12!$H$18</definedName>
    <definedName name="A127870826R">Data12!$BD$1:$BD$10,Data12!$BD$11:$BD$18</definedName>
    <definedName name="A127870826R_Data">Data12!$BD$11:$BD$18</definedName>
    <definedName name="A127870826R_Latest">Data12!$BD$18</definedName>
    <definedName name="A127870830F">Data12!$BF$1:$BF$10,Data12!$BF$11:$BF$18</definedName>
    <definedName name="A127870830F_Data">Data12!$BF$11:$BF$18</definedName>
    <definedName name="A127870830F_Latest">Data12!$BF$18</definedName>
    <definedName name="A127870834R">Data12!$BN$1:$BN$10,Data12!$BN$11:$BN$18</definedName>
    <definedName name="A127870834R_Data">Data12!$BN$11:$BN$18</definedName>
    <definedName name="A127870834R_Latest">Data12!$BN$18</definedName>
    <definedName name="A127870838X">Data12!$AS$1:$AS$10,Data12!$AS$11:$AS$18</definedName>
    <definedName name="A127870838X_Data">Data12!$AS$11:$AS$18</definedName>
    <definedName name="A127870838X_Latest">Data12!$AS$18</definedName>
    <definedName name="A127870842R">Data12!$BT$1:$BT$10,Data12!$BT$11:$BT$18</definedName>
    <definedName name="A127870842R_Data">Data12!$BT$11:$BT$18</definedName>
    <definedName name="A127870842R_Latest">Data12!$BT$18</definedName>
    <definedName name="A127870846X">Data12!$AV$1:$AV$10,Data12!$AV$11:$AV$18</definedName>
    <definedName name="A127870846X_Data">Data12!$AV$11:$AV$18</definedName>
    <definedName name="A127870846X_Latest">Data12!$AV$18</definedName>
    <definedName name="A127870850R">Data12!$AX$1:$AX$10,Data12!$AX$11:$AX$18</definedName>
    <definedName name="A127870850R_Data">Data12!$AX$11:$AX$18</definedName>
    <definedName name="A127870850R_Latest">Data12!$AX$18</definedName>
    <definedName name="A127870854X">Data12!$CP$1:$CP$10,Data12!$CP$11:$CP$18</definedName>
    <definedName name="A127870854X_Data">Data12!$CP$11:$CP$18</definedName>
    <definedName name="A127870854X_Latest">Data12!$CP$18</definedName>
    <definedName name="A127870858J">Data12!$BZ$1:$BZ$10,Data12!$BZ$11:$BZ$18</definedName>
    <definedName name="A127870858J_Data">Data12!$BZ$11:$BZ$18</definedName>
    <definedName name="A127870858J_Latest">Data12!$BZ$18</definedName>
    <definedName name="A127870862X">Data12!$CZ$1:$CZ$10,Data12!$CZ$11:$CZ$18</definedName>
    <definedName name="A127870862X_Data">Data12!$CZ$11:$CZ$18</definedName>
    <definedName name="A127870862X_Latest">Data12!$CZ$18</definedName>
    <definedName name="A127870866J">Data12!$CD$1:$CD$10,Data12!$CD$11:$CD$18</definedName>
    <definedName name="A127870866J_Data">Data12!$CD$11:$CD$18</definedName>
    <definedName name="A127870866J_Latest">Data12!$CD$18</definedName>
    <definedName name="A127870870X">Data12!$DP$1:$DP$10,Data12!$DP$11:$DP$18</definedName>
    <definedName name="A127870870X_Data">Data12!$DP$11:$DP$18</definedName>
    <definedName name="A127870870X_Latest">Data12!$DP$18</definedName>
    <definedName name="A127870874J">Data12!$DQ$1:$DQ$10,Data12!$DQ$11:$DQ$18</definedName>
    <definedName name="A127870874J_Data">Data12!$DQ$11:$DQ$18</definedName>
    <definedName name="A127870874J_Latest">Data12!$DQ$18</definedName>
    <definedName name="A127870882J">Data12!$DO$1:$DO$10,Data12!$DO$11:$DO$18</definedName>
    <definedName name="A127870882J_Data">Data12!$DO$11:$DO$18</definedName>
    <definedName name="A127870882J_Latest">Data12!$DO$18</definedName>
    <definedName name="A127870886T">Data10!$IF$1:$IF$10,Data10!$IF$11:$IF$18</definedName>
    <definedName name="A127870886T_Data">Data10!$IF$11:$IF$18</definedName>
    <definedName name="A127870886T_Latest">Data10!$IF$18</definedName>
    <definedName name="A127870890J">Data10!$IH$1:$IH$10,Data10!$IH$11:$IH$18</definedName>
    <definedName name="A127870890J_Data">Data10!$IH$11:$IH$18</definedName>
    <definedName name="A127870890J_Latest">Data10!$IH$18</definedName>
    <definedName name="A127870894T">Data10!$II$1:$II$10,Data10!$II$11:$II$18</definedName>
    <definedName name="A127870894T_Data">Data10!$II$11:$II$18</definedName>
    <definedName name="A127870894T_Latest">Data10!$II$18</definedName>
    <definedName name="A127870898A">Data11!$AD$1:$AD$10,Data11!$AD$11:$AD$18</definedName>
    <definedName name="A127870898A_Data">Data11!$AD$11:$AD$18</definedName>
    <definedName name="A127870898A_Latest">Data11!$AD$18</definedName>
    <definedName name="A127870902F">Data11!$AE$1:$AE$10,Data11!$AE$11:$AE$18</definedName>
    <definedName name="A127870902F_Data">Data11!$AE$11:$AE$18</definedName>
    <definedName name="A127870902F_Latest">Data11!$AE$18</definedName>
    <definedName name="A127870906R">Data11!$AK$1:$AK$10,Data11!$AK$11:$AK$18</definedName>
    <definedName name="A127870906R_Data">Data11!$AK$11:$AK$18</definedName>
    <definedName name="A127870906R_Latest">Data11!$AK$18</definedName>
    <definedName name="A127870910F">Data11!$AL$1:$AL$10,Data11!$AL$11:$AL$18</definedName>
    <definedName name="A127870910F_Data">Data11!$AL$11:$AL$18</definedName>
    <definedName name="A127870910F_Latest">Data11!$AL$18</definedName>
    <definedName name="A127870914R">Data11!$AU$1:$AU$10,Data11!$AU$11:$AU$18</definedName>
    <definedName name="A127870914R_Data">Data11!$AU$11:$AU$18</definedName>
    <definedName name="A127870914R_Latest">Data11!$AU$18</definedName>
    <definedName name="A127870918X">Data11!$AY$1:$AY$10,Data11!$AY$11:$AY$18</definedName>
    <definedName name="A127870918X_Data">Data11!$AY$11:$AY$18</definedName>
    <definedName name="A127870918X_Latest">Data11!$AY$18</definedName>
    <definedName name="A127870926X">Data11!$BC$1:$BC$10,Data11!$BC$11:$BC$18</definedName>
    <definedName name="A127870926X_Data">Data11!$BC$11:$BC$18</definedName>
    <definedName name="A127870926X_Latest">Data11!$BC$18</definedName>
    <definedName name="A127870930R">Data11!$BQ$1:$BQ$10,Data11!$BQ$11:$BQ$18</definedName>
    <definedName name="A127870930R_Data">Data11!$BQ$11:$BQ$18</definedName>
    <definedName name="A127870930R_Latest">Data11!$BQ$18</definedName>
    <definedName name="A127870934X">Data11!$BS$1:$BS$10,Data11!$BS$11:$BS$18</definedName>
    <definedName name="A127870934X_Data">Data11!$BS$11:$BS$18</definedName>
    <definedName name="A127870934X_Latest">Data11!$BS$18</definedName>
    <definedName name="A127870938J">Data11!$BB$1:$BB$10,Data11!$BB$11:$BB$18</definedName>
    <definedName name="A127870938J_Data">Data11!$BB$11:$BB$18</definedName>
    <definedName name="A127870938J_Latest">Data11!$BB$18</definedName>
    <definedName name="A127870942X">Data11!$BI$1:$BI$10,Data11!$BI$11:$BI$18</definedName>
    <definedName name="A127870942X_Data">Data11!$BI$11:$BI$18</definedName>
    <definedName name="A127870942X_Latest">Data11!$BI$18</definedName>
    <definedName name="A127870946J">Data11!$CT$1:$CT$10,Data11!$CT$11:$CT$18</definedName>
    <definedName name="A127870946J_Data">Data11!$CT$11:$CT$18</definedName>
    <definedName name="A127870946J_Latest">Data11!$CT$18</definedName>
    <definedName name="A127870950X">Data11!$DM$1:$DM$10,Data11!$DM$11:$DM$18</definedName>
    <definedName name="A127870950X_Data">Data11!$DM$11:$DM$18</definedName>
    <definedName name="A127870950X_Latest">Data11!$DM$18</definedName>
    <definedName name="A127870954J">Data11!$CS$1:$CS$10,Data11!$CS$11:$CS$18</definedName>
    <definedName name="A127870954J_Data">Data11!$CS$11:$CS$18</definedName>
    <definedName name="A127870954J_Latest">Data11!$CS$18</definedName>
    <definedName name="A127870958T">Data11!$EC$1:$EC$10,Data11!$EC$11:$EC$18</definedName>
    <definedName name="A127870958T_Data">Data11!$EC$11:$EC$18</definedName>
    <definedName name="A127870958T_Latest">Data11!$EC$18</definedName>
    <definedName name="A127870962J">Data11!$EV$1:$EV$10,Data11!$EV$11:$EV$18</definedName>
    <definedName name="A127870962J_Data">Data11!$EV$11:$EV$18</definedName>
    <definedName name="A127870962J_Latest">Data11!$EV$18</definedName>
    <definedName name="A127870966T">Data11!$EW$1:$EW$10,Data11!$EW$11:$EW$18</definedName>
    <definedName name="A127870966T_Data">Data11!$EW$11:$EW$18</definedName>
    <definedName name="A127870966T_Latest">Data11!$EW$18</definedName>
    <definedName name="A127870970J">Data11!$FM$1:$FM$10,Data11!$FM$11:$FM$18</definedName>
    <definedName name="A127870970J_Data">Data11!$FM$11:$FM$18</definedName>
    <definedName name="A127870970J_Latest">Data11!$FM$18</definedName>
    <definedName name="A127870974T">Data11!$FT$1:$FT$10,Data11!$FT$11:$FT$18</definedName>
    <definedName name="A127870974T_Data">Data11!$FT$11:$FT$18</definedName>
    <definedName name="A127870974T_Latest">Data11!$FT$18</definedName>
    <definedName name="A127870978A">Data11!$GB$1:$GB$10,Data11!$GB$11:$GB$18</definedName>
    <definedName name="A127870978A_Data">Data11!$GB$11:$GB$18</definedName>
    <definedName name="A127870978A_Latest">Data11!$GB$18</definedName>
    <definedName name="A127870982T">Data11!$FC$1:$FC$10,Data11!$FC$11:$FC$18</definedName>
    <definedName name="A127870982T_Data">Data11!$FC$11:$FC$18</definedName>
    <definedName name="A127870982T_Latest">Data11!$FC$18</definedName>
    <definedName name="A127870986A">Data11!$GU$1:$GU$10,Data11!$GU$11:$GU$18</definedName>
    <definedName name="A127870986A_Data">Data11!$GU$11:$GU$18</definedName>
    <definedName name="A127870986A_Latest">Data11!$GU$18</definedName>
    <definedName name="A127870990T">Data11!$GX$1:$GX$10,Data11!$GX$11:$GX$18</definedName>
    <definedName name="A127870990T_Data">Data11!$GX$11:$GX$18</definedName>
    <definedName name="A127870990T_Latest">Data11!$GX$18</definedName>
    <definedName name="A127870994A">Data11!$HD$1:$HD$10,Data11!$HD$11:$HD$18</definedName>
    <definedName name="A127870994A_Data">Data11!$HD$11:$HD$18</definedName>
    <definedName name="A127870994A_Latest">Data11!$HD$18</definedName>
    <definedName name="A127870998K">Data11!$HK$1:$HK$10,Data11!$HK$11:$HK$18</definedName>
    <definedName name="A127870998K_Data">Data11!$HK$11:$HK$18</definedName>
    <definedName name="A127870998K_Latest">Data11!$HK$18</definedName>
    <definedName name="A127871002T">Data11!$HM$1:$HM$10,Data11!$HM$11:$HM$18</definedName>
    <definedName name="A127871002T_Data">Data11!$HM$11:$HM$18</definedName>
    <definedName name="A127871002T_Latest">Data11!$HM$18</definedName>
    <definedName name="A127871006A">Data11!$GL$1:$GL$10,Data11!$GL$11:$GL$18</definedName>
    <definedName name="A127871006A_Data">Data11!$GL$11:$GL$18</definedName>
    <definedName name="A127871006A_Latest">Data11!$GL$18</definedName>
    <definedName name="A127871022A">Data12!$EN$1:$EN$10,Data12!$EN$11:$EN$18</definedName>
    <definedName name="A127871022A_Data">Data12!$EN$11:$EN$18</definedName>
    <definedName name="A127871022A_Latest">Data12!$EN$18</definedName>
    <definedName name="A127872046L">Data12!$FE$1:$FE$10,Data12!$FE$11:$FE$18</definedName>
    <definedName name="A127872046L_Data">Data12!$FE$11:$FE$18</definedName>
    <definedName name="A127872046L_Latest">Data12!$FE$18</definedName>
    <definedName name="A127872050C">Data12!$FU$1:$FU$10,Data12!$FU$11:$FU$18</definedName>
    <definedName name="A127872050C_Data">Data12!$FU$11:$FU$18</definedName>
    <definedName name="A127872050C_Latest">Data12!$FU$18</definedName>
    <definedName name="A127872054L">Data12!$FZ$1:$FZ$10,Data12!$FZ$11:$FZ$18</definedName>
    <definedName name="A127872054L_Data">Data12!$FZ$11:$FZ$18</definedName>
    <definedName name="A127872054L_Latest">Data12!$FZ$18</definedName>
    <definedName name="A127872318F">Data12!$GO$1:$GO$10,Data12!$GO$11:$GO$18</definedName>
    <definedName name="A127872318F_Data">Data12!$GO$11:$GO$18</definedName>
    <definedName name="A127872318F_Latest">Data12!$GO$18</definedName>
    <definedName name="A127872322W">Data12!$GE$1:$GE$10,Data12!$GE$11:$GE$18</definedName>
    <definedName name="A127872322W_Data">Data12!$GE$11:$GE$18</definedName>
    <definedName name="A127872322W_Latest">Data12!$GE$18</definedName>
    <definedName name="A127872326F">Data12!$GX$1:$GX$10,Data12!$GX$11:$GX$18</definedName>
    <definedName name="A127872326F_Data">Data12!$GX$11:$GX$18</definedName>
    <definedName name="A127872326F_Latest">Data12!$GX$18</definedName>
    <definedName name="A127872330W">Data12!$GZ$1:$GZ$10,Data12!$GZ$11:$GZ$18</definedName>
    <definedName name="A127872330W_Data">Data12!$GZ$11:$GZ$18</definedName>
    <definedName name="A127872330W_Latest">Data12!$GZ$18</definedName>
    <definedName name="A127872334F">Data12!$HE$1:$HE$10,Data12!$HE$11:$HE$18</definedName>
    <definedName name="A127872334F_Data">Data12!$HE$11:$HE$18</definedName>
    <definedName name="A127872334F_Latest">Data12!$HE$18</definedName>
    <definedName name="A127872338R">Data12!$HF$1:$HF$10,Data12!$HF$11:$HF$18</definedName>
    <definedName name="A127872338R_Data">Data12!$HF$11:$HF$18</definedName>
    <definedName name="A127872338R_Latest">Data12!$HF$18</definedName>
    <definedName name="A127872342F">Data12!$GG$1:$GG$10,Data12!$GG$11:$GG$18</definedName>
    <definedName name="A127872342F_Data">Data12!$GG$11:$GG$18</definedName>
    <definedName name="A127872342F_Latest">Data12!$GG$18</definedName>
    <definedName name="A127872350F">Data12!$GI$1:$GI$10,Data12!$GI$11:$GI$18</definedName>
    <definedName name="A127872350F_Data">Data12!$GI$11:$GI$18</definedName>
    <definedName name="A127872350F_Latest">Data12!$GI$18</definedName>
    <definedName name="A127872354R">Data13!$HQ$1:$HQ$10,Data13!$HQ$11:$HQ$18</definedName>
    <definedName name="A127872354R_Data">Data13!$HQ$11:$HQ$18</definedName>
    <definedName name="A127872354R_Latest">Data13!$HQ$18</definedName>
    <definedName name="A127872358X">Data13!$HS$1:$HS$10,Data13!$HS$11:$HS$18</definedName>
    <definedName name="A127872358X_Data">Data13!$HS$11:$HS$18</definedName>
    <definedName name="A127872358X_Latest">Data13!$HS$18</definedName>
    <definedName name="A127872362R">Data13!$HW$1:$HW$10,Data13!$HW$11:$HW$18</definedName>
    <definedName name="A127872362R_Data">Data13!$HW$11:$HW$18</definedName>
    <definedName name="A127872362R_Latest">Data13!$HW$18</definedName>
    <definedName name="A127872366X">Data14!$B$1:$B$10,Data14!$B$11:$B$18</definedName>
    <definedName name="A127872366X_Data">Data14!$B$11:$B$18</definedName>
    <definedName name="A127872366X_Latest">Data14!$B$18</definedName>
    <definedName name="A127872370R">Data14!$C$1:$C$10,Data14!$C$11:$C$18</definedName>
    <definedName name="A127872370R_Data">Data14!$C$11:$C$18</definedName>
    <definedName name="A127872370R_Latest">Data14!$C$18</definedName>
    <definedName name="A127872374X">Data14!$E$1:$E$10,Data14!$E$11:$E$18</definedName>
    <definedName name="A127872374X_Data">Data14!$E$11:$E$18</definedName>
    <definedName name="A127872374X_Latest">Data14!$E$18</definedName>
    <definedName name="A127872378J">Data13!$II$1:$II$10,Data13!$II$11:$II$18</definedName>
    <definedName name="A127872378J_Data">Data13!$II$11:$II$18</definedName>
    <definedName name="A127872378J_Latest">Data13!$II$18</definedName>
    <definedName name="A127872382X">Data14!$W$1:$W$10,Data14!$W$11:$W$18</definedName>
    <definedName name="A127872382X_Data">Data14!$W$11:$W$18</definedName>
    <definedName name="A127872382X_Latest">Data14!$W$18</definedName>
    <definedName name="A127872386J">Data14!$AJ$1:$AJ$10,Data14!$AJ$11:$AJ$18</definedName>
    <definedName name="A127872386J_Data">Data14!$AJ$11:$AJ$18</definedName>
    <definedName name="A127872386J_Latest">Data14!$AJ$18</definedName>
    <definedName name="A127872390X">Data14!$AU$1:$AU$10,Data14!$AU$11:$AU$18</definedName>
    <definedName name="A127872390X_Data">Data14!$AU$11:$AU$18</definedName>
    <definedName name="A127872390X_Latest">Data14!$AU$18</definedName>
    <definedName name="A127872394J">Data14!$BA$1:$BA$10,Data14!$BA$11:$BA$18</definedName>
    <definedName name="A127872394J_Data">Data14!$BA$11:$BA$18</definedName>
    <definedName name="A127872394J_Latest">Data14!$BA$18</definedName>
    <definedName name="A127872398T">Data14!$AF$1:$AF$10,Data14!$AF$11:$AF$18</definedName>
    <definedName name="A127872398T_Data">Data14!$AF$11:$AF$18</definedName>
    <definedName name="A127872398T_Latest">Data14!$AF$18</definedName>
    <definedName name="A127872402W">Data14!$BU$1:$BU$10,Data14!$BU$11:$BU$18</definedName>
    <definedName name="A127872402W_Data">Data14!$BU$11:$BU$18</definedName>
    <definedName name="A127872402W_Latest">Data14!$BU$18</definedName>
    <definedName name="A127872406F">Data14!$CA$1:$CA$10,Data14!$CA$11:$CA$18</definedName>
    <definedName name="A127872406F_Data">Data14!$CA$11:$CA$18</definedName>
    <definedName name="A127872406F_Latest">Data14!$CA$18</definedName>
    <definedName name="A127872410W">Data14!$CD$1:$CD$10,Data14!$CD$11:$CD$18</definedName>
    <definedName name="A127872410W_Data">Data14!$CD$11:$CD$18</definedName>
    <definedName name="A127872410W_Latest">Data14!$CD$18</definedName>
    <definedName name="A127872414F">Data14!$CJ$1:$CJ$10,Data14!$CJ$11:$CJ$18</definedName>
    <definedName name="A127872414F_Data">Data14!$CJ$11:$CJ$18</definedName>
    <definedName name="A127872414F_Latest">Data14!$CJ$18</definedName>
    <definedName name="A127872418R">Data14!$CZ$1:$CZ$10,Data14!$CZ$11:$CZ$18</definedName>
    <definedName name="A127872418R_Data">Data14!$CZ$11:$CZ$18</definedName>
    <definedName name="A127872418R_Latest">Data14!$CZ$18</definedName>
    <definedName name="A127872422F">Data14!$DF$1:$DF$10,Data14!$DF$11:$DF$18</definedName>
    <definedName name="A127872422F_Data">Data14!$DF$11:$DF$18</definedName>
    <definedName name="A127872422F_Latest">Data14!$DF$18</definedName>
    <definedName name="A127872426R">Data14!$DL$1:$DL$10,Data14!$DL$11:$DL$18</definedName>
    <definedName name="A127872426R_Data">Data14!$DL$11:$DL$18</definedName>
    <definedName name="A127872426R_Latest">Data14!$DL$18</definedName>
    <definedName name="A127872430F">Data14!$CS$1:$CS$10,Data14!$CS$11:$CS$18</definedName>
    <definedName name="A127872430F_Data">Data14!$CS$11:$CS$18</definedName>
    <definedName name="A127872430F_Latest">Data14!$CS$18</definedName>
    <definedName name="A127872434R">Data12!$HL$1:$HL$10,Data12!$HL$11:$HL$18</definedName>
    <definedName name="A127872434R_Data">Data12!$HL$11:$HL$18</definedName>
    <definedName name="A127872434R_Latest">Data12!$HL$18</definedName>
    <definedName name="A127872438X">Data12!$IG$1:$IG$10,Data12!$IG$11:$IG$18</definedName>
    <definedName name="A127872438X_Data">Data12!$IG$11:$IG$18</definedName>
    <definedName name="A127872438X_Latest">Data12!$IG$18</definedName>
    <definedName name="A127872442R">Data12!$II$1:$II$10,Data12!$II$11:$II$18</definedName>
    <definedName name="A127872442R_Data">Data12!$II$11:$II$18</definedName>
    <definedName name="A127872442R_Latest">Data12!$II$18</definedName>
    <definedName name="A127872446X">Data12!$HS$1:$HS$10,Data12!$HS$11:$HS$18</definedName>
    <definedName name="A127872446X_Data">Data12!$HS$11:$HS$18</definedName>
    <definedName name="A127872446X_Latest">Data12!$HS$18</definedName>
    <definedName name="A127872450R">Data13!$T$1:$T$10,Data13!$T$11:$T$18</definedName>
    <definedName name="A127872450R_Data">Data13!$T$11:$T$18</definedName>
    <definedName name="A127872450R_Latest">Data13!$T$18</definedName>
    <definedName name="A127872454X">Data13!$AA$1:$AA$10,Data13!$AA$11:$AA$18</definedName>
    <definedName name="A127872454X_Data">Data13!$AA$11:$AA$18</definedName>
    <definedName name="A127872454X_Latest">Data13!$AA$18</definedName>
    <definedName name="A127872462X">Data13!$H$1:$H$10,Data13!$H$11:$H$18</definedName>
    <definedName name="A127872462X_Data">Data13!$H$11:$H$18</definedName>
    <definedName name="A127872462X_Latest">Data13!$H$18</definedName>
    <definedName name="A127872466J">Data13!$L$1:$L$10,Data13!$L$11:$L$18</definedName>
    <definedName name="A127872466J_Data">Data13!$L$11:$L$18</definedName>
    <definedName name="A127872466J_Latest">Data13!$L$18</definedName>
    <definedName name="A127872470X">Data13!$AK$1:$AK$10,Data13!$AK$11:$AK$18</definedName>
    <definedName name="A127872470X_Data">Data13!$AK$11:$AK$18</definedName>
    <definedName name="A127872470X_Latest">Data13!$AK$18</definedName>
    <definedName name="A127872474J">Data13!$CI$1:$CI$10,Data13!$CI$11:$CI$18</definedName>
    <definedName name="A127872474J_Data">Data13!$CI$11:$CI$18</definedName>
    <definedName name="A127872474J_Latest">Data13!$CI$18</definedName>
    <definedName name="A127872478T">Data13!$CM$1:$CM$10,Data13!$CM$11:$CM$18</definedName>
    <definedName name="A127872478T_Data">Data13!$CM$11:$CM$18</definedName>
    <definedName name="A127872478T_Latest">Data13!$CM$18</definedName>
    <definedName name="A127872482J">Data13!$DN$1:$DN$10,Data13!$DN$11:$DN$18</definedName>
    <definedName name="A127872482J_Data">Data13!$DN$11:$DN$18</definedName>
    <definedName name="A127872482J_Latest">Data13!$DN$18</definedName>
    <definedName name="A127872486T">Data13!$DR$1:$DR$10,Data13!$DR$11:$DR$18</definedName>
    <definedName name="A127872486T_Data">Data13!$DR$11:$DR$18</definedName>
    <definedName name="A127872486T_Latest">Data13!$DR$18</definedName>
    <definedName name="A127872490J">Data13!$DT$1:$DT$10,Data13!$DT$11:$DT$18</definedName>
    <definedName name="A127872490J_Data">Data13!$DT$11:$DT$18</definedName>
    <definedName name="A127872490J_Latest">Data13!$DT$18</definedName>
    <definedName name="A127872494T">Data13!$DX$1:$DX$10,Data13!$DX$11:$DX$18</definedName>
    <definedName name="A127872494T_Data">Data13!$DX$11:$DX$18</definedName>
    <definedName name="A127872494T_Latest">Data13!$DX$18</definedName>
    <definedName name="A127872498A">Data13!$EF$1:$EF$10,Data13!$EF$11:$EF$18</definedName>
    <definedName name="A127872498A_Data">Data13!$EF$11:$EF$18</definedName>
    <definedName name="A127872498A_Latest">Data13!$EF$18</definedName>
    <definedName name="A127872502F">Data13!$DA$1:$DA$10,Data13!$DA$11:$DA$18</definedName>
    <definedName name="A127872502F_Data">Data13!$DA$11:$DA$18</definedName>
    <definedName name="A127872502F_Latest">Data13!$DA$18</definedName>
    <definedName name="A127872506R">Data13!$EV$1:$EV$10,Data13!$EV$11:$EV$18</definedName>
    <definedName name="A127872506R_Data">Data13!$EV$11:$EV$18</definedName>
    <definedName name="A127872506R_Latest">Data13!$EV$18</definedName>
    <definedName name="A127872510F">Data13!$FB$1:$FB$10,Data13!$FB$11:$FB$18</definedName>
    <definedName name="A127872510F_Data">Data13!$FB$11:$FB$18</definedName>
    <definedName name="A127872510F_Latest">Data13!$FB$18</definedName>
    <definedName name="A127872514R">Data13!$EM$1:$EM$10,Data13!$EM$11:$EM$18</definedName>
    <definedName name="A127872514R_Data">Data13!$EM$11:$EM$18</definedName>
    <definedName name="A127872514R_Latest">Data13!$EM$18</definedName>
    <definedName name="A127872518X">Data13!$GJ$1:$GJ$10,Data13!$GJ$11:$GJ$18</definedName>
    <definedName name="A127872518X_Data">Data13!$GJ$11:$GJ$18</definedName>
    <definedName name="A127872518X_Latest">Data13!$GJ$18</definedName>
    <definedName name="A127872522R">Data13!$FU$1:$FU$10,Data13!$FU$11:$FU$18</definedName>
    <definedName name="A127872522R_Data">Data13!$FU$11:$FU$18</definedName>
    <definedName name="A127872522R_Latest">Data13!$FU$18</definedName>
    <definedName name="A127872534X">Data14!$EA$1:$EA$10,Data14!$EA$11:$EA$18</definedName>
    <definedName name="A127872534X_Data">Data14!$EA$11:$EA$18</definedName>
    <definedName name="A127872534X_Latest">Data14!$EA$18</definedName>
    <definedName name="A127873530J">Data14!$EN$1:$EN$10,Data14!$EN$11:$EN$18</definedName>
    <definedName name="A127873530J_Data">Data14!$EN$11:$EN$18</definedName>
    <definedName name="A127873530J_Latest">Data14!$EN$18</definedName>
    <definedName name="A127873534T">Data14!$EU$1:$EU$10,Data14!$EU$11:$EU$18</definedName>
    <definedName name="A127873534T_Data">Data14!$EU$11:$EU$18</definedName>
    <definedName name="A127873534T_Latest">Data14!$EU$18</definedName>
    <definedName name="A127873538A">Data14!$FA$1:$FA$10,Data14!$FA$11:$FA$18</definedName>
    <definedName name="A127873538A_Data">Data14!$FA$11:$FA$18</definedName>
    <definedName name="A127873538A_Latest">Data14!$FA$18</definedName>
    <definedName name="A127873542T">Data14!$FI$1:$FI$10,Data14!$FI$11:$FI$18</definedName>
    <definedName name="A127873542T_Data">Data14!$FI$11:$FI$18</definedName>
    <definedName name="A127873542T_Latest">Data14!$FI$18</definedName>
    <definedName name="A127873826V">Data14!$FY$1:$FY$10,Data14!$FY$11:$FY$18</definedName>
    <definedName name="A127873826V_Data">Data14!$FY$11:$FY$18</definedName>
    <definedName name="A127873826V_Latest">Data14!$FY$18</definedName>
    <definedName name="A127873830K">Data14!$GC$1:$GC$10,Data14!$GC$11:$GC$18</definedName>
    <definedName name="A127873830K_Data">Data14!$GC$11:$GC$18</definedName>
    <definedName name="A127873830K_Latest">Data14!$GC$18</definedName>
    <definedName name="A127873834V">Data14!$FN$1:$FN$10,Data14!$FN$11:$FN$18</definedName>
    <definedName name="A127873834V_Data">Data14!$FN$11:$FN$18</definedName>
    <definedName name="A127873834V_Latest">Data14!$FN$18</definedName>
    <definedName name="A127873838C">Data14!$GF$1:$GF$10,Data14!$GF$11:$GF$18</definedName>
    <definedName name="A127873838C_Data">Data14!$GF$11:$GF$18</definedName>
    <definedName name="A127873838C_Latest">Data14!$GF$18</definedName>
    <definedName name="A127873842V">Data14!$GJ$1:$GJ$10,Data14!$GJ$11:$GJ$18</definedName>
    <definedName name="A127873842V_Data">Data14!$GJ$11:$GJ$18</definedName>
    <definedName name="A127873842V_Latest">Data14!$GJ$18</definedName>
    <definedName name="A127873846C">Data14!$GO$1:$GO$10,Data14!$GO$11:$GO$18</definedName>
    <definedName name="A127873846C_Data">Data14!$GO$11:$GO$18</definedName>
    <definedName name="A127873846C_Latest">Data14!$GO$18</definedName>
    <definedName name="A127873850V">Data14!$FR$1:$FR$10,Data14!$FR$11:$FR$18</definedName>
    <definedName name="A127873850V_Data">Data14!$FR$11:$FR$18</definedName>
    <definedName name="A127873850V_Latest">Data14!$FR$18</definedName>
    <definedName name="A127873854C">Data15!$GS$1:$GS$10,Data15!$GS$11:$GS$18</definedName>
    <definedName name="A127873854C_Data">Data15!$GS$11:$GS$18</definedName>
    <definedName name="A127873854C_Latest">Data15!$GS$18</definedName>
    <definedName name="A127873858L">Data15!$GT$1:$GT$10,Data15!$GT$11:$GT$18</definedName>
    <definedName name="A127873858L_Data">Data15!$GT$11:$GT$18</definedName>
    <definedName name="A127873858L_Latest">Data15!$GT$18</definedName>
    <definedName name="A127873862C">Data15!$HC$1:$HC$10,Data15!$HC$11:$HC$18</definedName>
    <definedName name="A127873862C_Data">Data15!$HC$11:$HC$18</definedName>
    <definedName name="A127873862C_Latest">Data15!$HC$18</definedName>
    <definedName name="A127873866L">Data15!$HJ$1:$HJ$10,Data15!$HJ$11:$HJ$18</definedName>
    <definedName name="A127873866L_Data">Data15!$HJ$11:$HJ$18</definedName>
    <definedName name="A127873866L_Latest">Data15!$HJ$18</definedName>
    <definedName name="A127873870C">Data15!$IA$1:$IA$10,Data15!$IA$11:$IA$18</definedName>
    <definedName name="A127873870C_Data">Data15!$IA$11:$IA$18</definedName>
    <definedName name="A127873870C_Latest">Data15!$IA$18</definedName>
    <definedName name="A127873874L">Data15!$II$1:$II$10,Data15!$II$11:$II$18</definedName>
    <definedName name="A127873874L_Data">Data15!$II$11:$II$18</definedName>
    <definedName name="A127873874L_Latest">Data15!$II$18</definedName>
    <definedName name="A127873878W">Data15!$IQ$1:$IQ$10,Data15!$IQ$11:$IQ$18</definedName>
    <definedName name="A127873878W_Data">Data15!$IQ$11:$IQ$18</definedName>
    <definedName name="A127873878W_Latest">Data15!$IQ$18</definedName>
    <definedName name="A127873882L">Data15!$HT$1:$HT$10,Data15!$HT$11:$HT$18</definedName>
    <definedName name="A127873882L_Data">Data15!$HT$11:$HT$18</definedName>
    <definedName name="A127873882L_Latest">Data15!$HT$18</definedName>
    <definedName name="A127873886W">Data15!$HW$1:$HW$10,Data15!$HW$11:$HW$18</definedName>
    <definedName name="A127873886W_Data">Data15!$HW$11:$HW$18</definedName>
    <definedName name="A127873886W_Latest">Data15!$HW$18</definedName>
    <definedName name="A127873890L">Data16!$V$1:$V$10,Data16!$V$11:$V$18</definedName>
    <definedName name="A127873890L_Data">Data16!$V$11:$V$18</definedName>
    <definedName name="A127873890L_Latest">Data16!$V$18</definedName>
    <definedName name="A127873894W">Data16!$AC$1:$AC$10,Data16!$AC$11:$AC$18</definedName>
    <definedName name="A127873894W_Data">Data16!$AC$11:$AC$18</definedName>
    <definedName name="A127873894W_Latest">Data16!$AC$18</definedName>
    <definedName name="A127873898F">Data16!$AJ$1:$AJ$10,Data16!$AJ$11:$AJ$18</definedName>
    <definedName name="A127873898F_Data">Data16!$AJ$11:$AJ$18</definedName>
    <definedName name="A127873898F_Latest">Data16!$AJ$18</definedName>
    <definedName name="A127873902K">Data16!$AM$1:$AM$10,Data16!$AM$11:$AM$18</definedName>
    <definedName name="A127873902K_Data">Data16!$AM$11:$AM$18</definedName>
    <definedName name="A127873902K_Latest">Data16!$AM$18</definedName>
    <definedName name="A127873906V">Data16!$AO$1:$AO$10,Data16!$AO$11:$AO$18</definedName>
    <definedName name="A127873906V_Data">Data16!$AO$11:$AO$18</definedName>
    <definedName name="A127873906V_Latest">Data16!$AO$18</definedName>
    <definedName name="A127873910K">Data16!$BU$1:$BU$10,Data16!$BU$11:$BU$18</definedName>
    <definedName name="A127873910K_Data">Data16!$BU$11:$BU$18</definedName>
    <definedName name="A127873910K_Latest">Data16!$BU$18</definedName>
    <definedName name="A127873914V">Data16!$BV$1:$BV$10,Data16!$BV$11:$BV$18</definedName>
    <definedName name="A127873914V_Data">Data16!$BV$11:$BV$18</definedName>
    <definedName name="A127873914V_Latest">Data16!$BV$18</definedName>
    <definedName name="A127873918C">Data16!$CL$1:$CL$10,Data16!$CL$11:$CL$18</definedName>
    <definedName name="A127873918C_Data">Data16!$CL$11:$CL$18</definedName>
    <definedName name="A127873918C_Latest">Data16!$CL$18</definedName>
    <definedName name="A127873922V">Data16!$CM$1:$CM$10,Data16!$CM$11:$CM$18</definedName>
    <definedName name="A127873922V_Data">Data16!$CM$11:$CM$18</definedName>
    <definedName name="A127873922V_Latest">Data16!$CM$18</definedName>
    <definedName name="A127873926C">Data16!$CT$1:$CT$10,Data16!$CT$11:$CT$18</definedName>
    <definedName name="A127873926C_Data">Data16!$CT$11:$CT$18</definedName>
    <definedName name="A127873926C_Latest">Data16!$CT$18</definedName>
    <definedName name="A127873930V">Data16!$CU$1:$CU$10,Data16!$CU$11:$CU$18</definedName>
    <definedName name="A127873930V_Data">Data16!$CU$11:$CU$18</definedName>
    <definedName name="A127873930V_Latest">Data16!$CU$18</definedName>
    <definedName name="A127873934C">Data16!$DB$1:$DB$10,Data16!$DB$11:$DB$18</definedName>
    <definedName name="A127873934C_Data">Data16!$DB$11:$DB$18</definedName>
    <definedName name="A127873934C_Latest">Data16!$DB$18</definedName>
    <definedName name="A127873938L">Data16!$DD$1:$DD$10,Data16!$DD$11:$DD$18</definedName>
    <definedName name="A127873938L_Data">Data16!$DD$11:$DD$18</definedName>
    <definedName name="A127873938L_Latest">Data16!$DD$18</definedName>
    <definedName name="A127873942C">Data16!$CD$1:$CD$10,Data16!$CD$11:$CD$18</definedName>
    <definedName name="A127873942C_Data">Data16!$CD$11:$CD$18</definedName>
    <definedName name="A127873942C_Latest">Data16!$CD$18</definedName>
    <definedName name="A127873946L">Data14!$HF$1:$HF$10,Data14!$HF$11:$HF$18</definedName>
    <definedName name="A127873946L_Data">Data14!$HF$11:$HF$18</definedName>
    <definedName name="A127873946L_Latest">Data14!$HF$18</definedName>
    <definedName name="A127873950C">Data14!$HK$1:$HK$10,Data14!$HK$11:$HK$18</definedName>
    <definedName name="A127873950C_Data">Data14!$HK$11:$HK$18</definedName>
    <definedName name="A127873950C_Latest">Data14!$HK$18</definedName>
    <definedName name="A127873954L">Data14!$HO$1:$HO$10,Data14!$HO$11:$HO$18</definedName>
    <definedName name="A127873954L_Data">Data14!$HO$11:$HO$18</definedName>
    <definedName name="A127873954L_Latest">Data14!$HO$18</definedName>
    <definedName name="A127873958W">Data14!$GX$1:$GX$10,Data14!$GX$11:$GX$18</definedName>
    <definedName name="A127873958W_Data">Data14!$GX$11:$GX$18</definedName>
    <definedName name="A127873958W_Latest">Data14!$GX$18</definedName>
    <definedName name="A127873962L">Data14!$HB$1:$HB$10,Data14!$HB$11:$HB$18</definedName>
    <definedName name="A127873962L_Data">Data14!$HB$11:$HB$18</definedName>
    <definedName name="A127873962L_Latest">Data14!$HB$18</definedName>
    <definedName name="A127873966W">Data14!$IO$1:$IO$10,Data14!$IO$11:$IO$18</definedName>
    <definedName name="A127873966W_Data">Data14!$IO$11:$IO$18</definedName>
    <definedName name="A127873966W_Latest">Data14!$IO$18</definedName>
    <definedName name="A127873970L">Data15!$R$1:$R$10,Data15!$R$11:$R$18</definedName>
    <definedName name="A127873970L_Data">Data15!$R$11:$R$18</definedName>
    <definedName name="A127873970L_Latest">Data15!$R$18</definedName>
    <definedName name="A127873974W">Data15!$AH$1:$AH$10,Data15!$AH$11:$AH$18</definedName>
    <definedName name="A127873974W_Data">Data15!$AH$11:$AH$18</definedName>
    <definedName name="A127873974W_Latest">Data15!$AH$18</definedName>
    <definedName name="A127873978F">Data15!$AL$1:$AL$10,Data15!$AL$11:$AL$18</definedName>
    <definedName name="A127873978F_Data">Data15!$AL$11:$AL$18</definedName>
    <definedName name="A127873978F_Latest">Data15!$AL$18</definedName>
    <definedName name="A127873982W">Data15!$AO$1:$AO$10,Data15!$AO$11:$AO$18</definedName>
    <definedName name="A127873982W_Data">Data15!$AO$11:$AO$18</definedName>
    <definedName name="A127873982W_Latest">Data15!$AO$18</definedName>
    <definedName name="A127873986F">Data15!$BD$1:$BD$10,Data15!$BD$11:$BD$18</definedName>
    <definedName name="A127873986F_Data">Data15!$BD$11:$BD$18</definedName>
    <definedName name="A127873986F_Latest">Data15!$BD$18</definedName>
    <definedName name="A127873990W">Data15!$CD$1:$CD$10,Data15!$CD$11:$CD$18</definedName>
    <definedName name="A127873990W_Data">Data15!$CD$11:$CD$18</definedName>
    <definedName name="A127873990W_Latest">Data15!$CD$18</definedName>
    <definedName name="A127873994F">Data15!$BJ$1:$BJ$10,Data15!$BJ$11:$BJ$18</definedName>
    <definedName name="A127873994F_Data">Data15!$BJ$11:$BJ$18</definedName>
    <definedName name="A127873994F_Latest">Data15!$BJ$18</definedName>
    <definedName name="A127873998R">Data15!$CW$1:$CW$10,Data15!$CW$11:$CW$18</definedName>
    <definedName name="A127873998R_Data">Data15!$CW$11:$CW$18</definedName>
    <definedName name="A127873998R_Latest">Data15!$CW$18</definedName>
    <definedName name="A127874002W">Data15!$CX$1:$CX$10,Data15!$CX$11:$CX$18</definedName>
    <definedName name="A127874002W_Data">Data15!$CX$11:$CX$18</definedName>
    <definedName name="A127874002W_Latest">Data15!$CX$18</definedName>
    <definedName name="A127874006F">Data15!$DE$1:$DE$10,Data15!$DE$11:$DE$18</definedName>
    <definedName name="A127874006F_Data">Data15!$DE$11:$DE$18</definedName>
    <definedName name="A127874006F_Latest">Data15!$DE$18</definedName>
    <definedName name="A127874010W">Data15!$DF$1:$DF$10,Data15!$DF$11:$DF$18</definedName>
    <definedName name="A127874010W_Data">Data15!$DF$11:$DF$18</definedName>
    <definedName name="A127874010W_Latest">Data15!$DF$18</definedName>
    <definedName name="A127874014F">Data15!$DS$1:$DS$10,Data15!$DS$11:$DS$18</definedName>
    <definedName name="A127874014F_Data">Data15!$DS$11:$DS$18</definedName>
    <definedName name="A127874014F_Latest">Data15!$DS$18</definedName>
    <definedName name="A127874018R">Data15!$EB$1:$EB$10,Data15!$EB$11:$EB$18</definedName>
    <definedName name="A127874018R_Data">Data15!$EB$11:$EB$18</definedName>
    <definedName name="A127874018R_Latest">Data15!$EB$18</definedName>
    <definedName name="A127874022F">Data15!$EI$1:$EI$10,Data15!$EI$11:$EI$18</definedName>
    <definedName name="A127874022F_Data">Data15!$EI$11:$EI$18</definedName>
    <definedName name="A127874022F_Latest">Data15!$EI$18</definedName>
    <definedName name="A127874026R">Data15!$DT$1:$DT$10,Data15!$DT$11:$DT$18</definedName>
    <definedName name="A127874026R_Data">Data15!$DT$11:$DT$18</definedName>
    <definedName name="A127874026R_Latest">Data15!$DT$18</definedName>
    <definedName name="A127874030F">Data15!$DU$1:$DU$10,Data15!$DU$11:$DU$18</definedName>
    <definedName name="A127874030F_Data">Data15!$DU$11:$DU$18</definedName>
    <definedName name="A127874030F_Latest">Data15!$DU$18</definedName>
    <definedName name="A127874034R">Data15!$DV$1:$DV$10,Data15!$DV$11:$DV$18</definedName>
    <definedName name="A127874034R_Data">Data15!$DV$11:$DV$18</definedName>
    <definedName name="A127874034R_Latest">Data15!$DV$18</definedName>
    <definedName name="A127874042R">Data15!$FW$1:$FW$10,Data15!$FW$11:$FW$18</definedName>
    <definedName name="A127874042R_Data">Data15!$FW$11:$FW$18</definedName>
    <definedName name="A127874042R_Latest">Data15!$FW$18</definedName>
    <definedName name="A127874046X">Data15!$GD$1:$GD$10,Data15!$GD$11:$GD$18</definedName>
    <definedName name="A127874046X_Data">Data15!$GD$11:$GD$18</definedName>
    <definedName name="A127874046X_Latest">Data15!$GD$18</definedName>
    <definedName name="A127875034J">Data16!$DV$1:$DV$10,Data16!$DV$11:$DV$18</definedName>
    <definedName name="A127875034J_Data">Data16!$DV$11:$DV$18</definedName>
    <definedName name="A127875034J_Latest">Data16!$DV$18</definedName>
    <definedName name="A127875038T">Data16!$DX$1:$DX$10,Data16!$DX$11:$DX$18</definedName>
    <definedName name="A127875038T_Data">Data16!$DX$11:$DX$18</definedName>
    <definedName name="A127875038T_Latest">Data16!$DX$18</definedName>
    <definedName name="A127875042J">Data16!$DY$1:$DY$10,Data16!$DY$11:$DY$18</definedName>
    <definedName name="A127875042J_Data">Data16!$DY$11:$DY$18</definedName>
    <definedName name="A127875042J_Latest">Data16!$DY$18</definedName>
    <definedName name="A127875046T">Data16!$EB$1:$EB$10,Data16!$EB$11:$EB$18</definedName>
    <definedName name="A127875046T_Data">Data16!$EB$11:$EB$18</definedName>
    <definedName name="A127875046T_Latest">Data16!$EB$18</definedName>
    <definedName name="A127875050J">Data16!$EE$1:$EE$10,Data16!$EE$11:$EE$18</definedName>
    <definedName name="A127875050J_Data">Data16!$EE$11:$EE$18</definedName>
    <definedName name="A127875050J_Latest">Data16!$EE$18</definedName>
    <definedName name="A127875054T">Data16!$EM$1:$EM$10,Data16!$EM$11:$EM$18</definedName>
    <definedName name="A127875054T_Data">Data16!$EM$11:$EM$18</definedName>
    <definedName name="A127875054T_Latest">Data16!$EM$18</definedName>
    <definedName name="A127875058A">Data16!$DQ$1:$DQ$10,Data16!$DQ$11:$DQ$18</definedName>
    <definedName name="A127875058A_Data">Data16!$DQ$11:$DQ$18</definedName>
    <definedName name="A127875058A_Latest">Data16!$DQ$18</definedName>
    <definedName name="A127875062T">Data16!$DT$1:$DT$10,Data16!$DT$11:$DT$18</definedName>
    <definedName name="A127875062T_Data">Data16!$DT$11:$DT$18</definedName>
    <definedName name="A127875062T_Latest">Data16!$DT$18</definedName>
    <definedName name="A127875302T">Data16!$FG$1:$FG$10,Data16!$FG$11:$FG$18</definedName>
    <definedName name="A127875302T_Data">Data16!$FG$11:$FG$18</definedName>
    <definedName name="A127875302T_Latest">Data16!$FG$18</definedName>
    <definedName name="A127875306A">Data16!$FK$1:$FK$10,Data16!$FK$11:$FK$18</definedName>
    <definedName name="A127875306A_Data">Data16!$FK$11:$FK$18</definedName>
    <definedName name="A127875306A_Latest">Data16!$FK$18</definedName>
    <definedName name="A127875310T">Data16!$FN$1:$FN$10,Data16!$FN$11:$FN$18</definedName>
    <definedName name="A127875310T_Data">Data16!$FN$11:$FN$18</definedName>
    <definedName name="A127875310T_Latest">Data16!$FN$18</definedName>
    <definedName name="A127875314A">Data16!$FD$1:$FD$10,Data16!$FD$11:$FD$18</definedName>
    <definedName name="A127875314A_Data">Data16!$FD$11:$FD$18</definedName>
    <definedName name="A127875314A_Latest">Data16!$FD$18</definedName>
    <definedName name="A127875318K">Data17!$GI$1:$GI$10,Data17!$GI$11:$GI$18</definedName>
    <definedName name="A127875318K_Data">Data17!$GI$11:$GI$18</definedName>
    <definedName name="A127875318K_Latest">Data17!$GI$18</definedName>
    <definedName name="A127875322A">Data17!$GT$1:$GT$10,Data17!$GT$11:$GT$18</definedName>
    <definedName name="A127875322A_Data">Data17!$GT$11:$GT$18</definedName>
    <definedName name="A127875322A_Latest">Data17!$GT$18</definedName>
    <definedName name="A127875326K">Data17!$FU$1:$FU$10,Data17!$FU$11:$FU$18</definedName>
    <definedName name="A127875326K_Data">Data17!$FU$11:$FU$18</definedName>
    <definedName name="A127875326K_Latest">Data17!$FU$18</definedName>
    <definedName name="A127875330A">Data17!$HO$1:$HO$10,Data17!$HO$11:$HO$18</definedName>
    <definedName name="A127875330A_Data">Data17!$HO$11:$HO$18</definedName>
    <definedName name="A127875330A_Latest">Data17!$HO$18</definedName>
    <definedName name="A127875334K">Data17!$HA$1:$HA$10,Data17!$HA$11:$HA$18</definedName>
    <definedName name="A127875334K_Data">Data17!$HA$11:$HA$18</definedName>
    <definedName name="A127875334K_Latest">Data17!$HA$18</definedName>
    <definedName name="A127875338V">Data17!$IA$1:$IA$10,Data17!$IA$11:$IA$18</definedName>
    <definedName name="A127875338V_Data">Data17!$IA$11:$IA$18</definedName>
    <definedName name="A127875338V_Latest">Data17!$IA$18</definedName>
    <definedName name="A127875342K">Data17!$GY$1:$GY$10,Data17!$GY$11:$GY$18</definedName>
    <definedName name="A127875342K_Data">Data17!$GY$11:$GY$18</definedName>
    <definedName name="A127875342K_Latest">Data17!$GY$18</definedName>
    <definedName name="A127875346V">Data17!$HC$1:$HC$10,Data17!$HC$11:$HC$18</definedName>
    <definedName name="A127875346V_Data">Data17!$HC$11:$HC$18</definedName>
    <definedName name="A127875346V_Latest">Data17!$HC$18</definedName>
    <definedName name="A127875350K">Data17!$IF$1:$IF$10,Data17!$IF$11:$IF$18</definedName>
    <definedName name="A127875350K_Data">Data17!$IF$11:$IF$18</definedName>
    <definedName name="A127875350K_Latest">Data17!$IF$18</definedName>
    <definedName name="A127875354V">Data17!$HD$1:$HD$10,Data17!$HD$11:$HD$18</definedName>
    <definedName name="A127875354V_Data">Data17!$HD$11:$HD$18</definedName>
    <definedName name="A127875354V_Latest">Data17!$HD$18</definedName>
    <definedName name="A127875358C">Data17!$HG$1:$HG$10,Data17!$HG$11:$HG$18</definedName>
    <definedName name="A127875358C_Data">Data17!$HG$11:$HG$18</definedName>
    <definedName name="A127875358C_Latest">Data17!$HG$18</definedName>
    <definedName name="A127875362V">Data17!$II$1:$II$10,Data17!$II$11:$II$18</definedName>
    <definedName name="A127875362V_Data">Data17!$II$11:$II$18</definedName>
    <definedName name="A127875362V_Latest">Data17!$II$18</definedName>
    <definedName name="A127875366C">Data18!$M$1:$M$10,Data18!$M$11:$M$18</definedName>
    <definedName name="A127875366C_Data">Data18!$M$11:$M$18</definedName>
    <definedName name="A127875366C_Latest">Data18!$M$18</definedName>
    <definedName name="A127875370V">Data18!$P$1:$P$10,Data18!$P$11:$P$18</definedName>
    <definedName name="A127875370V_Data">Data18!$P$11:$P$18</definedName>
    <definedName name="A127875370V_Latest">Data18!$P$18</definedName>
    <definedName name="A127875378L">Data17!$IL$1:$IL$10,Data17!$IL$11:$IL$18</definedName>
    <definedName name="A127875378L_Data">Data17!$IL$11:$IL$18</definedName>
    <definedName name="A127875378L_Latest">Data17!$IL$18</definedName>
    <definedName name="A127875382C">Data18!$AJ$1:$AJ$10,Data18!$AJ$11:$AJ$18</definedName>
    <definedName name="A127875382C_Data">Data18!$AJ$11:$AJ$18</definedName>
    <definedName name="A127875382C_Latest">Data18!$AJ$18</definedName>
    <definedName name="A127875386L">Data18!$AB$1:$AB$10,Data18!$AB$11:$AB$18</definedName>
    <definedName name="A127875386L_Data">Data18!$AB$11:$AB$18</definedName>
    <definedName name="A127875386L_Latest">Data18!$AB$18</definedName>
    <definedName name="A127875390C">Data18!$Y$1:$Y$10,Data18!$Y$11:$Y$18</definedName>
    <definedName name="A127875390C_Data">Data18!$Y$11:$Y$18</definedName>
    <definedName name="A127875390C_Latest">Data18!$Y$18</definedName>
    <definedName name="A127875394L">Data18!$BH$1:$BH$10,Data18!$BH$11:$BH$18</definedName>
    <definedName name="A127875394L_Data">Data18!$BH$11:$BH$18</definedName>
    <definedName name="A127875394L_Latest">Data18!$BH$18</definedName>
    <definedName name="A127875398W">Data18!$BW$1:$BW$10,Data18!$BW$11:$BW$18</definedName>
    <definedName name="A127875398W_Data">Data18!$BW$11:$BW$18</definedName>
    <definedName name="A127875398W_Latest">Data18!$BW$18</definedName>
    <definedName name="A127875402A">Data18!$CF$1:$CF$10,Data18!$CF$11:$CF$18</definedName>
    <definedName name="A127875402A_Data">Data18!$CF$11:$CF$18</definedName>
    <definedName name="A127875402A_Latest">Data18!$CF$18</definedName>
    <definedName name="A127875406K">Data18!$CM$1:$CM$10,Data18!$CM$11:$CM$18</definedName>
    <definedName name="A127875406K_Data">Data18!$CM$11:$CM$18</definedName>
    <definedName name="A127875406K_Latest">Data18!$CM$18</definedName>
    <definedName name="A127875410A">Data18!$BM$1:$BM$10,Data18!$BM$11:$BM$18</definedName>
    <definedName name="A127875410A_Data">Data18!$BM$11:$BM$18</definedName>
    <definedName name="A127875410A_Latest">Data18!$BM$18</definedName>
    <definedName name="A127875414K">Data18!$BN$1:$BN$10,Data18!$BN$11:$BN$18</definedName>
    <definedName name="A127875414K_Data">Data18!$BN$11:$BN$18</definedName>
    <definedName name="A127875414K_Latest">Data18!$BN$18</definedName>
    <definedName name="A127875418V">Data16!$GS$1:$GS$10,Data16!$GS$11:$GS$18</definedName>
    <definedName name="A127875418V_Data">Data16!$GS$11:$GS$18</definedName>
    <definedName name="A127875418V_Latest">Data16!$GS$18</definedName>
    <definedName name="A127875422K">Data16!$GX$1:$GX$10,Data16!$GX$11:$GX$18</definedName>
    <definedName name="A127875422K_Data">Data16!$GX$11:$GX$18</definedName>
    <definedName name="A127875422K_Latest">Data16!$GX$18</definedName>
    <definedName name="A127875426V">Data16!$GZ$1:$GZ$10,Data16!$GZ$11:$GZ$18</definedName>
    <definedName name="A127875426V_Data">Data16!$GZ$11:$GZ$18</definedName>
    <definedName name="A127875426V_Latest">Data16!$GZ$18</definedName>
    <definedName name="A127875430K">Data16!$HA$1:$HA$10,Data16!$HA$11:$HA$18</definedName>
    <definedName name="A127875430K_Data">Data16!$HA$11:$HA$18</definedName>
    <definedName name="A127875430K_Latest">Data16!$HA$18</definedName>
    <definedName name="A127875434V">Data16!$HF$1:$HF$10,Data16!$HF$11:$HF$18</definedName>
    <definedName name="A127875434V_Data">Data16!$HF$11:$HF$18</definedName>
    <definedName name="A127875434V_Latest">Data16!$HF$18</definedName>
    <definedName name="A127875438C">Data16!$HI$1:$HI$10,Data16!$HI$11:$HI$18</definedName>
    <definedName name="A127875438C_Data">Data16!$HI$11:$HI$18</definedName>
    <definedName name="A127875438C_Latest">Data16!$HI$18</definedName>
    <definedName name="A127875442V">Data16!$GI$1:$GI$10,Data16!$GI$11:$GI$18</definedName>
    <definedName name="A127875442V_Data">Data16!$GI$11:$GI$18</definedName>
    <definedName name="A127875442V_Latest">Data16!$GI$18</definedName>
    <definedName name="A127875446C">Data16!$GL$1:$GL$10,Data16!$GL$11:$GL$18</definedName>
    <definedName name="A127875446C_Data">Data16!$GL$11:$GL$18</definedName>
    <definedName name="A127875446C_Latest">Data16!$GL$18</definedName>
    <definedName name="A127875450V">Data16!$HX$1:$HX$10,Data16!$HX$11:$HX$18</definedName>
    <definedName name="A127875450V_Data">Data16!$HX$11:$HX$18</definedName>
    <definedName name="A127875450V_Latest">Data16!$HX$18</definedName>
    <definedName name="A127875454C">Data16!$IC$1:$IC$10,Data16!$IC$11:$IC$18</definedName>
    <definedName name="A127875454C_Data">Data16!$IC$11:$IC$18</definedName>
    <definedName name="A127875454C_Latest">Data16!$IC$18</definedName>
    <definedName name="A127875458L">Data16!$IG$1:$IG$10,Data16!$IG$11:$IG$18</definedName>
    <definedName name="A127875458L_Data">Data16!$IG$11:$IG$18</definedName>
    <definedName name="A127875458L_Latest">Data16!$IG$18</definedName>
    <definedName name="A127875462C">Data16!$HN$1:$HN$10,Data16!$HN$11:$HN$18</definedName>
    <definedName name="A127875462C_Data">Data16!$HN$11:$HN$18</definedName>
    <definedName name="A127875462C_Latest">Data16!$HN$18</definedName>
    <definedName name="A127875466L">Data16!$HT$1:$HT$10,Data16!$HT$11:$HT$18</definedName>
    <definedName name="A127875466L_Data">Data16!$HT$11:$HT$18</definedName>
    <definedName name="A127875466L_Latest">Data16!$HT$18</definedName>
    <definedName name="A127875470C">Data17!$R$1:$R$10,Data17!$R$11:$R$18</definedName>
    <definedName name="A127875470C_Data">Data17!$R$11:$R$18</definedName>
    <definedName name="A127875470C_Latest">Data17!$R$18</definedName>
    <definedName name="A127875474L">Data17!$T$1:$T$10,Data17!$T$11:$T$18</definedName>
    <definedName name="A127875474L_Data">Data17!$T$11:$T$18</definedName>
    <definedName name="A127875474L_Latest">Data17!$T$18</definedName>
    <definedName name="A127875478W">Data17!$U$1:$U$10,Data17!$U$11:$U$18</definedName>
    <definedName name="A127875478W_Data">Data17!$U$11:$U$18</definedName>
    <definedName name="A127875478W_Latest">Data17!$U$18</definedName>
    <definedName name="A127875482L">Data17!$AJ$1:$AJ$10,Data17!$AJ$11:$AJ$18</definedName>
    <definedName name="A127875482L_Data">Data17!$AJ$11:$AJ$18</definedName>
    <definedName name="A127875482L_Latest">Data17!$AJ$18</definedName>
    <definedName name="A127875486W">Data17!$AL$1:$AL$10,Data17!$AL$11:$AL$18</definedName>
    <definedName name="A127875486W_Data">Data17!$AL$11:$AL$18</definedName>
    <definedName name="A127875486W_Latest">Data17!$AL$18</definedName>
    <definedName name="A127875490L">Data17!$AX$1:$AX$10,Data17!$AX$11:$AX$18</definedName>
    <definedName name="A127875490L_Data">Data17!$AX$11:$AX$18</definedName>
    <definedName name="A127875490L_Latest">Data17!$AX$18</definedName>
    <definedName name="A127875494W">Data17!$BL$1:$BL$10,Data17!$BL$11:$BL$18</definedName>
    <definedName name="A127875494W_Data">Data17!$BL$11:$BL$18</definedName>
    <definedName name="A127875494W_Latest">Data17!$BL$18</definedName>
    <definedName name="A127875498F">Data17!$BM$1:$BM$10,Data17!$BM$11:$BM$18</definedName>
    <definedName name="A127875498F_Data">Data17!$BM$11:$BM$18</definedName>
    <definedName name="A127875498F_Latest">Data17!$BM$18</definedName>
    <definedName name="A127875502K">Data17!$BQ$1:$BQ$10,Data17!$BQ$11:$BQ$18</definedName>
    <definedName name="A127875502K_Data">Data17!$BQ$11:$BQ$18</definedName>
    <definedName name="A127875502K_Latest">Data17!$BQ$18</definedName>
    <definedName name="A127875506V">Data17!$AT$1:$AT$10,Data17!$AT$11:$AT$18</definedName>
    <definedName name="A127875506V_Data">Data17!$AT$11:$AT$18</definedName>
    <definedName name="A127875506V_Latest">Data17!$AT$18</definedName>
    <definedName name="A127875510K">Data17!$CF$1:$CF$10,Data17!$CF$11:$CF$18</definedName>
    <definedName name="A127875510K_Data">Data17!$CF$11:$CF$18</definedName>
    <definedName name="A127875510K_Latest">Data17!$CF$18</definedName>
    <definedName name="A127875514V">Data17!$CU$1:$CU$10,Data17!$CU$11:$CU$18</definedName>
    <definedName name="A127875514V_Data">Data17!$CU$11:$CU$18</definedName>
    <definedName name="A127875514V_Latest">Data17!$CU$18</definedName>
    <definedName name="A127875518C">Data17!$DS$1:$DS$10,Data17!$DS$11:$DS$18</definedName>
    <definedName name="A127875518C_Data">Data17!$DS$11:$DS$18</definedName>
    <definedName name="A127875518C_Latest">Data17!$DS$18</definedName>
    <definedName name="A127875522V">Data17!$DC$1:$DC$10,Data17!$DC$11:$DC$18</definedName>
    <definedName name="A127875522V_Data">Data17!$DC$11:$DC$18</definedName>
    <definedName name="A127875522V_Latest">Data17!$DC$18</definedName>
    <definedName name="A127875526C">Data17!$EA$1:$EA$10,Data17!$EA$11:$EA$18</definedName>
    <definedName name="A127875526C_Data">Data17!$EA$11:$EA$18</definedName>
    <definedName name="A127875526C_Latest">Data17!$EA$18</definedName>
    <definedName name="A127875530V">Data17!$EC$1:$EC$10,Data17!$EC$11:$EC$18</definedName>
    <definedName name="A127875530V_Data">Data17!$EC$11:$EC$18</definedName>
    <definedName name="A127875530V_Latest">Data17!$EC$18</definedName>
    <definedName name="A127875538L">Data17!$DG$1:$DG$10,Data17!$DG$11:$DG$18</definedName>
    <definedName name="A127875538L_Data">Data17!$DG$11:$DG$18</definedName>
    <definedName name="A127875538L_Latest">Data17!$DG$18</definedName>
    <definedName name="A127875542C">Data17!$DJ$1:$DJ$10,Data17!$DJ$11:$DJ$18</definedName>
    <definedName name="A127875542C_Data">Data17!$DJ$11:$DJ$18</definedName>
    <definedName name="A127875542C_Latest">Data17!$DJ$18</definedName>
    <definedName name="A127875546L">Data17!$ET$1:$ET$10,Data17!$ET$11:$ET$18</definedName>
    <definedName name="A127875546L_Data">Data17!$ET$11:$ET$18</definedName>
    <definedName name="A127875546L_Latest">Data17!$ET$18</definedName>
    <definedName name="A127875550C">Data17!$EY$1:$EY$10,Data17!$EY$11:$EY$18</definedName>
    <definedName name="A127875550C_Data">Data17!$EY$11:$EY$18</definedName>
    <definedName name="A127875550C_Latest">Data17!$EY$18</definedName>
    <definedName name="A127875554L">Data17!$FC$1:$FC$10,Data17!$FC$11:$FC$18</definedName>
    <definedName name="A127875554L_Data">Data17!$FC$11:$FC$18</definedName>
    <definedName name="A127875554L_Latest">Data17!$FC$18</definedName>
    <definedName name="A127875558W">Data17!$EI$1:$EI$10,Data17!$EI$11:$EI$18</definedName>
    <definedName name="A127875558W_Data">Data17!$EI$11:$EI$18</definedName>
    <definedName name="A127875558W_Latest">Data17!$EI$18</definedName>
    <definedName name="A127875578F">Data18!$CT$1:$CT$10,Data18!$CT$11:$CT$18</definedName>
    <definedName name="A127875578F_Data">Data18!$CT$11:$CT$18</definedName>
    <definedName name="A127875578F_Latest">Data18!$CT$18</definedName>
    <definedName name="A127876698T">Data1!$L$1:$L$10,Data1!$L$11:$L$18</definedName>
    <definedName name="A127876698T_Data">Data1!$L$11:$L$18</definedName>
    <definedName name="A127876698T_Latest">Data1!$L$18</definedName>
    <definedName name="A127876702W">Data1!$U$1:$U$10,Data1!$U$11:$U$18</definedName>
    <definedName name="A127876702W_Data">Data1!$U$11:$U$18</definedName>
    <definedName name="A127876702W_Latest">Data1!$U$18</definedName>
    <definedName name="A127876706F">Data1!$V$1:$V$10,Data1!$V$11:$V$18</definedName>
    <definedName name="A127876706F_Data">Data1!$V$11:$V$18</definedName>
    <definedName name="A127876706F_Latest">Data1!$V$18</definedName>
    <definedName name="A127876710W">Data1!$AG$1:$AG$10,Data1!$AG$11:$AG$18</definedName>
    <definedName name="A127876710W_Data">Data1!$AG$11:$AG$18</definedName>
    <definedName name="A127876710W_Latest">Data1!$AG$18</definedName>
    <definedName name="A127876714F">Data1!$B$1:$B$10,Data1!$B$11:$B$18</definedName>
    <definedName name="A127876714F_Data">Data1!$B$11:$B$18</definedName>
    <definedName name="A127876714F_Latest">Data1!$B$18</definedName>
    <definedName name="A127876718R">Data1!$AI$1:$AI$10,Data1!$AI$11:$AI$18</definedName>
    <definedName name="A127876718R_Data">Data1!$AI$11:$AI$18</definedName>
    <definedName name="A127876718R_Latest">Data1!$AI$18</definedName>
    <definedName name="A127876722F">Data1!$J$1:$J$10,Data1!$J$11:$J$18</definedName>
    <definedName name="A127876722F_Data">Data1!$J$11:$J$18</definedName>
    <definedName name="A127876722F_Latest">Data1!$J$18</definedName>
    <definedName name="A127876930X">Data1!$AV$1:$AV$10,Data1!$AV$11:$AV$18</definedName>
    <definedName name="A127876930X_Data">Data1!$AV$11:$AV$18</definedName>
    <definedName name="A127876930X_Latest">Data1!$AV$18</definedName>
    <definedName name="A127876934J">Data1!$AW$1:$AW$10,Data1!$AW$11:$AW$18</definedName>
    <definedName name="A127876934J_Data">Data1!$AW$11:$AW$18</definedName>
    <definedName name="A127876934J_Latest">Data1!$AW$18</definedName>
    <definedName name="A127876938T">Data2!$CD$1:$CD$10,Data2!$CD$11:$CD$18</definedName>
    <definedName name="A127876938T_Data">Data2!$CD$11:$CD$18</definedName>
    <definedName name="A127876938T_Latest">Data2!$CD$18</definedName>
    <definedName name="A127876942J">Data2!$BJ$1:$BJ$10,Data2!$BJ$11:$BJ$18</definedName>
    <definedName name="A127876942J_Data">Data2!$BJ$11:$BJ$18</definedName>
    <definedName name="A127876942J_Latest">Data2!$BJ$18</definedName>
    <definedName name="A127876946T">Data2!$CN$1:$CN$10,Data2!$CN$11:$CN$18</definedName>
    <definedName name="A127876946T_Data">Data2!$CN$11:$CN$18</definedName>
    <definedName name="A127876946T_Latest">Data2!$CN$18</definedName>
    <definedName name="A127876950J">Data2!$BO$1:$BO$10,Data2!$BO$11:$BO$18</definedName>
    <definedName name="A127876950J_Data">Data2!$BO$11:$BO$18</definedName>
    <definedName name="A127876950J_Latest">Data2!$BO$18</definedName>
    <definedName name="A127876954T">Data2!$DI$1:$DI$10,Data2!$DI$11:$DI$18</definedName>
    <definedName name="A127876954T_Data">Data2!$DI$11:$DI$18</definedName>
    <definedName name="A127876954T_Latest">Data2!$DI$18</definedName>
    <definedName name="A127876958A">Data2!$CU$1:$CU$10,Data2!$CU$11:$CU$18</definedName>
    <definedName name="A127876958A_Data">Data2!$CU$11:$CU$18</definedName>
    <definedName name="A127876958A_Latest">Data2!$CU$18</definedName>
    <definedName name="A127876962T">Data2!$CV$1:$CV$10,Data2!$CV$11:$CV$18</definedName>
    <definedName name="A127876962T_Data">Data2!$CV$11:$CV$18</definedName>
    <definedName name="A127876962T_Latest">Data2!$CV$18</definedName>
    <definedName name="A127876966A">Data2!$EM$1:$EM$10,Data2!$EM$11:$EM$18</definedName>
    <definedName name="A127876966A_Data">Data2!$EM$11:$EM$18</definedName>
    <definedName name="A127876966A_Latest">Data2!$EM$18</definedName>
    <definedName name="A127876970T">Data2!$EE$1:$EE$10,Data2!$EE$11:$EE$18</definedName>
    <definedName name="A127876970T_Data">Data2!$EE$11:$EE$18</definedName>
    <definedName name="A127876970T_Latest">Data2!$EE$18</definedName>
    <definedName name="A127876974A">Data2!$FU$1:$FU$10,Data2!$FU$11:$FU$18</definedName>
    <definedName name="A127876974A_Data">Data2!$FU$11:$FU$18</definedName>
    <definedName name="A127876974A_Latest">Data2!$FU$18</definedName>
    <definedName name="A127876978K">Data2!$FY$1:$FY$10,Data2!$FY$11:$FY$18</definedName>
    <definedName name="A127876978K_Data">Data2!$FY$11:$FY$18</definedName>
    <definedName name="A127876978K_Latest">Data2!$FY$18</definedName>
    <definedName name="A127876982A">Data2!$GB$1:$GB$10,Data2!$GB$11:$GB$18</definedName>
    <definedName name="A127876982A_Data">Data2!$GB$11:$GB$18</definedName>
    <definedName name="A127876982A_Latest">Data2!$GB$18</definedName>
    <definedName name="A127876986K">Data2!$FI$1:$FI$10,Data2!$FI$11:$FI$18</definedName>
    <definedName name="A127876986K_Data">Data2!$FI$11:$FI$18</definedName>
    <definedName name="A127876986K_Latest">Data2!$FI$18</definedName>
    <definedName name="A127876990A">Data2!$FM$1:$FM$10,Data2!$FM$11:$FM$18</definedName>
    <definedName name="A127876990A_Data">Data2!$FM$11:$FM$18</definedName>
    <definedName name="A127876990A_Latest">Data2!$FM$18</definedName>
    <definedName name="A127876994K">Data2!$HG$1:$HG$10,Data2!$HG$11:$HG$18</definedName>
    <definedName name="A127876994K_Data">Data2!$HG$11:$HG$18</definedName>
    <definedName name="A127876994K_Latest">Data2!$HG$18</definedName>
    <definedName name="A127876998V">Data2!$HP$1:$HP$10,Data2!$HP$11:$HP$18</definedName>
    <definedName name="A127876998V_Data">Data2!$HP$11:$HP$18</definedName>
    <definedName name="A127876998V_Latest">Data2!$HP$18</definedName>
    <definedName name="A127877002A">Data2!$HQ$1:$HQ$10,Data2!$HQ$11:$HQ$18</definedName>
    <definedName name="A127877002A_Data">Data2!$HQ$11:$HQ$18</definedName>
    <definedName name="A127877002A_Latest">Data2!$HQ$18</definedName>
    <definedName name="A127877006K">Data2!$GR$1:$GR$10,Data2!$GR$11:$GR$18</definedName>
    <definedName name="A127877006K_Data">Data2!$GR$11:$GR$18</definedName>
    <definedName name="A127877006K_Latest">Data2!$GR$18</definedName>
    <definedName name="A127877010A">Data2!$GU$1:$GU$10,Data2!$GU$11:$GU$18</definedName>
    <definedName name="A127877010A_Data">Data2!$GU$11:$GU$18</definedName>
    <definedName name="A127877010A_Latest">Data2!$GU$18</definedName>
    <definedName name="A127877014K">Data1!$CC$1:$CC$10,Data1!$CC$11:$CC$18</definedName>
    <definedName name="A127877014K_Data">Data1!$CC$11:$CC$18</definedName>
    <definedName name="A127877014K_Latest">Data1!$CC$18</definedName>
    <definedName name="A127877018V">Data1!$BX$1:$BX$10,Data1!$BX$11:$BX$18</definedName>
    <definedName name="A127877018V_Data">Data1!$BX$11:$BX$18</definedName>
    <definedName name="A127877018V_Latest">Data1!$BX$18</definedName>
    <definedName name="A127877022K">Data1!$DC$1:$DC$10,Data1!$DC$11:$DC$18</definedName>
    <definedName name="A127877022K_Data">Data1!$DC$11:$DC$18</definedName>
    <definedName name="A127877022K_Latest">Data1!$DC$18</definedName>
    <definedName name="A127877026V">Data1!$EZ$1:$EZ$10,Data1!$EZ$11:$EZ$18</definedName>
    <definedName name="A127877026V_Data">Data1!$EZ$11:$EZ$18</definedName>
    <definedName name="A127877026V_Latest">Data1!$EZ$18</definedName>
    <definedName name="A127877030K">Data1!$FI$1:$FI$10,Data1!$FI$11:$FI$18</definedName>
    <definedName name="A127877030K_Data">Data1!$FI$11:$FI$18</definedName>
    <definedName name="A127877030K_Latest">Data1!$FI$18</definedName>
    <definedName name="A127877038C">Data1!$GI$1:$GI$10,Data1!$GI$11:$GI$18</definedName>
    <definedName name="A127877038C_Data">Data1!$GI$11:$GI$18</definedName>
    <definedName name="A127877038C_Latest">Data1!$GI$18</definedName>
    <definedName name="A127877042V">Data1!$FS$1:$FS$10,Data1!$FS$11:$FS$18</definedName>
    <definedName name="A127877042V_Data">Data1!$FS$11:$FS$18</definedName>
    <definedName name="A127877042V_Latest">Data1!$FS$18</definedName>
    <definedName name="A127877046C">Data1!$GW$1:$GW$10,Data1!$GW$11:$GW$18</definedName>
    <definedName name="A127877046C_Data">Data1!$GW$11:$GW$18</definedName>
    <definedName name="A127877046C_Latest">Data1!$GW$18</definedName>
    <definedName name="A127877050V">Data1!$HL$1:$HL$10,Data1!$HL$11:$HL$18</definedName>
    <definedName name="A127877050V_Data">Data1!$HL$11:$HL$18</definedName>
    <definedName name="A127877050V_Latest">Data1!$HL$18</definedName>
    <definedName name="A127877054C">Data1!$HM$1:$HM$10,Data1!$HM$11:$HM$18</definedName>
    <definedName name="A127877054C_Data">Data1!$HM$11:$HM$18</definedName>
    <definedName name="A127877054C_Latest">Data1!$HM$18</definedName>
    <definedName name="A127877058L">Data1!$IC$1:$IC$10,Data1!$IC$11:$IC$18</definedName>
    <definedName name="A127877058L_Data">Data1!$IC$11:$IC$18</definedName>
    <definedName name="A127877058L_Latest">Data1!$IC$18</definedName>
    <definedName name="A127877062C">Data1!$HG$1:$HG$10,Data1!$HG$11:$HG$18</definedName>
    <definedName name="A127877062C_Data">Data1!$HG$11:$HG$18</definedName>
    <definedName name="A127877062C_Latest">Data1!$HG$18</definedName>
    <definedName name="A127877066L">Data1!$II$1:$II$10,Data1!$II$11:$II$18</definedName>
    <definedName name="A127877066L_Data">Data1!$II$11:$II$18</definedName>
    <definedName name="A127877066L_Latest">Data1!$II$18</definedName>
    <definedName name="A127877070C">Data2!$N$1:$N$10,Data2!$N$11:$N$18</definedName>
    <definedName name="A127877070C_Data">Data2!$N$11:$N$18</definedName>
    <definedName name="A127877070C_Latest">Data2!$N$18</definedName>
    <definedName name="A127877074L">Data2!$O$1:$O$10,Data2!$O$11:$O$18</definedName>
    <definedName name="A127877074L_Data">Data2!$O$11:$O$18</definedName>
    <definedName name="A127877074L_Latest">Data2!$O$18</definedName>
    <definedName name="A127877078W">Data2!$T$1:$T$10,Data2!$T$11:$T$18</definedName>
    <definedName name="A127877078W_Data">Data2!$T$11:$T$18</definedName>
    <definedName name="A127877078W_Latest">Data2!$T$18</definedName>
    <definedName name="A127877082L">Data2!$V$1:$V$10,Data2!$V$11:$V$18</definedName>
    <definedName name="A127877082L_Data">Data2!$V$11:$V$18</definedName>
    <definedName name="A127877082L_Latest">Data2!$V$18</definedName>
    <definedName name="A127877086W">Data1!$IN$1:$IN$10,Data1!$IN$11:$IN$18</definedName>
    <definedName name="A127877086W_Data">Data1!$IN$11:$IN$18</definedName>
    <definedName name="A127877086W_Latest">Data1!$IN$18</definedName>
    <definedName name="A127877090L">Data2!$AA$1:$AA$10,Data2!$AA$11:$AA$18</definedName>
    <definedName name="A127877090L_Data">Data2!$AA$11:$AA$18</definedName>
    <definedName name="A127877090L_Latest">Data2!$AA$18</definedName>
    <definedName name="A127877094W">Data2!$AE$1:$AE$10,Data2!$AE$11:$AE$18</definedName>
    <definedName name="A127877094W_Data">Data2!$AE$11:$AE$18</definedName>
    <definedName name="A127877094W_Latest">Data2!$AE$18</definedName>
    <definedName name="A127877098F">Data2!$AF$1:$AF$10,Data2!$AF$11:$AF$18</definedName>
    <definedName name="A127877098F_Data">Data2!$AF$11:$AF$18</definedName>
    <definedName name="A127877098F_Latest">Data2!$AF$18</definedName>
    <definedName name="A127877102K">Data2!$AH$1:$AH$10,Data2!$AH$11:$AH$18</definedName>
    <definedName name="A127877102K_Data">Data2!$AH$11:$AH$18</definedName>
    <definedName name="A127877102K_Latest">Data2!$AH$18</definedName>
    <definedName name="A127878234F">Data2!$IQ$1:$IQ$10,Data2!$IQ$11:$IQ$18</definedName>
    <definedName name="A127878234F_Data">Data2!$IQ$11:$IQ$18</definedName>
    <definedName name="A127878234F_Latest">Data2!$IQ$18</definedName>
    <definedName name="A127878238R">Data3!$C$1:$C$10,Data3!$C$11:$C$18</definedName>
    <definedName name="A127878238R_Data">Data3!$C$11:$C$18</definedName>
    <definedName name="A127878238R_Latest">Data3!$C$18</definedName>
    <definedName name="A127878242F">Data3!$N$1:$N$10,Data3!$N$11:$N$18</definedName>
    <definedName name="A127878242F_Data">Data3!$N$11:$N$18</definedName>
    <definedName name="A127878242F_Latest">Data3!$N$18</definedName>
    <definedName name="A127878498K">Data3!$AO$1:$AO$10,Data3!$AO$11:$AO$18</definedName>
    <definedName name="A127878498K_Data">Data3!$AO$11:$AO$18</definedName>
    <definedName name="A127878498K_Latest">Data3!$AO$18</definedName>
    <definedName name="A127878502R">Data3!$AP$1:$AP$10,Data3!$AP$11:$AP$18</definedName>
    <definedName name="A127878502R_Data">Data3!$AP$11:$AP$18</definedName>
    <definedName name="A127878502R_Latest">Data3!$AP$18</definedName>
    <definedName name="A127878506X">Data3!$BA$1:$BA$10,Data3!$BA$11:$BA$18</definedName>
    <definedName name="A127878506X_Data">Data3!$BA$11:$BA$18</definedName>
    <definedName name="A127878506X_Latest">Data3!$BA$18</definedName>
    <definedName name="A127878510R">Data4!$BE$1:$BE$10,Data4!$BE$11:$BE$18</definedName>
    <definedName name="A127878510R_Data">Data4!$BE$11:$BE$18</definedName>
    <definedName name="A127878510R_Latest">Data4!$BE$18</definedName>
    <definedName name="A127878514X">Data4!$BI$1:$BI$10,Data4!$BI$11:$BI$18</definedName>
    <definedName name="A127878514X_Data">Data4!$BI$11:$BI$18</definedName>
    <definedName name="A127878514X_Latest">Data4!$BI$18</definedName>
    <definedName name="A127878518J">Data4!$BL$1:$BL$10,Data4!$BL$11:$BL$18</definedName>
    <definedName name="A127878518J_Data">Data4!$BL$11:$BL$18</definedName>
    <definedName name="A127878518J_Latest">Data4!$BL$18</definedName>
    <definedName name="A127878522X">Data4!$BP$1:$BP$10,Data4!$BP$11:$BP$18</definedName>
    <definedName name="A127878522X_Data">Data4!$BP$11:$BP$18</definedName>
    <definedName name="A127878522X_Latest">Data4!$BP$18</definedName>
    <definedName name="A127878526J">Data4!$BQ$1:$BQ$10,Data4!$BQ$11:$BQ$18</definedName>
    <definedName name="A127878526J_Data">Data4!$BQ$11:$BQ$18</definedName>
    <definedName name="A127878526J_Latest">Data4!$BQ$18</definedName>
    <definedName name="A127878530X">Data4!$AT$1:$AT$10,Data4!$AT$11:$AT$18</definedName>
    <definedName name="A127878530X_Data">Data4!$AT$11:$AT$18</definedName>
    <definedName name="A127878530X_Latest">Data4!$AT$18</definedName>
    <definedName name="A127878534J">Data4!$AX$1:$AX$10,Data4!$AX$11:$AX$18</definedName>
    <definedName name="A127878534J_Data">Data4!$AX$11:$AX$18</definedName>
    <definedName name="A127878534J_Latest">Data4!$AX$18</definedName>
    <definedName name="A127878538T">Data4!$BY$1:$BY$10,Data4!$BY$11:$BY$18</definedName>
    <definedName name="A127878538T_Data">Data4!$BY$11:$BY$18</definedName>
    <definedName name="A127878538T_Latest">Data4!$BY$18</definedName>
    <definedName name="A127878542J">Data4!$CM$1:$CM$10,Data4!$CM$11:$CM$18</definedName>
    <definedName name="A127878542J_Data">Data4!$CM$11:$CM$18</definedName>
    <definedName name="A127878542J_Latest">Data4!$CM$18</definedName>
    <definedName name="A127878546T">Data4!$CN$1:$CN$10,Data4!$CN$11:$CN$18</definedName>
    <definedName name="A127878546T_Data">Data4!$CN$11:$CN$18</definedName>
    <definedName name="A127878546T_Latest">Data4!$CN$18</definedName>
    <definedName name="A127878550J">Data4!$CO$1:$CO$10,Data4!$CO$11:$CO$18</definedName>
    <definedName name="A127878550J_Data">Data4!$CO$11:$CO$18</definedName>
    <definedName name="A127878550J_Latest">Data4!$CO$18</definedName>
    <definedName name="A127878554T">Data4!$CT$1:$CT$10,Data4!$CT$11:$CT$18</definedName>
    <definedName name="A127878554T_Data">Data4!$CT$11:$CT$18</definedName>
    <definedName name="A127878554T_Latest">Data4!$CT$18</definedName>
    <definedName name="A127878558A">Data4!$ED$1:$ED$10,Data4!$ED$11:$ED$18</definedName>
    <definedName name="A127878558A_Data">Data4!$ED$11:$ED$18</definedName>
    <definedName name="A127878558A_Latest">Data4!$ED$18</definedName>
    <definedName name="A127878562T">Data4!$DN$1:$DN$10,Data4!$DN$11:$DN$18</definedName>
    <definedName name="A127878562T_Data">Data4!$DN$11:$DN$18</definedName>
    <definedName name="A127878562T_Latest">Data4!$DN$18</definedName>
    <definedName name="A127878566A">Data4!$EY$1:$EY$10,Data4!$EY$11:$EY$18</definedName>
    <definedName name="A127878566A_Data">Data4!$EY$11:$EY$18</definedName>
    <definedName name="A127878566A_Latest">Data4!$EY$18</definedName>
    <definedName name="A127878570T">Data4!$EP$1:$EP$10,Data4!$EP$11:$EP$18</definedName>
    <definedName name="A127878570T_Data">Data4!$EP$11:$EP$18</definedName>
    <definedName name="A127878570T_Latest">Data4!$EP$18</definedName>
    <definedName name="A127878574A">Data4!$FM$1:$FM$10,Data4!$FM$11:$FM$18</definedName>
    <definedName name="A127878574A_Data">Data4!$FM$11:$FM$18</definedName>
    <definedName name="A127878574A_Latest">Data4!$FM$18</definedName>
    <definedName name="A127878578K">Data4!$FN$1:$FN$10,Data4!$FN$11:$FN$18</definedName>
    <definedName name="A127878578K_Data">Data4!$FN$11:$FN$18</definedName>
    <definedName name="A127878578K_Latest">Data4!$FN$18</definedName>
    <definedName name="A127878582A">Data4!$FP$1:$FP$10,Data4!$FP$11:$FP$18</definedName>
    <definedName name="A127878582A_Data">Data4!$FP$11:$FP$18</definedName>
    <definedName name="A127878582A_Latest">Data4!$FP$18</definedName>
    <definedName name="A127878586K">Data4!$GK$1:$GK$10,Data4!$GK$11:$GK$18</definedName>
    <definedName name="A127878586K_Data">Data4!$GK$11:$GK$18</definedName>
    <definedName name="A127878586K_Latest">Data4!$GK$18</definedName>
    <definedName name="A127878590A">Data4!$GQ$1:$GQ$10,Data4!$GQ$11:$GQ$18</definedName>
    <definedName name="A127878590A_Data">Data4!$GQ$11:$GQ$18</definedName>
    <definedName name="A127878590A_Latest">Data4!$GQ$18</definedName>
    <definedName name="A127878594K">Data4!$GC$1:$GC$10,Data4!$GC$11:$GC$18</definedName>
    <definedName name="A127878594K_Data">Data4!$GC$11:$GC$18</definedName>
    <definedName name="A127878594K_Latest">Data4!$GC$18</definedName>
    <definedName name="A127878598V">Data4!$GD$1:$GD$10,Data4!$GD$11:$GD$18</definedName>
    <definedName name="A127878598V_Data">Data4!$GD$11:$GD$18</definedName>
    <definedName name="A127878598V_Latest">Data4!$GD$18</definedName>
    <definedName name="A127878602X">Data4!$GE$1:$GE$10,Data4!$GE$11:$GE$18</definedName>
    <definedName name="A127878602X_Data">Data4!$GE$11:$GE$18</definedName>
    <definedName name="A127878602X_Latest">Data4!$GE$18</definedName>
    <definedName name="A127878606J">Data3!$BP$1:$BP$10,Data3!$BP$11:$BP$18</definedName>
    <definedName name="A127878606J_Data">Data3!$BP$11:$BP$18</definedName>
    <definedName name="A127878606J_Latest">Data3!$BP$18</definedName>
    <definedName name="A127878610X">Data3!$BU$1:$BU$10,Data3!$BU$11:$BU$18</definedName>
    <definedName name="A127878610X_Data">Data3!$BU$11:$BU$18</definedName>
    <definedName name="A127878610X_Latest">Data3!$BU$18</definedName>
    <definedName name="A127878614J">Data3!$CX$1:$CX$10,Data3!$CX$11:$CX$18</definedName>
    <definedName name="A127878614J_Data">Data3!$CX$11:$CX$18</definedName>
    <definedName name="A127878614J_Latest">Data3!$CX$18</definedName>
    <definedName name="A127878618T">Data3!$DD$1:$DD$10,Data3!$DD$11:$DD$18</definedName>
    <definedName name="A127878618T_Data">Data3!$DD$11:$DD$18</definedName>
    <definedName name="A127878618T_Latest">Data3!$DD$18</definedName>
    <definedName name="A127878622J">Data3!$DK$1:$DK$10,Data3!$DK$11:$DK$18</definedName>
    <definedName name="A127878622J_Data">Data3!$DK$11:$DK$18</definedName>
    <definedName name="A127878622J_Latest">Data3!$DK$18</definedName>
    <definedName name="A127878626T">Data3!$CM$1:$CM$10,Data3!$CM$11:$CM$18</definedName>
    <definedName name="A127878626T_Data">Data3!$CM$11:$CM$18</definedName>
    <definedName name="A127878626T_Latest">Data3!$CM$18</definedName>
    <definedName name="A127878630J">Data3!$EC$1:$EC$10,Data3!$EC$11:$EC$18</definedName>
    <definedName name="A127878630J_Data">Data3!$EC$11:$EC$18</definedName>
    <definedName name="A127878630J_Latest">Data3!$EC$18</definedName>
    <definedName name="A127878634T">Data3!$EH$1:$EH$10,Data3!$EH$11:$EH$18</definedName>
    <definedName name="A127878634T_Data">Data3!$EH$11:$EH$18</definedName>
    <definedName name="A127878634T_Latest">Data3!$EH$18</definedName>
    <definedName name="A127878638A">Data3!$EI$1:$EI$10,Data3!$EI$11:$EI$18</definedName>
    <definedName name="A127878638A_Data">Data3!$EI$11:$EI$18</definedName>
    <definedName name="A127878638A_Latest">Data3!$EI$18</definedName>
    <definedName name="A127878642T">Data3!$EJ$1:$EJ$10,Data3!$EJ$11:$EJ$18</definedName>
    <definedName name="A127878642T_Data">Data3!$EJ$11:$EJ$18</definedName>
    <definedName name="A127878642T_Latest">Data3!$EJ$18</definedName>
    <definedName name="A127878646A">Data3!$EK$1:$EK$10,Data3!$EK$11:$EK$18</definedName>
    <definedName name="A127878646A_Data">Data3!$EK$11:$EK$18</definedName>
    <definedName name="A127878646A_Latest">Data3!$EK$18</definedName>
    <definedName name="A127878650T">Data3!$DU$1:$DU$10,Data3!$DU$11:$DU$18</definedName>
    <definedName name="A127878650T_Data">Data3!$DU$11:$DU$18</definedName>
    <definedName name="A127878650T_Latest">Data3!$DU$18</definedName>
    <definedName name="A127878654A">Data3!$EY$1:$EY$10,Data3!$EY$11:$EY$18</definedName>
    <definedName name="A127878654A_Data">Data3!$EY$11:$EY$18</definedName>
    <definedName name="A127878654A_Latest">Data3!$EY$18</definedName>
    <definedName name="A127878658K">Data3!$DY$1:$DY$10,Data3!$DY$11:$DY$18</definedName>
    <definedName name="A127878658K_Data">Data3!$DY$11:$DY$18</definedName>
    <definedName name="A127878658K_Latest">Data3!$DY$18</definedName>
    <definedName name="A127878662A">Data3!$FF$1:$FF$10,Data3!$FF$11:$FF$18</definedName>
    <definedName name="A127878662A_Data">Data3!$FF$11:$FF$18</definedName>
    <definedName name="A127878662A_Latest">Data3!$FF$18</definedName>
    <definedName name="A127878666K">Data3!$GV$1:$GV$10,Data3!$GV$11:$GV$18</definedName>
    <definedName name="A127878666K_Data">Data3!$GV$11:$GV$18</definedName>
    <definedName name="A127878666K_Latest">Data3!$GV$18</definedName>
    <definedName name="A127878670A">Data3!$GY$1:$GY$10,Data3!$GY$11:$GY$18</definedName>
    <definedName name="A127878670A_Data">Data3!$GY$11:$GY$18</definedName>
    <definedName name="A127878670A_Latest">Data3!$GY$18</definedName>
    <definedName name="A127878674K">Data3!$GZ$1:$GZ$10,Data3!$GZ$11:$GZ$18</definedName>
    <definedName name="A127878674K_Data">Data3!$GZ$11:$GZ$18</definedName>
    <definedName name="A127878674K_Latest">Data3!$GZ$18</definedName>
    <definedName name="A127878678V">Data3!$HH$1:$HH$10,Data3!$HH$11:$HH$18</definedName>
    <definedName name="A127878678V_Data">Data3!$HH$11:$HH$18</definedName>
    <definedName name="A127878678V_Latest">Data3!$HH$18</definedName>
    <definedName name="A127878682K">Data3!$HK$1:$HK$10,Data3!$HK$11:$HK$18</definedName>
    <definedName name="A127878682K_Data">Data3!$HK$11:$HK$18</definedName>
    <definedName name="A127878682K_Latest">Data3!$HK$18</definedName>
    <definedName name="A127878686V">Data3!$GK$1:$GK$10,Data3!$GK$11:$GK$18</definedName>
    <definedName name="A127878686V_Data">Data3!$GK$11:$GK$18</definedName>
    <definedName name="A127878686V_Latest">Data3!$GK$18</definedName>
    <definedName name="A127878690K">Data3!$GQ$1:$GQ$10,Data3!$GQ$11:$GQ$18</definedName>
    <definedName name="A127878690K_Data">Data3!$GQ$11:$GQ$18</definedName>
    <definedName name="A127878690K_Latest">Data3!$GQ$18</definedName>
    <definedName name="A127878694V">Data3!$HQ$1:$HQ$10,Data3!$HQ$11:$HQ$18</definedName>
    <definedName name="A127878694V_Data">Data3!$HQ$11:$HQ$18</definedName>
    <definedName name="A127878694V_Latest">Data3!$HQ$18</definedName>
    <definedName name="A127878698C">Data3!$HR$1:$HR$10,Data3!$HR$11:$HR$18</definedName>
    <definedName name="A127878698C_Data">Data3!$HR$11:$HR$18</definedName>
    <definedName name="A127878698C_Latest">Data3!$HR$18</definedName>
    <definedName name="A127878702J">Data3!$IM$1:$IM$10,Data3!$IM$11:$IM$18</definedName>
    <definedName name="A127878702J_Data">Data3!$IM$11:$IM$18</definedName>
    <definedName name="A127878702J_Latest">Data3!$IM$18</definedName>
    <definedName name="A127878706T">Data3!$IO$1:$IO$10,Data3!$IO$11:$IO$18</definedName>
    <definedName name="A127878706T_Data">Data3!$IO$11:$IO$18</definedName>
    <definedName name="A127878706T_Latest">Data3!$IO$18</definedName>
    <definedName name="A127878710J">Data4!$F$1:$F$10,Data4!$F$11:$F$18</definedName>
    <definedName name="A127878710J_Data">Data4!$F$11:$F$18</definedName>
    <definedName name="A127878710J_Latest">Data4!$F$18</definedName>
    <definedName name="A127878714T">Data3!$HW$1:$HW$10,Data3!$HW$11:$HW$18</definedName>
    <definedName name="A127878714T_Data">Data3!$HW$11:$HW$18</definedName>
    <definedName name="A127878714T_Latest">Data3!$HW$18</definedName>
    <definedName name="A127878718A">Data4!$T$1:$T$10,Data4!$T$11:$T$18</definedName>
    <definedName name="A127878718A_Data">Data4!$T$11:$T$18</definedName>
    <definedName name="A127878718A_Latest">Data4!$T$18</definedName>
    <definedName name="A127878722T">Data4!$J$1:$J$10,Data4!$J$11:$J$18</definedName>
    <definedName name="A127878722T_Data">Data4!$J$11:$J$18</definedName>
    <definedName name="A127878722T_Latest">Data4!$J$18</definedName>
    <definedName name="A127878726A">Data4!$K$1:$K$10,Data4!$K$11:$K$18</definedName>
    <definedName name="A127878726A_Data">Data4!$K$11:$K$18</definedName>
    <definedName name="A127878726A_Latest">Data4!$K$18</definedName>
    <definedName name="A127878730T">Data4!$AN$1:$AN$10,Data4!$AN$11:$AN$18</definedName>
    <definedName name="A127878730T_Data">Data4!$AN$11:$AN$18</definedName>
    <definedName name="A127878730T_Latest">Data4!$AN$18</definedName>
    <definedName name="A127878734A">Data4!$M$1:$M$10,Data4!$M$11:$M$18</definedName>
    <definedName name="A127878734A_Data">Data4!$M$11:$M$18</definedName>
    <definedName name="A127878734A_Latest">Data4!$M$18</definedName>
    <definedName name="A127878746K">Data4!$HH$1:$HH$10,Data4!$HH$11:$HH$18</definedName>
    <definedName name="A127878746K_Data">Data4!$HH$11:$HH$18</definedName>
    <definedName name="A127878746K_Latest">Data4!$HH$18</definedName>
    <definedName name="A127878766V">Data4!$HG$1:$HG$10,Data4!$HG$11:$HG$18</definedName>
    <definedName name="A127878766V_Data">Data4!$HG$11:$HG$18</definedName>
    <definedName name="A127878766V_Latest">Data4!$HG$18</definedName>
    <definedName name="A127879838L">Data4!$HY$1:$HY$10,Data4!$HY$11:$HY$18</definedName>
    <definedName name="A127879838L_Data">Data4!$HY$11:$HY$18</definedName>
    <definedName name="A127879838L_Latest">Data4!$HY$18</definedName>
    <definedName name="A127879842C">Data4!$IJ$1:$IJ$10,Data4!$IJ$11:$IJ$18</definedName>
    <definedName name="A127879842C_Data">Data4!$IJ$11:$IJ$18</definedName>
    <definedName name="A127879842C_Latest">Data4!$IJ$18</definedName>
    <definedName name="A127879846L">Data4!$IK$1:$IK$10,Data4!$IK$11:$IK$18</definedName>
    <definedName name="A127879846L_Data">Data4!$IK$11:$IK$18</definedName>
    <definedName name="A127879846L_Latest">Data4!$IK$18</definedName>
    <definedName name="A127880066W">Data5!$M$1:$M$10,Data5!$M$11:$M$18</definedName>
    <definedName name="A127880066W_Data">Data5!$M$11:$M$18</definedName>
    <definedName name="A127880066W_Latest">Data5!$M$18</definedName>
    <definedName name="A127880070L">Data5!$O$1:$O$10,Data5!$O$11:$O$18</definedName>
    <definedName name="A127880070L_Data">Data5!$O$11:$O$18</definedName>
    <definedName name="A127880070L_Latest">Data5!$O$18</definedName>
    <definedName name="A127880074W">Data5!$P$1:$P$10,Data5!$P$11:$P$18</definedName>
    <definedName name="A127880074W_Data">Data5!$P$11:$P$18</definedName>
    <definedName name="A127880074W_Latest">Data5!$P$18</definedName>
    <definedName name="A127880078F">Data5!$Q$1:$Q$10,Data5!$Q$11:$Q$18</definedName>
    <definedName name="A127880078F_Data">Data5!$Q$11:$Q$18</definedName>
    <definedName name="A127880078F_Latest">Data5!$Q$18</definedName>
    <definedName name="A127880082W">Data5!$E$1:$E$10,Data5!$E$11:$E$18</definedName>
    <definedName name="A127880082W_Data">Data5!$E$11:$E$18</definedName>
    <definedName name="A127880082W_Latest">Data5!$E$18</definedName>
    <definedName name="A127880086F">Data5!$AA$1:$AA$10,Data5!$AA$11:$AA$18</definedName>
    <definedName name="A127880086F_Data">Data5!$AA$11:$AA$18</definedName>
    <definedName name="A127880086F_Latest">Data5!$AA$18</definedName>
    <definedName name="A127880090W">Data6!$AI$1:$AI$10,Data6!$AI$11:$AI$18</definedName>
    <definedName name="A127880090W_Data">Data6!$AI$11:$AI$18</definedName>
    <definedName name="A127880090W_Latest">Data6!$AI$18</definedName>
    <definedName name="A127880094F">Data6!$AR$1:$AR$10,Data6!$AR$11:$AR$18</definedName>
    <definedName name="A127880094F_Data">Data6!$AR$11:$AR$18</definedName>
    <definedName name="A127880094F_Latest">Data6!$AR$18</definedName>
    <definedName name="A127880098R">Data6!$BD$1:$BD$10,Data6!$BD$11:$BD$18</definedName>
    <definedName name="A127880098R_Data">Data6!$BD$11:$BD$18</definedName>
    <definedName name="A127880098R_Latest">Data6!$BD$18</definedName>
    <definedName name="A127880102V">Data6!$BE$1:$BE$10,Data6!$BE$11:$BE$18</definedName>
    <definedName name="A127880102V_Data">Data6!$BE$11:$BE$18</definedName>
    <definedName name="A127880102V_Latest">Data6!$BE$18</definedName>
    <definedName name="A127880106C">Data6!$BU$1:$BU$10,Data6!$BU$11:$BU$18</definedName>
    <definedName name="A127880106C_Data">Data6!$BU$11:$BU$18</definedName>
    <definedName name="A127880106C_Latest">Data6!$BU$18</definedName>
    <definedName name="A127880110V">Data6!$BX$1:$BX$10,Data6!$BX$11:$BX$18</definedName>
    <definedName name="A127880110V_Data">Data6!$BX$11:$BX$18</definedName>
    <definedName name="A127880110V_Latest">Data6!$BX$18</definedName>
    <definedName name="A127880114C">Data6!$CH$1:$CH$10,Data6!$CH$11:$CH$18</definedName>
    <definedName name="A127880114C_Data">Data6!$CH$11:$CH$18</definedName>
    <definedName name="A127880114C_Latest">Data6!$CH$18</definedName>
    <definedName name="A127880118L">Data6!$CM$1:$CM$10,Data6!$CM$11:$CM$18</definedName>
    <definedName name="A127880118L_Data">Data6!$CM$11:$CM$18</definedName>
    <definedName name="A127880118L_Latest">Data6!$CM$18</definedName>
    <definedName name="A127880122C">Data6!$CN$1:$CN$10,Data6!$CN$11:$CN$18</definedName>
    <definedName name="A127880122C_Data">Data6!$CN$11:$CN$18</definedName>
    <definedName name="A127880122C_Latest">Data6!$CN$18</definedName>
    <definedName name="A127880126L">Data6!$BM$1:$BM$10,Data6!$BM$11:$BM$18</definedName>
    <definedName name="A127880126L_Data">Data6!$BM$11:$BM$18</definedName>
    <definedName name="A127880126L_Latest">Data6!$BM$18</definedName>
    <definedName name="A127880130C">Data6!$BN$1:$BN$10,Data6!$BN$11:$BN$18</definedName>
    <definedName name="A127880130C_Data">Data6!$BN$11:$BN$18</definedName>
    <definedName name="A127880130C_Latest">Data6!$BN$18</definedName>
    <definedName name="A127880134L">Data6!$BO$1:$BO$10,Data6!$BO$11:$BO$18</definedName>
    <definedName name="A127880134L_Data">Data6!$BO$11:$BO$18</definedName>
    <definedName name="A127880134L_Latest">Data6!$BO$18</definedName>
    <definedName name="A127880138W">Data6!$DA$1:$DA$10,Data6!$DA$11:$DA$18</definedName>
    <definedName name="A127880138W_Data">Data6!$DA$11:$DA$18</definedName>
    <definedName name="A127880138W_Latest">Data6!$DA$18</definedName>
    <definedName name="A127880142L">Data6!$DH$1:$DH$10,Data6!$DH$11:$DH$18</definedName>
    <definedName name="A127880142L_Data">Data6!$DH$11:$DH$18</definedName>
    <definedName name="A127880142L_Latest">Data6!$DH$18</definedName>
    <definedName name="A127880146W">Data6!$DO$1:$DO$10,Data6!$DO$11:$DO$18</definedName>
    <definedName name="A127880146W_Data">Data6!$DO$11:$DO$18</definedName>
    <definedName name="A127880146W_Latest">Data6!$DO$18</definedName>
    <definedName name="A127880150L">Data6!$CR$1:$CR$10,Data6!$CR$11:$CR$18</definedName>
    <definedName name="A127880150L_Data">Data6!$CR$11:$CR$18</definedName>
    <definedName name="A127880150L_Latest">Data6!$CR$18</definedName>
    <definedName name="A127880154W">Data6!$CS$1:$CS$10,Data6!$CS$11:$CS$18</definedName>
    <definedName name="A127880154W_Data">Data6!$CS$11:$CS$18</definedName>
    <definedName name="A127880154W_Latest">Data6!$CS$18</definedName>
    <definedName name="A127880158F">Data6!$CV$1:$CV$10,Data6!$CV$11:$CV$18</definedName>
    <definedName name="A127880158F_Data">Data6!$CV$11:$CV$18</definedName>
    <definedName name="A127880158F_Latest">Data6!$CV$18</definedName>
    <definedName name="A127880162W">Data6!$EI$1:$EI$10,Data6!$EI$11:$EI$18</definedName>
    <definedName name="A127880162W_Data">Data6!$EI$11:$EI$18</definedName>
    <definedName name="A127880162W_Latest">Data6!$EI$18</definedName>
    <definedName name="A127880166F">Data6!$EK$1:$EK$10,Data6!$EK$11:$EK$18</definedName>
    <definedName name="A127880166F_Data">Data6!$EK$11:$EK$18</definedName>
    <definedName name="A127880166F_Latest">Data6!$EK$18</definedName>
    <definedName name="A127880170W">Data6!$EL$1:$EL$10,Data6!$EL$11:$EL$18</definedName>
    <definedName name="A127880170W_Data">Data6!$EL$11:$EL$18</definedName>
    <definedName name="A127880170W_Latest">Data6!$EL$18</definedName>
    <definedName name="A127880174F">Data6!$EX$1:$EX$10,Data6!$EX$11:$EX$18</definedName>
    <definedName name="A127880174F_Data">Data6!$EX$11:$EX$18</definedName>
    <definedName name="A127880174F_Latest">Data6!$EX$18</definedName>
    <definedName name="A127880178R">Data6!$FC$1:$FC$10,Data6!$FC$11:$FC$18</definedName>
    <definedName name="A127880178R_Data">Data6!$FC$11:$FC$18</definedName>
    <definedName name="A127880178R_Latest">Data6!$FC$18</definedName>
    <definedName name="A127880186R">Data6!$FS$1:$FS$10,Data6!$FS$11:$FS$18</definedName>
    <definedName name="A127880186R_Data">Data6!$FS$11:$FS$18</definedName>
    <definedName name="A127880186R_Latest">Data6!$FS$18</definedName>
    <definedName name="A127880190F">Data6!$FU$1:$FU$10,Data6!$FU$11:$FU$18</definedName>
    <definedName name="A127880190F_Data">Data6!$FU$11:$FU$18</definedName>
    <definedName name="A127880190F_Latest">Data6!$FU$18</definedName>
    <definedName name="A127880194R">Data6!$FZ$1:$FZ$10,Data6!$FZ$11:$FZ$18</definedName>
    <definedName name="A127880194R_Data">Data6!$FZ$11:$FZ$18</definedName>
    <definedName name="A127880194R_Latest">Data6!$FZ$18</definedName>
    <definedName name="A127880198X">Data6!$GF$1:$GF$10,Data6!$GF$11:$GF$18</definedName>
    <definedName name="A127880198X_Data">Data6!$GF$11:$GF$18</definedName>
    <definedName name="A127880198X_Latest">Data6!$GF$18</definedName>
    <definedName name="A127880202C">Data5!$AX$1:$AX$10,Data5!$AX$11:$AX$18</definedName>
    <definedName name="A127880202C_Data">Data5!$AX$11:$AX$18</definedName>
    <definedName name="A127880202C_Latest">Data5!$AX$18</definedName>
    <definedName name="A127880206L">Data5!$BE$1:$BE$10,Data5!$BE$11:$BE$18</definedName>
    <definedName name="A127880206L_Data">Data5!$BE$11:$BE$18</definedName>
    <definedName name="A127880206L_Latest">Data5!$BE$18</definedName>
    <definedName name="A127880214L">Data5!$AP$1:$AP$10,Data5!$AP$11:$AP$18</definedName>
    <definedName name="A127880214L_Data">Data5!$AP$11:$AP$18</definedName>
    <definedName name="A127880214L_Latest">Data5!$AP$18</definedName>
    <definedName name="A127880218W">Data5!$AR$1:$AR$10,Data5!$AR$11:$AR$18</definedName>
    <definedName name="A127880218W_Data">Data5!$AR$11:$AR$18</definedName>
    <definedName name="A127880218W_Latest">Data5!$AR$18</definedName>
    <definedName name="A127880222L">Data5!$CF$1:$CF$10,Data5!$CF$11:$CF$18</definedName>
    <definedName name="A127880222L_Data">Data5!$CF$11:$CF$18</definedName>
    <definedName name="A127880222L_Latest">Data5!$CF$18</definedName>
    <definedName name="A127880226W">Data5!$BU$1:$BU$10,Data5!$BU$11:$BU$18</definedName>
    <definedName name="A127880226W_Data">Data5!$BU$11:$BU$18</definedName>
    <definedName name="A127880226W_Latest">Data5!$BU$18</definedName>
    <definedName name="A127880230L">Data5!$CT$1:$CT$10,Data5!$CT$11:$CT$18</definedName>
    <definedName name="A127880230L_Data">Data5!$CT$11:$CT$18</definedName>
    <definedName name="A127880230L_Latest">Data5!$CT$18</definedName>
    <definedName name="A127880234W">Data5!$CU$1:$CU$10,Data5!$CU$11:$CU$18</definedName>
    <definedName name="A127880234W_Data">Data5!$CU$11:$CU$18</definedName>
    <definedName name="A127880234W_Latest">Data5!$CU$18</definedName>
    <definedName name="A127880238F">Data5!$CV$1:$CV$10,Data5!$CV$11:$CV$18</definedName>
    <definedName name="A127880238F_Data">Data5!$CV$11:$CV$18</definedName>
    <definedName name="A127880238F_Latest">Data5!$CV$18</definedName>
    <definedName name="A127880246F">Data5!$DO$1:$DO$10,Data5!$DO$11:$DO$18</definedName>
    <definedName name="A127880246F_Data">Data5!$DO$11:$DO$18</definedName>
    <definedName name="A127880246F_Latest">Data5!$DO$18</definedName>
    <definedName name="A127880250W">Data5!$DX$1:$DX$10,Data5!$DX$11:$DX$18</definedName>
    <definedName name="A127880250W_Data">Data5!$DX$11:$DX$18</definedName>
    <definedName name="A127880250W_Latest">Data5!$DX$18</definedName>
    <definedName name="A127880254F">Data5!$EF$1:$EF$10,Data5!$EF$11:$EF$18</definedName>
    <definedName name="A127880254F_Data">Data5!$EF$11:$EF$18</definedName>
    <definedName name="A127880254F_Latest">Data5!$EF$18</definedName>
    <definedName name="A127880258R">Data5!$EH$1:$EH$10,Data5!$EH$11:$EH$18</definedName>
    <definedName name="A127880258R_Data">Data5!$EH$11:$EH$18</definedName>
    <definedName name="A127880258R_Latest">Data5!$EH$18</definedName>
    <definedName name="A127880262F">Data5!$EJ$1:$EJ$10,Data5!$EJ$11:$EJ$18</definedName>
    <definedName name="A127880262F_Data">Data5!$EJ$11:$EJ$18</definedName>
    <definedName name="A127880262F_Latest">Data5!$EJ$18</definedName>
    <definedName name="A127880266R">Data5!$FD$1:$FD$10,Data5!$FD$11:$FD$18</definedName>
    <definedName name="A127880266R_Data">Data5!$FD$11:$FD$18</definedName>
    <definedName name="A127880266R_Latest">Data5!$FD$18</definedName>
    <definedName name="A127880270F">Data5!$GA$1:$GA$10,Data5!$GA$11:$GA$18</definedName>
    <definedName name="A127880270F_Data">Data5!$GA$11:$GA$18</definedName>
    <definedName name="A127880270F_Latest">Data5!$GA$18</definedName>
    <definedName name="A127880274R">Data5!$GC$1:$GC$10,Data5!$GC$11:$GC$18</definedName>
    <definedName name="A127880274R_Data">Data5!$GC$11:$GC$18</definedName>
    <definedName name="A127880274R_Latest">Data5!$GC$18</definedName>
    <definedName name="A127880278X">Data5!$GL$1:$GL$10,Data5!$GL$11:$GL$18</definedName>
    <definedName name="A127880278X_Data">Data5!$GL$11:$GL$18</definedName>
    <definedName name="A127880278X_Latest">Data5!$GL$18</definedName>
    <definedName name="A127880282R">Data5!$HM$1:$HM$10,Data5!$HM$11:$HM$18</definedName>
    <definedName name="A127880282R_Data">Data5!$HM$11:$HM$18</definedName>
    <definedName name="A127880282R_Latest">Data5!$HM$18</definedName>
    <definedName name="A127880286X">Data5!$HQ$1:$HQ$10,Data5!$HQ$11:$HQ$18</definedName>
    <definedName name="A127880286X_Data">Data5!$HQ$11:$HQ$18</definedName>
    <definedName name="A127880286X_Latest">Data5!$HQ$18</definedName>
    <definedName name="A127880290R">Data5!$IB$1:$IB$10,Data5!$IB$11:$IB$18</definedName>
    <definedName name="A127880290R_Data">Data5!$IB$11:$IB$18</definedName>
    <definedName name="A127880290R_Latest">Data5!$IB$18</definedName>
    <definedName name="A127880294X">Data5!$IE$1:$IE$10,Data5!$IE$11:$IE$18</definedName>
    <definedName name="A127880294X_Data">Data5!$IE$11:$IE$18</definedName>
    <definedName name="A127880294X_Latest">Data5!$IE$18</definedName>
    <definedName name="A127880298J">Data6!$K$1:$K$10,Data6!$K$11:$K$18</definedName>
    <definedName name="A127880298J_Data">Data6!$K$11:$K$18</definedName>
    <definedName name="A127880298J_Latest">Data6!$K$18</definedName>
    <definedName name="A127880302L">Data6!$R$1:$R$10,Data6!$R$11:$R$18</definedName>
    <definedName name="A127880302L_Data">Data6!$R$11:$R$18</definedName>
    <definedName name="A127880302L_Latest">Data6!$R$18</definedName>
    <definedName name="A127880306W">Data6!$GQ$1:$GQ$10,Data6!$GQ$11:$GQ$18</definedName>
    <definedName name="A127880306W_Data">Data6!$GQ$11:$GQ$18</definedName>
    <definedName name="A127880306W_Latest">Data6!$GQ$18</definedName>
    <definedName name="A127881514J">Data7!$D$1:$D$10,Data7!$D$11:$D$18</definedName>
    <definedName name="A127881514J_Data">Data7!$D$11:$D$18</definedName>
    <definedName name="A127881514J_Latest">Data7!$D$18</definedName>
    <definedName name="A127881518T">Data7!$H$1:$H$10,Data7!$H$11:$H$18</definedName>
    <definedName name="A127881518T_Data">Data7!$H$11:$H$18</definedName>
    <definedName name="A127881518T_Latest">Data7!$H$18</definedName>
    <definedName name="A127881522J">Data7!$O$1:$O$10,Data7!$O$11:$O$18</definedName>
    <definedName name="A127881522J_Data">Data7!$O$11:$O$18</definedName>
    <definedName name="A127881522J_Latest">Data7!$O$18</definedName>
    <definedName name="A127881526T">Data7!$P$1:$P$10,Data7!$P$11:$P$18</definedName>
    <definedName name="A127881526T_Data">Data7!$P$11:$P$18</definedName>
    <definedName name="A127881526T_Latest">Data7!$P$18</definedName>
    <definedName name="A127881534T">Data8!$U$1:$U$10,Data8!$U$11:$U$18</definedName>
    <definedName name="A127881534T_Data">Data8!$U$11:$U$18</definedName>
    <definedName name="A127881534T_Latest">Data8!$U$18</definedName>
    <definedName name="A127881538A">Data8!$AB$1:$AB$10,Data8!$AB$11:$AB$18</definedName>
    <definedName name="A127881538A_Data">Data8!$AB$11:$AB$18</definedName>
    <definedName name="A127881538A_Latest">Data8!$AB$18</definedName>
    <definedName name="A127881542T">Data8!$AN$1:$AN$10,Data8!$AN$11:$AN$18</definedName>
    <definedName name="A127881542T_Data">Data8!$AN$11:$AN$18</definedName>
    <definedName name="A127881542T_Latest">Data8!$AN$18</definedName>
    <definedName name="A127881546A">Data8!$BD$1:$BD$10,Data8!$BD$11:$BD$18</definedName>
    <definedName name="A127881546A_Data">Data8!$BD$11:$BD$18</definedName>
    <definedName name="A127881546A_Latest">Data8!$BD$18</definedName>
    <definedName name="A127881550T">Data8!$BH$1:$BH$10,Data8!$BH$11:$BH$18</definedName>
    <definedName name="A127881550T_Data">Data8!$BH$11:$BH$18</definedName>
    <definedName name="A127881550T_Latest">Data8!$BH$18</definedName>
    <definedName name="A127881554A">Data8!$AR$1:$AR$10,Data8!$AR$11:$AR$18</definedName>
    <definedName name="A127881554A_Data">Data8!$AR$11:$AR$18</definedName>
    <definedName name="A127881554A_Latest">Data8!$AR$18</definedName>
    <definedName name="A127881558K">Data8!$DE$1:$DE$10,Data8!$DE$11:$DE$18</definedName>
    <definedName name="A127881558K_Data">Data8!$DE$11:$DE$18</definedName>
    <definedName name="A127881558K_Latest">Data8!$DE$18</definedName>
    <definedName name="A127881562A">Data8!$DV$1:$DV$10,Data8!$DV$11:$DV$18</definedName>
    <definedName name="A127881562A_Data">Data8!$DV$11:$DV$18</definedName>
    <definedName name="A127881562A_Latest">Data8!$DV$18</definedName>
    <definedName name="A127881566K">Data8!$DW$1:$DW$10,Data8!$DW$11:$DW$18</definedName>
    <definedName name="A127881566K_Data">Data8!$DW$11:$DW$18</definedName>
    <definedName name="A127881566K_Latest">Data8!$DW$18</definedName>
    <definedName name="A127881570A">Data8!$DH$1:$DH$10,Data8!$DH$11:$DH$18</definedName>
    <definedName name="A127881570A_Data">Data8!$DH$11:$DH$18</definedName>
    <definedName name="A127881570A_Latest">Data8!$DH$18</definedName>
    <definedName name="A127881574K">Data8!$ED$1:$ED$10,Data8!$ED$11:$ED$18</definedName>
    <definedName name="A127881574K_Data">Data8!$ED$11:$ED$18</definedName>
    <definedName name="A127881574K_Latest">Data8!$ED$18</definedName>
    <definedName name="A127881578V">Data8!$EH$1:$EH$10,Data8!$EH$11:$EH$18</definedName>
    <definedName name="A127881578V_Data">Data8!$EH$11:$EH$18</definedName>
    <definedName name="A127881578V_Latest">Data8!$EH$18</definedName>
    <definedName name="A127881582K">Data8!$EI$1:$EI$10,Data8!$EI$11:$EI$18</definedName>
    <definedName name="A127881582K_Data">Data8!$EI$11:$EI$18</definedName>
    <definedName name="A127881582K_Latest">Data8!$EI$18</definedName>
    <definedName name="A127881586V">Data8!$EK$1:$EK$10,Data8!$EK$11:$EK$18</definedName>
    <definedName name="A127881586V_Data">Data8!$EK$11:$EK$18</definedName>
    <definedName name="A127881586V_Latest">Data8!$EK$18</definedName>
    <definedName name="A127881590K">Data8!$DJ$1:$DJ$10,Data8!$DJ$11:$DJ$18</definedName>
    <definedName name="A127881590K_Data">Data8!$DJ$11:$DJ$18</definedName>
    <definedName name="A127881590K_Latest">Data8!$DJ$18</definedName>
    <definedName name="A127881594V">Data8!$FH$1:$FH$10,Data8!$FH$11:$FH$18</definedName>
    <definedName name="A127881594V_Data">Data8!$FH$11:$FH$18</definedName>
    <definedName name="A127881594V_Latest">Data8!$FH$18</definedName>
    <definedName name="A127881598C">Data8!$FJ$1:$FJ$10,Data8!$FJ$11:$FJ$18</definedName>
    <definedName name="A127881598C_Data">Data8!$FJ$11:$FJ$18</definedName>
    <definedName name="A127881598C_Latest">Data8!$FJ$18</definedName>
    <definedName name="A127881602J">Data8!$FU$1:$FU$10,Data8!$FU$11:$FU$18</definedName>
    <definedName name="A127881602J_Data">Data8!$FU$11:$FU$18</definedName>
    <definedName name="A127881602J_Latest">Data8!$FU$18</definedName>
    <definedName name="A127881606T">Data8!$ET$1:$ET$10,Data8!$ET$11:$ET$18</definedName>
    <definedName name="A127881606T_Data">Data8!$ET$11:$ET$18</definedName>
    <definedName name="A127881606T_Latest">Data8!$ET$18</definedName>
    <definedName name="A127881610J">Data7!$AI$1:$AI$10,Data7!$AI$11:$AI$18</definedName>
    <definedName name="A127881610J_Data">Data7!$AI$11:$AI$18</definedName>
    <definedName name="A127881610J_Latest">Data7!$AI$18</definedName>
    <definedName name="A127881614T">Data7!$AJ$1:$AJ$10,Data7!$AJ$11:$AJ$18</definedName>
    <definedName name="A127881614T_Data">Data7!$AJ$11:$AJ$18</definedName>
    <definedName name="A127881614T_Latest">Data7!$AJ$18</definedName>
    <definedName name="A127881618A">Data7!$AK$1:$AK$10,Data7!$AK$11:$AK$18</definedName>
    <definedName name="A127881618A_Data">Data7!$AK$11:$AK$18</definedName>
    <definedName name="A127881618A_Latest">Data7!$AK$18</definedName>
    <definedName name="A127881622T">Data7!$AT$1:$AT$10,Data7!$AT$11:$AT$18</definedName>
    <definedName name="A127881622T_Data">Data7!$AT$11:$AT$18</definedName>
    <definedName name="A127881622T_Latest">Data7!$AT$18</definedName>
    <definedName name="A127881626A">Data7!$AV$1:$AV$10,Data7!$AV$11:$AV$18</definedName>
    <definedName name="A127881626A_Data">Data7!$AV$11:$AV$18</definedName>
    <definedName name="A127881626A_Latest">Data7!$AV$18</definedName>
    <definedName name="A127881630T">Data7!$AW$1:$AW$10,Data7!$AW$11:$AW$18</definedName>
    <definedName name="A127881630T_Data">Data7!$AW$11:$AW$18</definedName>
    <definedName name="A127881630T_Latest">Data7!$AW$18</definedName>
    <definedName name="A127881634A">Data7!$T$1:$T$10,Data7!$T$11:$T$18</definedName>
    <definedName name="A127881634A_Data">Data7!$T$11:$T$18</definedName>
    <definedName name="A127881634A_Latest">Data7!$T$18</definedName>
    <definedName name="A127881638K">Data7!$AA$1:$AA$10,Data7!$AA$11:$AA$18</definedName>
    <definedName name="A127881638K_Data">Data7!$AA$11:$AA$18</definedName>
    <definedName name="A127881638K_Latest">Data7!$AA$18</definedName>
    <definedName name="A127881642A">Data7!$AC$1:$AC$10,Data7!$AC$11:$AC$18</definedName>
    <definedName name="A127881642A_Data">Data7!$AC$11:$AC$18</definedName>
    <definedName name="A127881642A_Latest">Data7!$AC$18</definedName>
    <definedName name="A127881646K">Data7!$BV$1:$BV$10,Data7!$BV$11:$BV$18</definedName>
    <definedName name="A127881646K_Data">Data7!$BV$11:$BV$18</definedName>
    <definedName name="A127881646K_Latest">Data7!$BV$18</definedName>
    <definedName name="A127881650A">Data7!$CF$1:$CF$10,Data7!$CF$11:$CF$18</definedName>
    <definedName name="A127881650A_Data">Data7!$CF$11:$CF$18</definedName>
    <definedName name="A127881650A_Latest">Data7!$CF$18</definedName>
    <definedName name="A127881654K">Data7!$CH$1:$CH$10,Data7!$CH$11:$CH$18</definedName>
    <definedName name="A127881654K_Data">Data7!$CH$11:$CH$18</definedName>
    <definedName name="A127881654K_Latest">Data7!$CH$18</definedName>
    <definedName name="A127881658V">Data7!$CI$1:$CI$10,Data7!$CI$11:$CI$18</definedName>
    <definedName name="A127881658V_Data">Data7!$CI$11:$CI$18</definedName>
    <definedName name="A127881658V_Latest">Data7!$CI$18</definedName>
    <definedName name="A127881666V">Data7!$BJ$1:$BJ$10,Data7!$BJ$11:$BJ$18</definedName>
    <definedName name="A127881666V_Data">Data7!$BJ$11:$BJ$18</definedName>
    <definedName name="A127881666V_Latest">Data7!$BJ$18</definedName>
    <definedName name="A127881670K">Data7!$CX$1:$CX$10,Data7!$CX$11:$CX$18</definedName>
    <definedName name="A127881670K_Data">Data7!$CX$11:$CX$18</definedName>
    <definedName name="A127881670K_Latest">Data7!$CX$18</definedName>
    <definedName name="A127881674V">Data7!$DD$1:$DD$10,Data7!$DD$11:$DD$18</definedName>
    <definedName name="A127881674V_Data">Data7!$DD$11:$DD$18</definedName>
    <definedName name="A127881674V_Latest">Data7!$DD$18</definedName>
    <definedName name="A127881678C">Data7!$CP$1:$CP$10,Data7!$CP$11:$CP$18</definedName>
    <definedName name="A127881678C_Data">Data7!$CP$11:$CP$18</definedName>
    <definedName name="A127881678C_Latest">Data7!$CP$18</definedName>
    <definedName name="A127881682V">Data7!$CQ$1:$CQ$10,Data7!$CQ$11:$CQ$18</definedName>
    <definedName name="A127881682V_Data">Data7!$CQ$11:$CQ$18</definedName>
    <definedName name="A127881682V_Latest">Data7!$CQ$18</definedName>
    <definedName name="A127881686C">Data7!$EC$1:$EC$10,Data7!$EC$11:$EC$18</definedName>
    <definedName name="A127881686C_Data">Data7!$EC$11:$EC$18</definedName>
    <definedName name="A127881686C_Latest">Data7!$EC$18</definedName>
    <definedName name="A127881690V">Data7!$EH$1:$EH$10,Data7!$EH$11:$EH$18</definedName>
    <definedName name="A127881690V_Data">Data7!$EH$11:$EH$18</definedName>
    <definedName name="A127881690V_Latest">Data7!$EH$18</definedName>
    <definedName name="A127881694C">Data7!$EL$1:$EL$10,Data7!$EL$11:$EL$18</definedName>
    <definedName name="A127881694C_Data">Data7!$EL$11:$EL$18</definedName>
    <definedName name="A127881694C_Latest">Data7!$EL$18</definedName>
    <definedName name="A127881698L">Data7!$EP$1:$EP$10,Data7!$EP$11:$EP$18</definedName>
    <definedName name="A127881698L_Data">Data7!$EP$11:$EP$18</definedName>
    <definedName name="A127881698L_Latest">Data7!$EP$18</definedName>
    <definedName name="A127881702T">Data7!$EW$1:$EW$10,Data7!$EW$11:$EW$18</definedName>
    <definedName name="A127881702T_Data">Data7!$EW$11:$EW$18</definedName>
    <definedName name="A127881702T_Latest">Data7!$EW$18</definedName>
    <definedName name="A127881706A">Data7!$DR$1:$DR$10,Data7!$DR$11:$DR$18</definedName>
    <definedName name="A127881706A_Data">Data7!$DR$11:$DR$18</definedName>
    <definedName name="A127881706A_Latest">Data7!$DR$18</definedName>
    <definedName name="A127881710T">Data7!$GD$1:$GD$10,Data7!$GD$11:$GD$18</definedName>
    <definedName name="A127881710T_Data">Data7!$GD$11:$GD$18</definedName>
    <definedName name="A127881710T_Latest">Data7!$GD$18</definedName>
    <definedName name="A127881714A">Data7!$EZ$1:$EZ$10,Data7!$EZ$11:$EZ$18</definedName>
    <definedName name="A127881714A_Data">Data7!$EZ$11:$EZ$18</definedName>
    <definedName name="A127881714A_Latest">Data7!$EZ$18</definedName>
    <definedName name="A127881718K">Data7!$FH$1:$FH$10,Data7!$FH$11:$FH$18</definedName>
    <definedName name="A127881718K_Data">Data7!$FH$11:$FH$18</definedName>
    <definedName name="A127881718K_Latest">Data7!$FH$18</definedName>
    <definedName name="A127881722A">Data7!$GP$1:$GP$10,Data7!$GP$11:$GP$18</definedName>
    <definedName name="A127881722A_Data">Data7!$GP$11:$GP$18</definedName>
    <definedName name="A127881722A_Latest">Data7!$GP$18</definedName>
    <definedName name="A127881726K">Data7!$HZ$1:$HZ$10,Data7!$HZ$11:$HZ$18</definedName>
    <definedName name="A127881726K_Data">Data7!$HZ$11:$HZ$18</definedName>
    <definedName name="A127881726K_Latest">Data7!$HZ$18</definedName>
    <definedName name="A127881730A">Data7!$IL$1:$IL$10,Data7!$IL$11:$IL$18</definedName>
    <definedName name="A127881730A_Data">Data7!$IL$11:$IL$18</definedName>
    <definedName name="A127881730A_Latest">Data7!$IL$18</definedName>
    <definedName name="A127881734K">Data7!$IQ$1:$IQ$10,Data7!$IQ$11:$IQ$18</definedName>
    <definedName name="A127881734K_Data">Data7!$IQ$11:$IQ$18</definedName>
    <definedName name="A127881734K_Latest">Data7!$IQ$18</definedName>
    <definedName name="A127881738V">Data8!$F$1:$F$10,Data8!$F$11:$F$18</definedName>
    <definedName name="A127881738V_Data">Data8!$F$11:$F$18</definedName>
    <definedName name="A127881738V_Latest">Data8!$F$18</definedName>
    <definedName name="A127881742K">Data7!$HT$1:$HT$10,Data7!$HT$11:$HT$18</definedName>
    <definedName name="A127881742K_Data">Data7!$HT$11:$HT$18</definedName>
    <definedName name="A127881742K_Latest">Data7!$HT$18</definedName>
    <definedName name="A127882854W">Data8!$GP$1:$GP$10,Data8!$GP$11:$GP$18</definedName>
    <definedName name="A127882854W_Data">Data8!$GP$11:$GP$18</definedName>
    <definedName name="A127882854W_Latest">Data8!$GP$18</definedName>
    <definedName name="A127882858F">Data8!$GS$1:$GS$10,Data8!$GS$11:$GS$18</definedName>
    <definedName name="A127882858F_Data">Data8!$GS$11:$GS$18</definedName>
    <definedName name="A127882858F_Latest">Data8!$GS$18</definedName>
    <definedName name="A127882862W">Data8!$GT$1:$GT$10,Data8!$GT$11:$GT$18</definedName>
    <definedName name="A127882862W_Data">Data8!$GT$11:$GT$18</definedName>
    <definedName name="A127882862W_Latest">Data8!$GT$18</definedName>
    <definedName name="A127882866F">Data8!$GG$1:$GG$10,Data8!$GG$11:$GG$18</definedName>
    <definedName name="A127882866F_Data">Data8!$GG$11:$GG$18</definedName>
    <definedName name="A127882866F_Latest">Data8!$GG$18</definedName>
    <definedName name="A127882870W">Data8!$GJ$1:$GJ$10,Data8!$GJ$11:$GJ$18</definedName>
    <definedName name="A127882870W_Data">Data8!$GJ$11:$GJ$18</definedName>
    <definedName name="A127882870W_Latest">Data8!$GJ$18</definedName>
    <definedName name="A127883122J">Data8!$HZ$1:$HZ$10,Data8!$HZ$11:$HZ$18</definedName>
    <definedName name="A127883122J_Data">Data8!$HZ$11:$HZ$18</definedName>
    <definedName name="A127883122J_Latest">Data8!$HZ$18</definedName>
    <definedName name="A127883126T">Data8!$IL$1:$IL$10,Data8!$IL$11:$IL$18</definedName>
    <definedName name="A127883126T_Data">Data8!$IL$11:$IL$18</definedName>
    <definedName name="A127883126T_Latest">Data8!$IL$18</definedName>
    <definedName name="A127883130J">Data9!$IH$1:$IH$10,Data9!$IH$11:$IH$18</definedName>
    <definedName name="A127883130J_Data">Data9!$IH$11:$IH$18</definedName>
    <definedName name="A127883130J_Latest">Data9!$IH$18</definedName>
    <definedName name="A127883134T">Data10!$B$1:$B$10,Data10!$B$11:$B$18</definedName>
    <definedName name="A127883134T_Data">Data10!$B$11:$B$18</definedName>
    <definedName name="A127883134T_Latest">Data10!$B$18</definedName>
    <definedName name="A127883138A">Data10!$D$1:$D$10,Data10!$D$11:$D$18</definedName>
    <definedName name="A127883138A_Data">Data10!$D$11:$D$18</definedName>
    <definedName name="A127883138A_Latest">Data10!$D$18</definedName>
    <definedName name="A127883142T">Data9!$IL$1:$IL$10,Data9!$IL$11:$IL$18</definedName>
    <definedName name="A127883142T_Data">Data9!$IL$11:$IL$18</definedName>
    <definedName name="A127883142T_Latest">Data9!$IL$18</definedName>
    <definedName name="A127883146A">Data10!$AK$1:$AK$10,Data10!$AK$11:$AK$18</definedName>
    <definedName name="A127883146A_Data">Data10!$AK$11:$AK$18</definedName>
    <definedName name="A127883146A_Latest">Data10!$AK$18</definedName>
    <definedName name="A127883150T">Data10!$AY$1:$AY$10,Data10!$AY$11:$AY$18</definedName>
    <definedName name="A127883150T_Data">Data10!$AY$11:$AY$18</definedName>
    <definedName name="A127883150T_Latest">Data10!$AY$18</definedName>
    <definedName name="A127883154A">Data10!$AZ$1:$AZ$10,Data10!$AZ$11:$AZ$18</definedName>
    <definedName name="A127883154A_Data">Data10!$AZ$11:$AZ$18</definedName>
    <definedName name="A127883154A_Latest">Data10!$AZ$18</definedName>
    <definedName name="A127883158K">Data10!$BA$1:$BA$10,Data10!$BA$11:$BA$18</definedName>
    <definedName name="A127883158K_Data">Data10!$BA$11:$BA$18</definedName>
    <definedName name="A127883158K_Latest">Data10!$BA$18</definedName>
    <definedName name="A127883162A">Data10!$AD$1:$AD$10,Data10!$AD$11:$AD$18</definedName>
    <definedName name="A127883162A_Data">Data10!$AD$11:$AD$18</definedName>
    <definedName name="A127883162A_Latest">Data10!$AD$18</definedName>
    <definedName name="A127883166K">Data10!$BZ$1:$BZ$10,Data10!$BZ$11:$BZ$18</definedName>
    <definedName name="A127883166K_Data">Data10!$BZ$11:$BZ$18</definedName>
    <definedName name="A127883166K_Latest">Data10!$BZ$18</definedName>
    <definedName name="A127883170A">Data10!$CJ$1:$CJ$10,Data10!$CJ$11:$CJ$18</definedName>
    <definedName name="A127883170A_Data">Data10!$CJ$11:$CJ$18</definedName>
    <definedName name="A127883170A_Latest">Data10!$CJ$18</definedName>
    <definedName name="A127883174K">Data10!$CN$1:$CN$10,Data10!$CN$11:$CN$18</definedName>
    <definedName name="A127883174K_Data">Data10!$CN$11:$CN$18</definedName>
    <definedName name="A127883174K_Latest">Data10!$CN$18</definedName>
    <definedName name="A127883178V">Data10!$BN$1:$BN$10,Data10!$BN$11:$BN$18</definedName>
    <definedName name="A127883178V_Data">Data10!$BN$11:$BN$18</definedName>
    <definedName name="A127883178V_Latest">Data10!$BN$18</definedName>
    <definedName name="A127883182K">Data10!$DE$1:$DE$10,Data10!$DE$11:$DE$18</definedName>
    <definedName name="A127883182K_Data">Data10!$DE$11:$DE$18</definedName>
    <definedName name="A127883182K_Latest">Data10!$DE$18</definedName>
    <definedName name="A127883186V">Data10!$DK$1:$DK$10,Data10!$DK$11:$DK$18</definedName>
    <definedName name="A127883186V_Data">Data10!$DK$11:$DK$18</definedName>
    <definedName name="A127883186V_Latest">Data10!$DK$18</definedName>
    <definedName name="A127883190K">Data10!$DO$1:$DO$10,Data10!$DO$11:$DO$18</definedName>
    <definedName name="A127883190K_Data">Data10!$DO$11:$DO$18</definedName>
    <definedName name="A127883190K_Latest">Data10!$DO$18</definedName>
    <definedName name="A127883194V">Data10!$CO$1:$CO$10,Data10!$CO$11:$CO$18</definedName>
    <definedName name="A127883194V_Data">Data10!$CO$11:$CO$18</definedName>
    <definedName name="A127883194V_Latest">Data10!$CO$18</definedName>
    <definedName name="A127883198C">Data10!$CS$1:$CS$10,Data10!$CS$11:$CS$18</definedName>
    <definedName name="A127883198C_Data">Data10!$CS$11:$CS$18</definedName>
    <definedName name="A127883198C_Latest">Data10!$CS$18</definedName>
    <definedName name="A127883202J">Data10!$CT$1:$CT$10,Data10!$CT$11:$CT$18</definedName>
    <definedName name="A127883202J_Data">Data10!$CT$11:$CT$18</definedName>
    <definedName name="A127883202J_Latest">Data10!$CT$18</definedName>
    <definedName name="A127883206T">Data10!$CX$1:$CX$10,Data10!$CX$11:$CX$18</definedName>
    <definedName name="A127883206T_Data">Data10!$CX$11:$CX$18</definedName>
    <definedName name="A127883206T_Latest">Data10!$CX$18</definedName>
    <definedName name="A127883210J">Data10!$EJ$1:$EJ$10,Data10!$EJ$11:$EJ$18</definedName>
    <definedName name="A127883210J_Data">Data10!$EJ$11:$EJ$18</definedName>
    <definedName name="A127883210J_Latest">Data10!$EJ$18</definedName>
    <definedName name="A127883214T">Data10!$ES$1:$ES$10,Data10!$ES$11:$ES$18</definedName>
    <definedName name="A127883214T_Data">Data10!$ES$11:$ES$18</definedName>
    <definedName name="A127883214T_Latest">Data10!$ES$18</definedName>
    <definedName name="A127883218A">Data10!$EF$1:$EF$10,Data10!$EF$11:$EF$18</definedName>
    <definedName name="A127883218A_Data">Data10!$EF$11:$EF$18</definedName>
    <definedName name="A127883218A_Latest">Data10!$EF$18</definedName>
    <definedName name="A127883222T">Data9!$P$1:$P$10,Data9!$P$11:$P$18</definedName>
    <definedName name="A127883222T_Data">Data9!$P$11:$P$18</definedName>
    <definedName name="A127883222T_Latest">Data9!$P$18</definedName>
    <definedName name="A127883226A">Data9!$Q$1:$Q$10,Data9!$Q$11:$Q$18</definedName>
    <definedName name="A127883226A_Data">Data9!$Q$11:$Q$18</definedName>
    <definedName name="A127883226A_Latest">Data9!$Q$18</definedName>
    <definedName name="A127883230T">Data9!$AA$1:$AA$10,Data9!$AA$11:$AA$18</definedName>
    <definedName name="A127883230T_Data">Data9!$AA$11:$AA$18</definedName>
    <definedName name="A127883230T_Latest">Data9!$AA$18</definedName>
    <definedName name="A127883234A">Data9!$AE$1:$AE$10,Data9!$AE$11:$AE$18</definedName>
    <definedName name="A127883234A_Data">Data9!$AE$11:$AE$18</definedName>
    <definedName name="A127883234A_Latest">Data9!$AE$18</definedName>
    <definedName name="A127883238K">Data9!$AH$1:$AH$10,Data9!$AH$11:$AH$18</definedName>
    <definedName name="A127883238K_Data">Data9!$AH$11:$AH$18</definedName>
    <definedName name="A127883238K_Latest">Data9!$AH$18</definedName>
    <definedName name="A127883242A">Data9!$G$1:$G$10,Data9!$G$11:$G$18</definedName>
    <definedName name="A127883242A_Data">Data9!$G$11:$G$18</definedName>
    <definedName name="A127883242A_Latest">Data9!$G$18</definedName>
    <definedName name="A127883246K">Data9!$AV$1:$AV$10,Data9!$AV$11:$AV$18</definedName>
    <definedName name="A127883246K_Data">Data9!$AV$11:$AV$18</definedName>
    <definedName name="A127883246K_Latest">Data9!$AV$18</definedName>
    <definedName name="A127883250A">Data9!$BD$1:$BD$10,Data9!$BD$11:$BD$18</definedName>
    <definedName name="A127883250A_Data">Data9!$BD$11:$BD$18</definedName>
    <definedName name="A127883250A_Latest">Data9!$BD$18</definedName>
    <definedName name="A127883254K">Data9!$BE$1:$BE$10,Data9!$BE$11:$BE$18</definedName>
    <definedName name="A127883254K_Data">Data9!$BE$11:$BE$18</definedName>
    <definedName name="A127883254K_Latest">Data9!$BE$18</definedName>
    <definedName name="A127883258V">Data9!$BJ$1:$BJ$10,Data9!$BJ$11:$BJ$18</definedName>
    <definedName name="A127883258V_Data">Data9!$BJ$11:$BJ$18</definedName>
    <definedName name="A127883258V_Latest">Data9!$BJ$18</definedName>
    <definedName name="A127883262K">Data9!$BN$1:$BN$10,Data9!$BN$11:$BN$18</definedName>
    <definedName name="A127883262K_Data">Data9!$BN$11:$BN$18</definedName>
    <definedName name="A127883262K_Latest">Data9!$BN$18</definedName>
    <definedName name="A127883266V">Data9!$CJ$1:$CJ$10,Data9!$CJ$11:$CJ$18</definedName>
    <definedName name="A127883266V_Data">Data9!$CJ$11:$CJ$18</definedName>
    <definedName name="A127883266V_Latest">Data9!$CJ$18</definedName>
    <definedName name="A127883270K">Data9!$BU$1:$BU$10,Data9!$BU$11:$BU$18</definedName>
    <definedName name="A127883270K_Data">Data9!$BU$11:$BU$18</definedName>
    <definedName name="A127883270K_Latest">Data9!$BU$18</definedName>
    <definedName name="A127883274V">Data9!$CS$1:$CS$10,Data9!$CS$11:$CS$18</definedName>
    <definedName name="A127883274V_Data">Data9!$CS$11:$CS$18</definedName>
    <definedName name="A127883274V_Latest">Data9!$CS$18</definedName>
    <definedName name="A127883278C">Data9!$BV$1:$BV$10,Data9!$BV$11:$BV$18</definedName>
    <definedName name="A127883278C_Data">Data9!$BV$11:$BV$18</definedName>
    <definedName name="A127883278C_Latest">Data9!$BV$18</definedName>
    <definedName name="A127883282V">Data9!$BW$1:$BW$10,Data9!$BW$11:$BW$18</definedName>
    <definedName name="A127883282V_Data">Data9!$BW$11:$BW$18</definedName>
    <definedName name="A127883282V_Latest">Data9!$BW$18</definedName>
    <definedName name="A127883286C">Data9!$CZ$1:$CZ$10,Data9!$CZ$11:$CZ$18</definedName>
    <definedName name="A127883286C_Data">Data9!$CZ$11:$CZ$18</definedName>
    <definedName name="A127883286C_Latest">Data9!$CZ$18</definedName>
    <definedName name="A127883290V">Data9!$DC$1:$DC$10,Data9!$DC$11:$DC$18</definedName>
    <definedName name="A127883290V_Data">Data9!$DC$11:$DC$18</definedName>
    <definedName name="A127883290V_Latest">Data9!$DC$18</definedName>
    <definedName name="A127883294C">Data9!$DX$1:$DX$10,Data9!$DX$11:$DX$18</definedName>
    <definedName name="A127883294C_Data">Data9!$DX$11:$DX$18</definedName>
    <definedName name="A127883294C_Latest">Data9!$DX$18</definedName>
    <definedName name="A127883298L">Data9!$EZ$1:$EZ$10,Data9!$EZ$11:$EZ$18</definedName>
    <definedName name="A127883298L_Data">Data9!$EZ$11:$EZ$18</definedName>
    <definedName name="A127883298L_Latest">Data9!$EZ$18</definedName>
    <definedName name="A127883302T">Data9!$FC$1:$FC$10,Data9!$FC$11:$FC$18</definedName>
    <definedName name="A127883302T_Data">Data9!$FC$11:$FC$18</definedName>
    <definedName name="A127883302T_Latest">Data9!$FC$18</definedName>
    <definedName name="A127883306A">Data9!$FE$1:$FE$10,Data9!$FE$11:$FE$18</definedName>
    <definedName name="A127883306A_Data">Data9!$FE$11:$FE$18</definedName>
    <definedName name="A127883306A_Latest">Data9!$FE$18</definedName>
    <definedName name="A127883310T">Data9!$FL$1:$FL$10,Data9!$FL$11:$FL$18</definedName>
    <definedName name="A127883310T_Data">Data9!$FL$11:$FL$18</definedName>
    <definedName name="A127883310T_Latest">Data9!$FL$18</definedName>
    <definedName name="A127883314A">Data9!$FO$1:$FO$10,Data9!$FO$11:$FO$18</definedName>
    <definedName name="A127883314A_Data">Data9!$FO$11:$FO$18</definedName>
    <definedName name="A127883314A_Latest">Data9!$FO$18</definedName>
    <definedName name="A127883318K">Data9!$EI$1:$EI$10,Data9!$EI$11:$EI$18</definedName>
    <definedName name="A127883318K_Data">Data9!$EI$11:$EI$18</definedName>
    <definedName name="A127883318K_Latest">Data9!$EI$18</definedName>
    <definedName name="A127883326K">Data9!$EN$1:$EN$10,Data9!$EN$11:$EN$18</definedName>
    <definedName name="A127883326K_Data">Data9!$EN$11:$EN$18</definedName>
    <definedName name="A127883326K_Latest">Data9!$EN$18</definedName>
    <definedName name="A127883330A">Data9!$GO$1:$GO$10,Data9!$GO$11:$GO$18</definedName>
    <definedName name="A127883330A_Data">Data9!$GO$11:$GO$18</definedName>
    <definedName name="A127883330A_Latest">Data9!$GO$18</definedName>
    <definedName name="A127883334K">Data9!$GP$1:$GP$10,Data9!$GP$11:$GP$18</definedName>
    <definedName name="A127883334K_Data">Data9!$GP$11:$GP$18</definedName>
    <definedName name="A127883334K_Latest">Data9!$GP$18</definedName>
    <definedName name="A127883338V">Data9!$FQ$1:$FQ$10,Data9!$FQ$11:$FQ$18</definedName>
    <definedName name="A127883338V_Data">Data9!$FQ$11:$FQ$18</definedName>
    <definedName name="A127883338V_Latest">Data9!$FQ$18</definedName>
    <definedName name="A127883342K">Data9!$HI$1:$HI$10,Data9!$HI$11:$HI$18</definedName>
    <definedName name="A127883342K_Data">Data9!$HI$11:$HI$18</definedName>
    <definedName name="A127883342K_Latest">Data9!$HI$18</definedName>
    <definedName name="A127883346V">Data9!$HL$1:$HL$10,Data9!$HL$11:$HL$18</definedName>
    <definedName name="A127883346V_Data">Data9!$HL$11:$HL$18</definedName>
    <definedName name="A127883346V_Latest">Data9!$HL$18</definedName>
    <definedName name="A127883350K">Data9!$IA$1:$IA$10,Data9!$IA$11:$IA$18</definedName>
    <definedName name="A127883350K_Data">Data9!$IA$11:$IA$18</definedName>
    <definedName name="A127883350K_Latest">Data9!$IA$18</definedName>
    <definedName name="A127883354V">Data9!$HH$1:$HH$10,Data9!$HH$11:$HH$18</definedName>
    <definedName name="A127883354V_Data">Data9!$HH$11:$HH$18</definedName>
    <definedName name="A127883354V_Latest">Data9!$HH$18</definedName>
    <definedName name="A127883366C">Data10!$FJ$1:$FJ$10,Data10!$FJ$11:$FJ$18</definedName>
    <definedName name="A127883366C_Data">Data10!$FJ$11:$FJ$18</definedName>
    <definedName name="A127883366C_Latest">Data10!$FJ$18</definedName>
    <definedName name="A127884322V">Data10!$FM$1:$FM$10,Data10!$FM$11:$FM$18</definedName>
    <definedName name="A127884322V_Data">Data10!$FM$11:$FM$18</definedName>
    <definedName name="A127884322V_Latest">Data10!$FM$18</definedName>
    <definedName name="A127884326C">Data10!$FQ$1:$FQ$10,Data10!$FQ$11:$FQ$18</definedName>
    <definedName name="A127884326C_Data">Data10!$FQ$11:$FQ$18</definedName>
    <definedName name="A127884326C_Latest">Data10!$FQ$18</definedName>
    <definedName name="A127884558R">Data10!$HI$1:$HI$10,Data10!$HI$11:$HI$18</definedName>
    <definedName name="A127884558R_Data">Data10!$HI$11:$HI$18</definedName>
    <definedName name="A127884558R_Latest">Data10!$HI$18</definedName>
    <definedName name="A127884562F">Data10!$HR$1:$HR$10,Data10!$HR$11:$HR$18</definedName>
    <definedName name="A127884562F_Data">Data10!$HR$11:$HR$18</definedName>
    <definedName name="A127884562F_Latest">Data10!$HR$18</definedName>
    <definedName name="A127884566R">Data10!$HS$1:$HS$10,Data10!$HS$11:$HS$18</definedName>
    <definedName name="A127884566R_Data">Data10!$HS$11:$HS$18</definedName>
    <definedName name="A127884566R_Latest">Data10!$HS$18</definedName>
    <definedName name="A127884570F">Data11!$IE$1:$IE$10,Data11!$IE$11:$IE$18</definedName>
    <definedName name="A127884570F_Data">Data11!$IE$11:$IE$18</definedName>
    <definedName name="A127884570F_Latest">Data11!$IE$18</definedName>
    <definedName name="A127884574R">Data11!$IG$1:$IG$10,Data11!$IG$11:$IG$18</definedName>
    <definedName name="A127884574R_Data">Data11!$IG$11:$IG$18</definedName>
    <definedName name="A127884574R_Latest">Data11!$IG$18</definedName>
    <definedName name="A127884578X">Data11!$IL$1:$IL$10,Data11!$IL$11:$IL$18</definedName>
    <definedName name="A127884578X_Data">Data11!$IL$11:$IL$18</definedName>
    <definedName name="A127884578X_Latest">Data11!$IL$18</definedName>
    <definedName name="A127884582R">Data12!$F$1:$F$10,Data12!$F$11:$F$18</definedName>
    <definedName name="A127884582R_Data">Data12!$F$11:$F$18</definedName>
    <definedName name="A127884582R_Latest">Data12!$F$18</definedName>
    <definedName name="A127884586X">Data12!$R$1:$R$10,Data12!$R$11:$R$18</definedName>
    <definedName name="A127884586X_Data">Data12!$R$11:$R$18</definedName>
    <definedName name="A127884586X_Latest">Data12!$R$18</definedName>
    <definedName name="A127884590R">Data12!$AN$1:$AN$10,Data12!$AN$11:$AN$18</definedName>
    <definedName name="A127884590R_Data">Data12!$AN$11:$AN$18</definedName>
    <definedName name="A127884590R_Latest">Data12!$AN$18</definedName>
    <definedName name="A127884594X">Data12!$AO$1:$AO$10,Data12!$AO$11:$AO$18</definedName>
    <definedName name="A127884594X_Data">Data12!$AO$11:$AO$18</definedName>
    <definedName name="A127884594X_Latest">Data12!$AO$18</definedName>
    <definedName name="A127884598J">Data12!$AR$1:$AR$10,Data12!$AR$11:$AR$18</definedName>
    <definedName name="A127884598J_Data">Data12!$AR$11:$AR$18</definedName>
    <definedName name="A127884598J_Latest">Data12!$AR$18</definedName>
    <definedName name="A127884602L">Data12!$BJ$1:$BJ$10,Data12!$BJ$11:$BJ$18</definedName>
    <definedName name="A127884602L_Data">Data12!$BJ$11:$BJ$18</definedName>
    <definedName name="A127884602L_Latest">Data12!$BJ$18</definedName>
    <definedName name="A127884606W">Data12!$BQ$1:$BQ$10,Data12!$BQ$11:$BQ$18</definedName>
    <definedName name="A127884606W_Data">Data12!$BQ$11:$BQ$18</definedName>
    <definedName name="A127884606W_Latest">Data12!$BQ$18</definedName>
    <definedName name="A127884610L">Data12!$CW$1:$CW$10,Data12!$CW$11:$CW$18</definedName>
    <definedName name="A127884610L_Data">Data12!$CW$11:$CW$18</definedName>
    <definedName name="A127884610L_Latest">Data12!$CW$18</definedName>
    <definedName name="A127884614W">Data12!$CX$1:$CX$10,Data12!$CX$11:$CX$18</definedName>
    <definedName name="A127884614W_Data">Data12!$CX$11:$CX$18</definedName>
    <definedName name="A127884614W_Latest">Data12!$CX$18</definedName>
    <definedName name="A127884618F">Data12!$DA$1:$DA$10,Data12!$DA$11:$DA$18</definedName>
    <definedName name="A127884618F_Data">Data12!$DA$11:$DA$18</definedName>
    <definedName name="A127884618F_Latest">Data12!$DA$18</definedName>
    <definedName name="A127884622W">Data12!$CC$1:$CC$10,Data12!$CC$11:$CC$18</definedName>
    <definedName name="A127884622W_Data">Data12!$CC$11:$CC$18</definedName>
    <definedName name="A127884622W_Latest">Data12!$CC$18</definedName>
    <definedName name="A127884626F">Data12!$CF$1:$CF$10,Data12!$CF$11:$CF$18</definedName>
    <definedName name="A127884626F_Data">Data12!$CF$11:$CF$18</definedName>
    <definedName name="A127884626F_Latest">Data12!$CF$18</definedName>
    <definedName name="A127884630W">Data12!$CG$1:$CG$10,Data12!$CG$11:$CG$18</definedName>
    <definedName name="A127884630W_Data">Data12!$CG$11:$CG$18</definedName>
    <definedName name="A127884630W_Latest">Data12!$CG$18</definedName>
    <definedName name="A127884634F">Data11!$E$1:$E$10,Data11!$E$11:$E$18</definedName>
    <definedName name="A127884634F_Data">Data11!$E$11:$E$18</definedName>
    <definedName name="A127884634F_Latest">Data11!$E$18</definedName>
    <definedName name="A127884638R">Data11!$AI$1:$AI$10,Data11!$AI$11:$AI$18</definedName>
    <definedName name="A127884638R_Data">Data11!$AI$11:$AI$18</definedName>
    <definedName name="A127884638R_Latest">Data11!$AI$18</definedName>
    <definedName name="A127884642F">Data11!$V$1:$V$10,Data11!$V$11:$V$18</definedName>
    <definedName name="A127884642F_Data">Data11!$V$11:$V$18</definedName>
    <definedName name="A127884642F_Latest">Data11!$V$18</definedName>
    <definedName name="A127884646R">Data11!$AX$1:$AX$10,Data11!$AX$11:$AX$18</definedName>
    <definedName name="A127884646R_Data">Data11!$AX$11:$AX$18</definedName>
    <definedName name="A127884646R_Latest">Data11!$AX$18</definedName>
    <definedName name="A127884650F">Data11!$AZ$1:$AZ$10,Data11!$AZ$11:$AZ$18</definedName>
    <definedName name="A127884650F_Data">Data11!$AZ$11:$AZ$18</definedName>
    <definedName name="A127884650F_Latest">Data11!$AZ$18</definedName>
    <definedName name="A127884654R">Data11!$BL$1:$BL$10,Data11!$BL$11:$BL$18</definedName>
    <definedName name="A127884654R_Data">Data11!$BL$11:$BL$18</definedName>
    <definedName name="A127884654R_Latest">Data11!$BL$18</definedName>
    <definedName name="A127884658X">Data11!$BD$1:$BD$10,Data11!$BD$11:$BD$18</definedName>
    <definedName name="A127884658X_Data">Data11!$BD$11:$BD$18</definedName>
    <definedName name="A127884658X_Latest">Data11!$BD$18</definedName>
    <definedName name="A127884662R">Data11!$CE$1:$CE$10,Data11!$CE$11:$CE$18</definedName>
    <definedName name="A127884662R_Data">Data11!$CE$11:$CE$18</definedName>
    <definedName name="A127884662R_Latest">Data11!$CE$18</definedName>
    <definedName name="A127884666X">Data11!$CX$1:$CX$10,Data11!$CX$11:$CX$18</definedName>
    <definedName name="A127884666X_Data">Data11!$CX$11:$CX$18</definedName>
    <definedName name="A127884666X_Latest">Data11!$CX$18</definedName>
    <definedName name="A127884670R">Data11!$CZ$1:$CZ$10,Data11!$CZ$11:$CZ$18</definedName>
    <definedName name="A127884670R_Data">Data11!$CZ$11:$CZ$18</definedName>
    <definedName name="A127884670R_Latest">Data11!$CZ$18</definedName>
    <definedName name="A127884674X">Data11!$DB$1:$DB$10,Data11!$DB$11:$DB$18</definedName>
    <definedName name="A127884674X_Data">Data11!$DB$11:$DB$18</definedName>
    <definedName name="A127884674X_Latest">Data11!$DB$18</definedName>
    <definedName name="A127884678J">Data11!$DQ$1:$DQ$10,Data11!$DQ$11:$DQ$18</definedName>
    <definedName name="A127884678J_Data">Data11!$DQ$11:$DQ$18</definedName>
    <definedName name="A127884678J_Latest">Data11!$DQ$18</definedName>
    <definedName name="A127884682X">Data11!$CP$1:$CP$10,Data11!$CP$11:$CP$18</definedName>
    <definedName name="A127884682X_Data">Data11!$CP$11:$CP$18</definedName>
    <definedName name="A127884682X_Latest">Data11!$CP$18</definedName>
    <definedName name="A127884686J">Data11!$EE$1:$EE$10,Data11!$EE$11:$EE$18</definedName>
    <definedName name="A127884686J_Data">Data11!$EE$11:$EE$18</definedName>
    <definedName name="A127884686J_Latest">Data11!$EE$18</definedName>
    <definedName name="A127884690X">Data11!$ET$1:$ET$10,Data11!$ET$11:$ET$18</definedName>
    <definedName name="A127884690X_Data">Data11!$ET$11:$ET$18</definedName>
    <definedName name="A127884690X_Latest">Data11!$ET$18</definedName>
    <definedName name="A127884694J">Data11!$FY$1:$FY$10,Data11!$FY$11:$FY$18</definedName>
    <definedName name="A127884694J_Data">Data11!$FY$11:$FY$18</definedName>
    <definedName name="A127884694J_Latest">Data11!$FY$18</definedName>
    <definedName name="A127884698T">Data11!$FZ$1:$FZ$10,Data11!$FZ$11:$FZ$18</definedName>
    <definedName name="A127884698T_Data">Data11!$FZ$11:$FZ$18</definedName>
    <definedName name="A127884698T_Latest">Data11!$FZ$18</definedName>
    <definedName name="A127884702W">Data11!$GG$1:$GG$10,Data11!$GG$11:$GG$18</definedName>
    <definedName name="A127884702W_Data">Data11!$GG$11:$GG$18</definedName>
    <definedName name="A127884702W_Latest">Data11!$GG$18</definedName>
    <definedName name="A127884706F">Data11!$GT$1:$GT$10,Data11!$GT$11:$GT$18</definedName>
    <definedName name="A127884706F_Data">Data11!$GT$11:$GT$18</definedName>
    <definedName name="A127884706F_Latest">Data11!$GT$18</definedName>
    <definedName name="A127884710W">Data11!$GZ$1:$GZ$10,Data11!$GZ$11:$GZ$18</definedName>
    <definedName name="A127884710W_Data">Data11!$GZ$11:$GZ$18</definedName>
    <definedName name="A127884710W_Latest">Data11!$GZ$18</definedName>
    <definedName name="A127884714F">Data11!$HG$1:$HG$10,Data11!$HG$11:$HG$18</definedName>
    <definedName name="A127884714F_Data">Data11!$HG$11:$HG$18</definedName>
    <definedName name="A127884714F_Latest">Data11!$HG$18</definedName>
    <definedName name="A127884718R">Data11!$HH$1:$HH$10,Data11!$HH$11:$HH$18</definedName>
    <definedName name="A127884718R_Data">Data11!$HH$11:$HH$18</definedName>
    <definedName name="A127884718R_Latest">Data11!$HH$18</definedName>
    <definedName name="A127884722F">Data11!$GP$1:$GP$10,Data11!$GP$11:$GP$18</definedName>
    <definedName name="A127884722F_Data">Data11!$GP$11:$GP$18</definedName>
    <definedName name="A127884722F_Latest">Data11!$GP$18</definedName>
    <definedName name="A127885714X">Data12!$EX$1:$EX$10,Data12!$EX$11:$EX$18</definedName>
    <definedName name="A127885714X_Data">Data12!$EX$11:$EX$18</definedName>
    <definedName name="A127885714X_Latest">Data12!$EX$18</definedName>
    <definedName name="A127885718J">Data12!$GA$1:$GA$10,Data12!$GA$11:$GA$18</definedName>
    <definedName name="A127885718J_Data">Data12!$GA$11:$GA$18</definedName>
    <definedName name="A127885718J_Latest">Data12!$GA$18</definedName>
    <definedName name="A127885722X">Data12!$GB$1:$GB$10,Data12!$GB$11:$GB$18</definedName>
    <definedName name="A127885722X_Data">Data12!$GB$11:$GB$18</definedName>
    <definedName name="A127885722X_Latest">Data12!$GB$18</definedName>
    <definedName name="A127885726J">Data12!$EZ$1:$EZ$10,Data12!$EZ$11:$EZ$18</definedName>
    <definedName name="A127885726J_Data">Data12!$EZ$11:$EZ$18</definedName>
    <definedName name="A127885726J_Latest">Data12!$EZ$18</definedName>
    <definedName name="A127885970K">Data12!$GD$1:$GD$10,Data12!$GD$11:$GD$18</definedName>
    <definedName name="A127885970K_Data">Data12!$GD$11:$GD$18</definedName>
    <definedName name="A127885970K_Latest">Data12!$GD$18</definedName>
    <definedName name="A127885974V">Data12!$HB$1:$HB$10,Data12!$HB$11:$HB$18</definedName>
    <definedName name="A127885974V_Data">Data12!$HB$11:$HB$18</definedName>
    <definedName name="A127885974V_Latest">Data12!$HB$18</definedName>
    <definedName name="A127885978C">Data12!$HC$1:$HC$10,Data12!$HC$11:$HC$18</definedName>
    <definedName name="A127885978C_Data">Data12!$HC$11:$HC$18</definedName>
    <definedName name="A127885978C_Latest">Data12!$HC$18</definedName>
    <definedName name="A127885982V">Data13!$HJ$1:$HJ$10,Data13!$HJ$11:$HJ$18</definedName>
    <definedName name="A127885982V_Data">Data13!$HJ$11:$HJ$18</definedName>
    <definedName name="A127885982V_Latest">Data13!$HJ$18</definedName>
    <definedName name="A127885986C">Data13!$HO$1:$HO$10,Data13!$HO$11:$HO$18</definedName>
    <definedName name="A127885986C_Data">Data13!$HO$11:$HO$18</definedName>
    <definedName name="A127885986C_Latest">Data13!$HO$18</definedName>
    <definedName name="A127885990V">Data13!$HV$1:$HV$10,Data13!$HV$11:$HV$18</definedName>
    <definedName name="A127885990V_Data">Data13!$HV$11:$HV$18</definedName>
    <definedName name="A127885990V_Latest">Data13!$HV$18</definedName>
    <definedName name="A127885994C">Data14!$D$1:$D$10,Data14!$D$11:$D$18</definedName>
    <definedName name="A127885994C_Data">Data14!$D$11:$D$18</definedName>
    <definedName name="A127885994C_Latest">Data14!$D$18</definedName>
    <definedName name="A127885998L">Data14!$L$1:$L$10,Data14!$L$11:$L$18</definedName>
    <definedName name="A127885998L_Data">Data14!$L$11:$L$18</definedName>
    <definedName name="A127885998L_Latest">Data14!$L$18</definedName>
    <definedName name="A127886002V">Data14!$M$1:$M$10,Data14!$M$11:$M$18</definedName>
    <definedName name="A127886002V_Data">Data14!$M$11:$M$18</definedName>
    <definedName name="A127886002V_Latest">Data14!$M$18</definedName>
    <definedName name="A127886006C">Data14!$S$1:$S$10,Data14!$S$11:$S$18</definedName>
    <definedName name="A127886006C_Data">Data14!$S$11:$S$18</definedName>
    <definedName name="A127886006C_Latest">Data14!$S$18</definedName>
    <definedName name="A127886010V">Data14!$X$1:$X$10,Data14!$X$11:$X$18</definedName>
    <definedName name="A127886010V_Data">Data14!$X$11:$X$18</definedName>
    <definedName name="A127886010V_Latest">Data14!$X$18</definedName>
    <definedName name="A127886014C">Data13!$IM$1:$IM$10,Data13!$IM$11:$IM$18</definedName>
    <definedName name="A127886014C_Data">Data13!$IM$11:$IM$18</definedName>
    <definedName name="A127886014C_Latest">Data13!$IM$18</definedName>
    <definedName name="A127886018L">Data13!$IO$1:$IO$10,Data13!$IO$11:$IO$18</definedName>
    <definedName name="A127886018L_Data">Data13!$IO$11:$IO$18</definedName>
    <definedName name="A127886018L_Latest">Data13!$IO$18</definedName>
    <definedName name="A127886022C">Data13!$IP$1:$IP$10,Data13!$IP$11:$IP$18</definedName>
    <definedName name="A127886022C_Data">Data13!$IP$11:$IP$18</definedName>
    <definedName name="A127886022C_Latest">Data13!$IP$18</definedName>
    <definedName name="A127886026L">Data14!$AQ$1:$AQ$10,Data14!$AQ$11:$AQ$18</definedName>
    <definedName name="A127886026L_Data">Data14!$AQ$11:$AQ$18</definedName>
    <definedName name="A127886026L_Latest">Data14!$AQ$18</definedName>
    <definedName name="A127886030C">Data14!$BC$1:$BC$10,Data14!$BC$11:$BC$18</definedName>
    <definedName name="A127886030C_Data">Data14!$BC$11:$BC$18</definedName>
    <definedName name="A127886030C_Latest">Data14!$BC$18</definedName>
    <definedName name="A127886034L">Data14!$DB$1:$DB$10,Data14!$DB$11:$DB$18</definedName>
    <definedName name="A127886034L_Data">Data14!$DB$11:$DB$18</definedName>
    <definedName name="A127886034L_Latest">Data14!$DB$18</definedName>
    <definedName name="A127886038W">Data14!$DD$1:$DD$10,Data14!$DD$11:$DD$18</definedName>
    <definedName name="A127886038W_Data">Data14!$DD$11:$DD$18</definedName>
    <definedName name="A127886038W_Latest">Data14!$DD$18</definedName>
    <definedName name="A127886042L">Data14!$CQ$1:$CQ$10,Data14!$CQ$11:$CQ$18</definedName>
    <definedName name="A127886042L_Data">Data14!$CQ$11:$CQ$18</definedName>
    <definedName name="A127886042L_Latest">Data14!$CQ$18</definedName>
    <definedName name="A127886046W">Data14!$DK$1:$DK$10,Data14!$DK$11:$DK$18</definedName>
    <definedName name="A127886046W_Data">Data14!$DK$11:$DK$18</definedName>
    <definedName name="A127886046W_Latest">Data14!$DK$18</definedName>
    <definedName name="A127886050L">Data14!$DP$1:$DP$10,Data14!$DP$11:$DP$18</definedName>
    <definedName name="A127886050L_Data">Data14!$DP$11:$DP$18</definedName>
    <definedName name="A127886050L_Latest">Data14!$DP$18</definedName>
    <definedName name="A127886054W">Data14!$DR$1:$DR$10,Data14!$DR$11:$DR$18</definedName>
    <definedName name="A127886054W_Data">Data14!$DR$11:$DR$18</definedName>
    <definedName name="A127886054W_Latest">Data14!$DR$18</definedName>
    <definedName name="A127886058F">Data14!$CR$1:$CR$10,Data14!$CR$11:$CR$18</definedName>
    <definedName name="A127886058F_Data">Data14!$CR$11:$CR$18</definedName>
    <definedName name="A127886058F_Latest">Data14!$CR$18</definedName>
    <definedName name="A127886062W">Data12!$HV$1:$HV$10,Data12!$HV$11:$HV$18</definedName>
    <definedName name="A127886062W_Data">Data12!$HV$11:$HV$18</definedName>
    <definedName name="A127886062W_Latest">Data12!$HV$18</definedName>
    <definedName name="A127886066F">Data12!$HZ$1:$HZ$10,Data12!$HZ$11:$HZ$18</definedName>
    <definedName name="A127886066F_Data">Data12!$HZ$11:$HZ$18</definedName>
    <definedName name="A127886066F_Latest">Data12!$HZ$18</definedName>
    <definedName name="A127886070W">Data12!$IC$1:$IC$10,Data12!$IC$11:$IC$18</definedName>
    <definedName name="A127886070W_Data">Data12!$IC$11:$IC$18</definedName>
    <definedName name="A127886070W_Latest">Data12!$IC$18</definedName>
    <definedName name="A127886074F">Data12!$IL$1:$IL$10,Data12!$IL$11:$IL$18</definedName>
    <definedName name="A127886074F_Data">Data12!$IL$11:$IL$18</definedName>
    <definedName name="A127886074F_Latest">Data12!$IL$18</definedName>
    <definedName name="A127886078R">Data12!$HT$1:$HT$10,Data12!$HT$11:$HT$18</definedName>
    <definedName name="A127886078R_Data">Data12!$HT$11:$HT$18</definedName>
    <definedName name="A127886078R_Latest">Data12!$HT$18</definedName>
    <definedName name="A127886082F">Data13!$Q$1:$Q$10,Data13!$Q$11:$Q$18</definedName>
    <definedName name="A127886082F_Data">Data13!$Q$11:$Q$18</definedName>
    <definedName name="A127886082F_Latest">Data13!$Q$18</definedName>
    <definedName name="A127886086R">Data13!$AE$1:$AE$10,Data13!$AE$11:$AE$18</definedName>
    <definedName name="A127886086R_Data">Data13!$AE$11:$AE$18</definedName>
    <definedName name="A127886086R_Latest">Data13!$AE$18</definedName>
    <definedName name="A127886090F">Data13!$C$1:$C$10,Data13!$C$11:$C$18</definedName>
    <definedName name="A127886090F_Data">Data13!$C$11:$C$18</definedName>
    <definedName name="A127886090F_Latest">Data13!$C$18</definedName>
    <definedName name="A127886094R">Data13!$K$1:$K$10,Data13!$K$11:$K$18</definedName>
    <definedName name="A127886094R_Data">Data13!$K$11:$K$18</definedName>
    <definedName name="A127886094R_Latest">Data13!$K$18</definedName>
    <definedName name="A127886098X">Data13!$AX$1:$AX$10,Data13!$AX$11:$AX$18</definedName>
    <definedName name="A127886098X_Data">Data13!$AX$11:$AX$18</definedName>
    <definedName name="A127886098X_Latest">Data13!$AX$18</definedName>
    <definedName name="A127886102C">Data13!$AZ$1:$AZ$10,Data13!$AZ$11:$AZ$18</definedName>
    <definedName name="A127886102C_Data">Data13!$AZ$11:$AZ$18</definedName>
    <definedName name="A127886102C_Latest">Data13!$AZ$18</definedName>
    <definedName name="A127886106L">Data13!$BK$1:$BK$10,Data13!$BK$11:$BK$18</definedName>
    <definedName name="A127886106L_Data">Data13!$BK$11:$BK$18</definedName>
    <definedName name="A127886106L_Latest">Data13!$BK$18</definedName>
    <definedName name="A127886110C">Data13!$BP$1:$BP$10,Data13!$BP$11:$BP$18</definedName>
    <definedName name="A127886110C_Data">Data13!$BP$11:$BP$18</definedName>
    <definedName name="A127886110C_Latest">Data13!$BP$18</definedName>
    <definedName name="A127886114L">Data13!$CJ$1:$CJ$10,Data13!$CJ$11:$CJ$18</definedName>
    <definedName name="A127886114L_Data">Data13!$CJ$11:$CJ$18</definedName>
    <definedName name="A127886114L_Latest">Data13!$CJ$18</definedName>
    <definedName name="A127886118W">Data13!$CL$1:$CL$10,Data13!$CL$11:$CL$18</definedName>
    <definedName name="A127886118W_Data">Data13!$CL$11:$CL$18</definedName>
    <definedName name="A127886118W_Latest">Data13!$CL$18</definedName>
    <definedName name="A127886122L">Data13!$CQ$1:$CQ$10,Data13!$CQ$11:$CQ$18</definedName>
    <definedName name="A127886122L_Data">Data13!$CQ$11:$CQ$18</definedName>
    <definedName name="A127886122L_Latest">Data13!$CQ$18</definedName>
    <definedName name="A127886126W">Data13!$CU$1:$CU$10,Data13!$CU$11:$CU$18</definedName>
    <definedName name="A127886126W_Data">Data13!$CU$11:$CU$18</definedName>
    <definedName name="A127886126W_Latest">Data13!$CU$18</definedName>
    <definedName name="A127886130L">Data13!$DL$1:$DL$10,Data13!$DL$11:$DL$18</definedName>
    <definedName name="A127886130L_Data">Data13!$DL$11:$DL$18</definedName>
    <definedName name="A127886130L_Latest">Data13!$DL$18</definedName>
    <definedName name="A127886134W">Data13!$DC$1:$DC$10,Data13!$DC$11:$DC$18</definedName>
    <definedName name="A127886134W_Data">Data13!$DC$11:$DC$18</definedName>
    <definedName name="A127886134W_Latest">Data13!$DC$18</definedName>
    <definedName name="A127886138F">Data13!$EA$1:$EA$10,Data13!$EA$11:$EA$18</definedName>
    <definedName name="A127886138F_Data">Data13!$EA$11:$EA$18</definedName>
    <definedName name="A127886138F_Latest">Data13!$EA$18</definedName>
    <definedName name="A127886142W">Data13!$EC$1:$EC$10,Data13!$EC$11:$EC$18</definedName>
    <definedName name="A127886142W_Data">Data13!$EC$11:$EC$18</definedName>
    <definedName name="A127886142W_Latest">Data13!$EC$18</definedName>
    <definedName name="A127886146F">Data13!$DJ$1:$DJ$10,Data13!$DJ$11:$DJ$18</definedName>
    <definedName name="A127886146F_Data">Data13!$DJ$11:$DJ$18</definedName>
    <definedName name="A127886146F_Latest">Data13!$DJ$18</definedName>
    <definedName name="A127886150W">Data13!$EJ$1:$EJ$10,Data13!$EJ$11:$EJ$18</definedName>
    <definedName name="A127886150W_Data">Data13!$EJ$11:$EJ$18</definedName>
    <definedName name="A127886150W_Latest">Data13!$EJ$18</definedName>
    <definedName name="A127886154F">Data13!$EU$1:$EU$10,Data13!$EU$11:$EU$18</definedName>
    <definedName name="A127886154F_Data">Data13!$EU$11:$EU$18</definedName>
    <definedName name="A127886154F_Latest">Data13!$EU$18</definedName>
    <definedName name="A127886158R">Data13!$FP$1:$FP$10,Data13!$FP$11:$FP$18</definedName>
    <definedName name="A127886158R_Data">Data13!$FP$11:$FP$18</definedName>
    <definedName name="A127886158R_Latest">Data13!$FP$18</definedName>
    <definedName name="A127886162F">Data13!$ER$1:$ER$10,Data13!$ER$11:$ER$18</definedName>
    <definedName name="A127886162F_Data">Data13!$ER$11:$ER$18</definedName>
    <definedName name="A127886162F_Latest">Data13!$ER$18</definedName>
    <definedName name="A127886166R">Data13!$FR$1:$FR$10,Data13!$FR$11:$FR$18</definedName>
    <definedName name="A127886166R_Data">Data13!$FR$11:$FR$18</definedName>
    <definedName name="A127886166R_Latest">Data13!$FR$18</definedName>
    <definedName name="A127886170F">Data13!$GA$1:$GA$10,Data13!$GA$11:$GA$18</definedName>
    <definedName name="A127886170F_Data">Data13!$GA$11:$GA$18</definedName>
    <definedName name="A127886170F_Latest">Data13!$GA$18</definedName>
    <definedName name="A127886174R">Data13!$GD$1:$GD$10,Data13!$GD$11:$GD$18</definedName>
    <definedName name="A127886174R_Data">Data13!$GD$11:$GD$18</definedName>
    <definedName name="A127886174R_Latest">Data13!$GD$18</definedName>
    <definedName name="A127886178X">Data13!$GG$1:$GG$10,Data13!$GG$11:$GG$18</definedName>
    <definedName name="A127886178X_Data">Data13!$GG$11:$GG$18</definedName>
    <definedName name="A127886178X_Latest">Data13!$GG$18</definedName>
    <definedName name="A127886182R">Data13!$FT$1:$FT$10,Data13!$FT$11:$FT$18</definedName>
    <definedName name="A127886182R_Data">Data13!$FT$11:$FT$18</definedName>
    <definedName name="A127886182R_Latest">Data13!$FT$18</definedName>
    <definedName name="A127886186X">Data14!$DX$1:$DX$10,Data14!$DX$11:$DX$18</definedName>
    <definedName name="A127886186X_Data">Data14!$DX$11:$DX$18</definedName>
    <definedName name="A127886186X_Latest">Data14!$DX$18</definedName>
    <definedName name="A127886190R">Data14!$DY$1:$DY$10,Data14!$DY$11:$DY$18</definedName>
    <definedName name="A127886190R_Data">Data14!$DY$11:$DY$18</definedName>
    <definedName name="A127886190R_Latest">Data14!$DY$18</definedName>
    <definedName name="A127887250X">Data14!$EQ$1:$EQ$10,Data14!$EQ$11:$EQ$18</definedName>
    <definedName name="A127887250X_Data">Data14!$EQ$11:$EQ$18</definedName>
    <definedName name="A127887250X_Latest">Data14!$EQ$18</definedName>
    <definedName name="A127887254J">Data14!$FB$1:$FB$10,Data14!$FB$11:$FB$18</definedName>
    <definedName name="A127887254J_Data">Data14!$FB$11:$FB$18</definedName>
    <definedName name="A127887254J_Latest">Data14!$FB$18</definedName>
    <definedName name="A127887258T">Data14!$EF$1:$EF$10,Data14!$EF$11:$EF$18</definedName>
    <definedName name="A127887258T_Data">Data14!$EF$11:$EF$18</definedName>
    <definedName name="A127887258T_Latest">Data14!$EF$18</definedName>
    <definedName name="A127887262J">Data14!$EC$1:$EC$10,Data14!$EC$11:$EC$18</definedName>
    <definedName name="A127887262J_Data">Data14!$EC$11:$EC$18</definedName>
    <definedName name="A127887262J_Latest">Data14!$EC$18</definedName>
    <definedName name="A127887266T">Data14!$EG$1:$EG$10,Data14!$EG$11:$EG$18</definedName>
    <definedName name="A127887266T_Data">Data14!$EG$11:$EG$18</definedName>
    <definedName name="A127887266T_Latest">Data14!$EG$18</definedName>
    <definedName name="A127887270J">Data14!$FJ$1:$FJ$10,Data14!$FJ$11:$FJ$18</definedName>
    <definedName name="A127887270J_Data">Data14!$FJ$11:$FJ$18</definedName>
    <definedName name="A127887270J_Latest">Data14!$FJ$18</definedName>
    <definedName name="A127887274T">Data14!$EH$1:$EH$10,Data14!$EH$11:$EH$18</definedName>
    <definedName name="A127887274T_Data">Data14!$EH$11:$EH$18</definedName>
    <definedName name="A127887274T_Latest">Data14!$EH$18</definedName>
    <definedName name="A127887278A">Data14!$EI$1:$EI$10,Data14!$EI$11:$EI$18</definedName>
    <definedName name="A127887278A_Data">Data14!$EI$11:$EI$18</definedName>
    <definedName name="A127887278A_Latest">Data14!$EI$18</definedName>
    <definedName name="A127887530T">Data14!$FX$1:$FX$10,Data14!$FX$11:$FX$18</definedName>
    <definedName name="A127887530T_Data">Data14!$FX$11:$FX$18</definedName>
    <definedName name="A127887530T_Latest">Data14!$FX$18</definedName>
    <definedName name="A127887534A">Data14!$GD$1:$GD$10,Data14!$GD$11:$GD$18</definedName>
    <definedName name="A127887534A_Data">Data14!$GD$11:$GD$18</definedName>
    <definedName name="A127887534A_Latest">Data14!$GD$18</definedName>
    <definedName name="A127887538K">Data14!$GP$1:$GP$10,Data14!$GP$11:$GP$18</definedName>
    <definedName name="A127887538K_Data">Data14!$GP$11:$GP$18</definedName>
    <definedName name="A127887538K_Latest">Data14!$GP$18</definedName>
    <definedName name="A127887542A">Data15!$GI$1:$GI$10,Data15!$GI$11:$GI$18</definedName>
    <definedName name="A127887542A_Data">Data15!$GI$11:$GI$18</definedName>
    <definedName name="A127887542A_Latest">Data15!$GI$18</definedName>
    <definedName name="A127887546K">Data15!$HB$1:$HB$10,Data15!$HB$11:$HB$18</definedName>
    <definedName name="A127887546K_Data">Data15!$HB$11:$HB$18</definedName>
    <definedName name="A127887546K_Latest">Data15!$HB$18</definedName>
    <definedName name="A127887550A">Data15!$HF$1:$HF$10,Data15!$HF$11:$HF$18</definedName>
    <definedName name="A127887550A_Data">Data15!$HF$11:$HF$18</definedName>
    <definedName name="A127887550A_Latest">Data15!$HF$18</definedName>
    <definedName name="A127887554K">Data15!$GM$1:$GM$10,Data15!$GM$11:$GM$18</definedName>
    <definedName name="A127887554K_Data">Data15!$GM$11:$GM$18</definedName>
    <definedName name="A127887554K_Latest">Data15!$GM$18</definedName>
    <definedName name="A127887558V">Data15!$IE$1:$IE$10,Data15!$IE$11:$IE$18</definedName>
    <definedName name="A127887558V_Data">Data15!$IE$11:$IE$18</definedName>
    <definedName name="A127887558V_Latest">Data15!$IE$18</definedName>
    <definedName name="A127887562K">Data15!$IH$1:$IH$10,Data15!$IH$11:$IH$18</definedName>
    <definedName name="A127887562K_Data">Data15!$IH$11:$IH$18</definedName>
    <definedName name="A127887562K_Latest">Data15!$IH$18</definedName>
    <definedName name="A127887566V">Data15!$HR$1:$HR$10,Data15!$HR$11:$HR$18</definedName>
    <definedName name="A127887566V_Data">Data15!$HR$11:$HR$18</definedName>
    <definedName name="A127887566V_Latest">Data15!$HR$18</definedName>
    <definedName name="A127887570K">Data15!$IJ$1:$IJ$10,Data15!$IJ$11:$IJ$18</definedName>
    <definedName name="A127887570K_Data">Data15!$IJ$11:$IJ$18</definedName>
    <definedName name="A127887570K_Latest">Data15!$IJ$18</definedName>
    <definedName name="A127887574V">Data15!$IM$1:$IM$10,Data15!$IM$11:$IM$18</definedName>
    <definedName name="A127887574V_Data">Data15!$IM$11:$IM$18</definedName>
    <definedName name="A127887574V_Latest">Data15!$IM$18</definedName>
    <definedName name="A127887578C">Data16!$I$1:$I$10,Data16!$I$11:$I$18</definedName>
    <definedName name="A127887578C_Data">Data16!$I$11:$I$18</definedName>
    <definedName name="A127887578C_Latest">Data16!$I$18</definedName>
    <definedName name="A127887582V">Data16!$AD$1:$AD$10,Data16!$AD$11:$AD$18</definedName>
    <definedName name="A127887582V_Data">Data16!$AD$11:$AD$18</definedName>
    <definedName name="A127887582V_Latest">Data16!$AD$18</definedName>
    <definedName name="A127887586C">Data16!$AF$1:$AF$10,Data16!$AF$11:$AF$18</definedName>
    <definedName name="A127887586C_Data">Data16!$AF$11:$AF$18</definedName>
    <definedName name="A127887586C_Latest">Data16!$AF$18</definedName>
    <definedName name="A127887590V">Data16!$AG$1:$AG$10,Data16!$AG$11:$AG$18</definedName>
    <definedName name="A127887590V_Data">Data16!$AG$11:$AG$18</definedName>
    <definedName name="A127887590V_Latest">Data16!$AG$18</definedName>
    <definedName name="A127887594C">Data16!$AN$1:$AN$10,Data16!$AN$11:$AN$18</definedName>
    <definedName name="A127887594C_Data">Data16!$AN$11:$AN$18</definedName>
    <definedName name="A127887594C_Latest">Data16!$AN$18</definedName>
    <definedName name="A127887598L">Data16!$BB$1:$BB$10,Data16!$BB$11:$BB$18</definedName>
    <definedName name="A127887598L_Data">Data16!$BB$11:$BB$18</definedName>
    <definedName name="A127887598L_Latest">Data16!$BB$18</definedName>
    <definedName name="A127887602T">Data16!$BG$1:$BG$10,Data16!$BG$11:$BG$18</definedName>
    <definedName name="A127887602T_Data">Data16!$BG$11:$BG$18</definedName>
    <definedName name="A127887602T_Latest">Data16!$BG$18</definedName>
    <definedName name="A127887606A">Data16!$BR$1:$BR$10,Data16!$BR$11:$BR$18</definedName>
    <definedName name="A127887606A_Data">Data16!$BR$11:$BR$18</definedName>
    <definedName name="A127887606A_Latest">Data16!$BR$18</definedName>
    <definedName name="A127887610T">Data16!$AW$1:$AW$10,Data16!$AW$11:$AW$18</definedName>
    <definedName name="A127887610T_Data">Data16!$AW$11:$AW$18</definedName>
    <definedName name="A127887610T_Latest">Data16!$AW$18</definedName>
    <definedName name="A127887614A">Data16!$CH$1:$CH$10,Data16!$CH$11:$CH$18</definedName>
    <definedName name="A127887614A_Data">Data16!$CH$11:$CH$18</definedName>
    <definedName name="A127887614A_Latest">Data16!$CH$18</definedName>
    <definedName name="A127887618K">Data16!$CI$1:$CI$10,Data16!$CI$11:$CI$18</definedName>
    <definedName name="A127887618K_Data">Data16!$CI$11:$CI$18</definedName>
    <definedName name="A127887618K_Latest">Data16!$CI$18</definedName>
    <definedName name="A127887622A">Data16!$CP$1:$CP$10,Data16!$CP$11:$CP$18</definedName>
    <definedName name="A127887622A_Data">Data16!$CP$11:$CP$18</definedName>
    <definedName name="A127887622A_Latest">Data16!$CP$18</definedName>
    <definedName name="A127887626K">Data16!$CV$1:$CV$10,Data16!$CV$11:$CV$18</definedName>
    <definedName name="A127887626K_Data">Data16!$CV$11:$CV$18</definedName>
    <definedName name="A127887626K_Latest">Data16!$CV$18</definedName>
    <definedName name="A127887630A">Data16!$DE$1:$DE$10,Data16!$DE$11:$DE$18</definedName>
    <definedName name="A127887630A_Data">Data16!$DE$11:$DE$18</definedName>
    <definedName name="A127887630A_Latest">Data16!$DE$18</definedName>
    <definedName name="A127887634K">Data14!$HJ$1:$HJ$10,Data14!$HJ$11:$HJ$18</definedName>
    <definedName name="A127887634K_Data">Data14!$HJ$11:$HJ$18</definedName>
    <definedName name="A127887634K_Latest">Data14!$HJ$18</definedName>
    <definedName name="A127887638V">Data14!$HL$1:$HL$10,Data14!$HL$11:$HL$18</definedName>
    <definedName name="A127887638V_Data">Data14!$HL$11:$HL$18</definedName>
    <definedName name="A127887638V_Latest">Data14!$HL$18</definedName>
    <definedName name="A127887642K">Data14!$GT$1:$GT$10,Data14!$GT$11:$GT$18</definedName>
    <definedName name="A127887642K_Data">Data14!$GT$11:$GT$18</definedName>
    <definedName name="A127887642K_Latest">Data14!$GT$18</definedName>
    <definedName name="A127887646V">Data14!$IA$1:$IA$10,Data14!$IA$11:$IA$18</definedName>
    <definedName name="A127887646V_Data">Data14!$IA$11:$IA$18</definedName>
    <definedName name="A127887646V_Latest">Data14!$IA$18</definedName>
    <definedName name="A127887650K">Data15!$F$1:$F$10,Data15!$F$11:$F$18</definedName>
    <definedName name="A127887650K_Data">Data15!$F$11:$F$18</definedName>
    <definedName name="A127887650K_Latest">Data15!$F$18</definedName>
    <definedName name="A127887654V">Data15!$I$1:$I$10,Data15!$I$11:$I$18</definedName>
    <definedName name="A127887654V_Data">Data15!$I$11:$I$18</definedName>
    <definedName name="A127887654V_Latest">Data15!$I$18</definedName>
    <definedName name="A127887658C">Data15!$M$1:$M$10,Data15!$M$11:$M$18</definedName>
    <definedName name="A127887658C_Data">Data15!$M$11:$M$18</definedName>
    <definedName name="A127887658C_Latest">Data15!$M$18</definedName>
    <definedName name="A127887662V">Data15!$N$1:$N$10,Data15!$N$11:$N$18</definedName>
    <definedName name="A127887662V_Data">Data15!$N$11:$N$18</definedName>
    <definedName name="A127887662V_Latest">Data15!$N$18</definedName>
    <definedName name="A127887666C">Data14!$IB$1:$IB$10,Data14!$IB$11:$IB$18</definedName>
    <definedName name="A127887666C_Data">Data14!$IB$11:$IB$18</definedName>
    <definedName name="A127887666C_Latest">Data14!$IB$18</definedName>
    <definedName name="A127887670V">Data14!$IG$1:$IG$10,Data14!$IG$11:$IG$18</definedName>
    <definedName name="A127887670V_Data">Data14!$IG$11:$IG$18</definedName>
    <definedName name="A127887670V_Latest">Data14!$IG$18</definedName>
    <definedName name="A127887674C">Data15!$AK$1:$AK$10,Data15!$AK$11:$AK$18</definedName>
    <definedName name="A127887674C_Data">Data15!$AK$11:$AK$18</definedName>
    <definedName name="A127887674C_Latest">Data15!$AK$18</definedName>
    <definedName name="A127887678L">Data15!$AP$1:$AP$10,Data15!$AP$11:$AP$18</definedName>
    <definedName name="A127887678L_Data">Data15!$AP$11:$AP$18</definedName>
    <definedName name="A127887678L_Latest">Data15!$AP$18</definedName>
    <definedName name="A127887682C">Data15!$AU$1:$AU$10,Data15!$AU$11:$AU$18</definedName>
    <definedName name="A127887682C_Data">Data15!$AU$11:$AU$18</definedName>
    <definedName name="A127887682C_Latest">Data15!$AU$18</definedName>
    <definedName name="A127887686L">Data15!$AZ$1:$AZ$10,Data15!$AZ$11:$AZ$18</definedName>
    <definedName name="A127887686L_Data">Data15!$AZ$11:$AZ$18</definedName>
    <definedName name="A127887686L_Latest">Data15!$AZ$18</definedName>
    <definedName name="A127887694L">Data15!$BR$1:$BR$10,Data15!$BR$11:$BR$18</definedName>
    <definedName name="A127887694L_Data">Data15!$BR$11:$BR$18</definedName>
    <definedName name="A127887694L_Latest">Data15!$BR$18</definedName>
    <definedName name="A127887698W">Data15!$CB$1:$CB$10,Data15!$CB$11:$CB$18</definedName>
    <definedName name="A127887698W_Data">Data15!$CB$11:$CB$18</definedName>
    <definedName name="A127887698W_Latest">Data15!$CB$18</definedName>
    <definedName name="A127887702A">Data15!$BB$1:$BB$10,Data15!$BB$11:$BB$18</definedName>
    <definedName name="A127887702A_Data">Data15!$BB$11:$BB$18</definedName>
    <definedName name="A127887702A_Latest">Data15!$BB$18</definedName>
    <definedName name="A127887706K">Data15!$DC$1:$DC$10,Data15!$DC$11:$DC$18</definedName>
    <definedName name="A127887706K_Data">Data15!$DC$11:$DC$18</definedName>
    <definedName name="A127887706K_Latest">Data15!$DC$18</definedName>
    <definedName name="A127887710A">Data15!$DD$1:$DD$10,Data15!$DD$11:$DD$18</definedName>
    <definedName name="A127887710A_Data">Data15!$DD$11:$DD$18</definedName>
    <definedName name="A127887710A_Latest">Data15!$DD$18</definedName>
    <definedName name="A127887714K">Data15!$ER$1:$ER$10,Data15!$ER$11:$ER$18</definedName>
    <definedName name="A127887714K_Data">Data15!$ER$11:$ER$18</definedName>
    <definedName name="A127887714K_Latest">Data15!$ER$18</definedName>
    <definedName name="A127887718V">Data15!$FM$1:$FM$10,Data15!$FM$11:$FM$18</definedName>
    <definedName name="A127887718V_Data">Data15!$FM$11:$FM$18</definedName>
    <definedName name="A127887718V_Latest">Data15!$FM$18</definedName>
    <definedName name="A127887722K">Data15!$FZ$1:$FZ$10,Data15!$FZ$11:$FZ$18</definedName>
    <definedName name="A127887722K_Data">Data15!$FZ$11:$FZ$18</definedName>
    <definedName name="A127887722K_Latest">Data15!$FZ$18</definedName>
    <definedName name="A127887726V">Data15!$FC$1:$FC$10,Data15!$FC$11:$FC$18</definedName>
    <definedName name="A127887726V_Data">Data15!$FC$11:$FC$18</definedName>
    <definedName name="A127887726V_Latest">Data15!$FC$18</definedName>
    <definedName name="A127887730K">Data15!$FD$1:$FD$10,Data15!$FD$11:$FD$18</definedName>
    <definedName name="A127887730K_Data">Data15!$FD$11:$FD$18</definedName>
    <definedName name="A127887730K_Latest">Data15!$FD$18</definedName>
    <definedName name="A127887734V">Data15!$GG$1:$GG$10,Data15!$GG$11:$GG$18</definedName>
    <definedName name="A127887734V_Data">Data15!$GG$11:$GG$18</definedName>
    <definedName name="A127887734V_Latest">Data15!$GG$18</definedName>
    <definedName name="A127888782F">Data16!$EA$1:$EA$10,Data16!$EA$11:$EA$18</definedName>
    <definedName name="A127888782F_Data">Data16!$EA$11:$EA$18</definedName>
    <definedName name="A127888782F_Latest">Data16!$EA$18</definedName>
    <definedName name="A127888786R">Data16!$EN$1:$EN$10,Data16!$EN$11:$EN$18</definedName>
    <definedName name="A127888786R_Data">Data16!$EN$11:$EN$18</definedName>
    <definedName name="A127888786R_Latest">Data16!$EN$18</definedName>
    <definedName name="A127888790F">Data16!$EO$1:$EO$10,Data16!$EO$11:$EO$18</definedName>
    <definedName name="A127888790F_Data">Data16!$EO$11:$EO$18</definedName>
    <definedName name="A127888790F_Latest">Data16!$EO$18</definedName>
    <definedName name="A127888794R">Data16!$DO$1:$DO$10,Data16!$DO$11:$DO$18</definedName>
    <definedName name="A127888794R_Data">Data16!$DO$11:$DO$18</definedName>
    <definedName name="A127888794R_Latest">Data16!$DO$18</definedName>
    <definedName name="A127888798X">Data16!$DL$1:$DL$10,Data16!$DL$11:$DL$18</definedName>
    <definedName name="A127888798X_Data">Data16!$DL$11:$DL$18</definedName>
    <definedName name="A127888798X_Latest">Data16!$DL$18</definedName>
    <definedName name="A127888802C">Data16!$DP$1:$DP$10,Data16!$DP$11:$DP$18</definedName>
    <definedName name="A127888802C_Data">Data16!$DP$11:$DP$18</definedName>
    <definedName name="A127888802C_Latest">Data16!$DP$18</definedName>
    <definedName name="A127889062A">Data16!$FE$1:$FE$10,Data16!$FE$11:$FE$18</definedName>
    <definedName name="A127889062A_Data">Data16!$FE$11:$FE$18</definedName>
    <definedName name="A127889062A_Latest">Data16!$FE$18</definedName>
    <definedName name="A127889066K">Data16!$FH$1:$FH$10,Data16!$FH$11:$FH$18</definedName>
    <definedName name="A127889066K_Data">Data16!$FH$11:$FH$18</definedName>
    <definedName name="A127889066K_Latest">Data16!$FH$18</definedName>
    <definedName name="A127889070A">Data16!$GA$1:$GA$10,Data16!$GA$11:$GA$18</definedName>
    <definedName name="A127889070A_Data">Data16!$GA$11:$GA$18</definedName>
    <definedName name="A127889070A_Latest">Data16!$GA$18</definedName>
    <definedName name="A127889074K">Data17!$GA$1:$GA$10,Data17!$GA$11:$GA$18</definedName>
    <definedName name="A127889074K_Data">Data17!$GA$11:$GA$18</definedName>
    <definedName name="A127889074K_Latest">Data17!$GA$18</definedName>
    <definedName name="A127889078V">Data17!$GB$1:$GB$10,Data17!$GB$11:$GB$18</definedName>
    <definedName name="A127889078V_Data">Data17!$GB$11:$GB$18</definedName>
    <definedName name="A127889078V_Latest">Data17!$GB$18</definedName>
    <definedName name="A127889082K">Data17!$GE$1:$GE$10,Data17!$GE$11:$GE$18</definedName>
    <definedName name="A127889082K_Data">Data17!$GE$11:$GE$18</definedName>
    <definedName name="A127889082K_Latest">Data17!$GE$18</definedName>
    <definedName name="A127889086V">Data17!$GS$1:$GS$10,Data17!$GS$11:$GS$18</definedName>
    <definedName name="A127889086V_Data">Data17!$GS$11:$GS$18</definedName>
    <definedName name="A127889086V_Latest">Data17!$GS$18</definedName>
    <definedName name="A127889090K">Data17!$FQ$1:$FQ$10,Data17!$FQ$11:$FQ$18</definedName>
    <definedName name="A127889090K_Data">Data17!$FQ$11:$FQ$18</definedName>
    <definedName name="A127889090K_Latest">Data17!$FQ$18</definedName>
    <definedName name="A127889094V">Data17!$GX$1:$GX$10,Data17!$GX$11:$GX$18</definedName>
    <definedName name="A127889094V_Data">Data17!$GX$11:$GX$18</definedName>
    <definedName name="A127889094V_Latest">Data17!$GX$18</definedName>
    <definedName name="A127889098C">Data17!$FY$1:$FY$10,Data17!$FY$11:$FY$18</definedName>
    <definedName name="A127889098C_Data">Data17!$FY$11:$FY$18</definedName>
    <definedName name="A127889098C_Latest">Data17!$FY$18</definedName>
    <definedName name="A127889102J">Data17!$HM$1:$HM$10,Data17!$HM$11:$HM$18</definedName>
    <definedName name="A127889102J_Data">Data17!$HM$11:$HM$18</definedName>
    <definedName name="A127889102J_Latest">Data17!$HM$18</definedName>
    <definedName name="A127889106T">Data17!$HT$1:$HT$10,Data17!$HT$11:$HT$18</definedName>
    <definedName name="A127889106T_Data">Data17!$HT$11:$HT$18</definedName>
    <definedName name="A127889106T_Latest">Data17!$HT$18</definedName>
    <definedName name="A127889110J">Data17!$IB$1:$IB$10,Data17!$IB$11:$IB$18</definedName>
    <definedName name="A127889110J_Data">Data17!$IB$11:$IB$18</definedName>
    <definedName name="A127889110J_Latest">Data17!$IB$18</definedName>
    <definedName name="A127889114T">Data17!$HH$1:$HH$10,Data17!$HH$11:$HH$18</definedName>
    <definedName name="A127889114T_Data">Data17!$HH$11:$HH$18</definedName>
    <definedName name="A127889114T_Latest">Data17!$HH$18</definedName>
    <definedName name="A127889118A">Data18!$I$1:$I$10,Data18!$I$11:$I$18</definedName>
    <definedName name="A127889118A_Data">Data18!$I$11:$I$18</definedName>
    <definedName name="A127889118A_Latest">Data18!$I$18</definedName>
    <definedName name="A127889122T">Data18!$J$1:$J$10,Data18!$J$11:$J$18</definedName>
    <definedName name="A127889122T_Data">Data18!$J$11:$J$18</definedName>
    <definedName name="A127889122T_Latest">Data18!$J$18</definedName>
    <definedName name="A127889126A">Data18!$AN$1:$AN$10,Data18!$AN$11:$AN$18</definedName>
    <definedName name="A127889126A_Data">Data18!$AN$11:$AN$18</definedName>
    <definedName name="A127889126A_Latest">Data18!$AN$18</definedName>
    <definedName name="A127889130T">Data18!$AQ$1:$AQ$10,Data18!$AQ$11:$AQ$18</definedName>
    <definedName name="A127889130T_Data">Data18!$AQ$11:$AQ$18</definedName>
    <definedName name="A127889130T_Latest">Data18!$AQ$18</definedName>
    <definedName name="A127889134A">Data18!$AR$1:$AR$10,Data18!$AR$11:$AR$18</definedName>
    <definedName name="A127889134A_Data">Data18!$AR$11:$AR$18</definedName>
    <definedName name="A127889134A_Latest">Data18!$AR$18</definedName>
    <definedName name="A127889138K">Data18!$BC$1:$BC$10,Data18!$BC$11:$BC$18</definedName>
    <definedName name="A127889138K_Data">Data18!$BC$11:$BC$18</definedName>
    <definedName name="A127889138K_Latest">Data18!$BC$18</definedName>
    <definedName name="A127889142A">Data18!$BY$1:$BY$10,Data18!$BY$11:$BY$18</definedName>
    <definedName name="A127889142A_Data">Data18!$BY$11:$BY$18</definedName>
    <definedName name="A127889142A_Latest">Data18!$BY$18</definedName>
    <definedName name="A127889146K">Data18!$CB$1:$CB$10,Data18!$CB$11:$CB$18</definedName>
    <definedName name="A127889146K_Data">Data18!$CB$11:$CB$18</definedName>
    <definedName name="A127889146K_Latest">Data18!$CB$18</definedName>
    <definedName name="A127889150A">Data18!$BL$1:$BL$10,Data18!$BL$11:$BL$18</definedName>
    <definedName name="A127889150A_Data">Data18!$BL$11:$BL$18</definedName>
    <definedName name="A127889150A_Latest">Data18!$BL$18</definedName>
    <definedName name="A127889154K">Data18!$BP$1:$BP$10,Data18!$BP$11:$BP$18</definedName>
    <definedName name="A127889154K_Data">Data18!$BP$11:$BP$18</definedName>
    <definedName name="A127889154K_Latest">Data18!$BP$18</definedName>
    <definedName name="A127889158V">Data16!$GP$1:$GP$10,Data16!$GP$11:$GP$18</definedName>
    <definedName name="A127889158V_Data">Data16!$GP$11:$GP$18</definedName>
    <definedName name="A127889158V_Latest">Data16!$GP$18</definedName>
    <definedName name="A127889162K">Data16!$GU$1:$GU$10,Data16!$GU$11:$GU$18</definedName>
    <definedName name="A127889162K_Data">Data16!$GU$11:$GU$18</definedName>
    <definedName name="A127889162K_Latest">Data16!$GU$18</definedName>
    <definedName name="A127889166V">Data16!$GE$1:$GE$10,Data16!$GE$11:$GE$18</definedName>
    <definedName name="A127889166V_Data">Data16!$GE$11:$GE$18</definedName>
    <definedName name="A127889166V_Latest">Data16!$GE$18</definedName>
    <definedName name="A127889170K">Data16!$HD$1:$HD$10,Data16!$HD$11:$HD$18</definedName>
    <definedName name="A127889170K_Data">Data16!$HD$11:$HD$18</definedName>
    <definedName name="A127889170K_Latest">Data16!$HD$18</definedName>
    <definedName name="A127889174V">Data16!$HH$1:$HH$10,Data16!$HH$11:$HH$18</definedName>
    <definedName name="A127889174V_Data">Data16!$HH$11:$HH$18</definedName>
    <definedName name="A127889174V_Latest">Data16!$HH$18</definedName>
    <definedName name="A127889178C">Data16!$GH$1:$GH$10,Data16!$GH$11:$GH$18</definedName>
    <definedName name="A127889178C_Data">Data16!$GH$11:$GH$18</definedName>
    <definedName name="A127889178C_Latest">Data16!$GH$18</definedName>
    <definedName name="A127889182V">Data16!$HL$1:$HL$10,Data16!$HL$11:$HL$18</definedName>
    <definedName name="A127889182V_Data">Data16!$HL$11:$HL$18</definedName>
    <definedName name="A127889182V_Latest">Data16!$HL$18</definedName>
    <definedName name="A127889186C">Data16!$HZ$1:$HZ$10,Data16!$HZ$11:$HZ$18</definedName>
    <definedName name="A127889186C_Data">Data16!$HZ$11:$HZ$18</definedName>
    <definedName name="A127889186C_Latest">Data16!$HZ$18</definedName>
    <definedName name="A127889190V">Data16!$ID$1:$ID$10,Data16!$ID$11:$ID$18</definedName>
    <definedName name="A127889190V_Data">Data16!$ID$11:$ID$18</definedName>
    <definedName name="A127889190V_Latest">Data16!$ID$18</definedName>
    <definedName name="A127889194C">Data16!$HM$1:$HM$10,Data16!$HM$11:$HM$18</definedName>
    <definedName name="A127889194C_Data">Data16!$HM$11:$HM$18</definedName>
    <definedName name="A127889194C_Latest">Data16!$HM$18</definedName>
    <definedName name="A127889198L">Data16!$IH$1:$IH$10,Data16!$IH$11:$IH$18</definedName>
    <definedName name="A127889198L_Data">Data16!$IH$11:$IH$18</definedName>
    <definedName name="A127889198L_Latest">Data16!$IH$18</definedName>
    <definedName name="A127889202T">Data16!$IK$1:$IK$10,Data16!$IK$11:$IK$18</definedName>
    <definedName name="A127889202T_Data">Data16!$IK$11:$IK$18</definedName>
    <definedName name="A127889202T_Latest">Data16!$IK$18</definedName>
    <definedName name="A127889206A">Data16!$IM$1:$IM$10,Data16!$IM$11:$IM$18</definedName>
    <definedName name="A127889206A_Data">Data16!$IM$11:$IM$18</definedName>
    <definedName name="A127889206A_Latest">Data16!$IM$18</definedName>
    <definedName name="A127889210T">Data16!$IO$1:$IO$10,Data16!$IO$11:$IO$18</definedName>
    <definedName name="A127889210T_Data">Data16!$IO$11:$IO$18</definedName>
    <definedName name="A127889210T_Latest">Data16!$IO$18</definedName>
    <definedName name="A127889214A">Data16!$HO$1:$HO$10,Data16!$HO$11:$HO$18</definedName>
    <definedName name="A127889214A_Data">Data16!$HO$11:$HO$18</definedName>
    <definedName name="A127889214A_Latest">Data16!$HO$18</definedName>
    <definedName name="A127889218K">Data17!$Q$1:$Q$10,Data17!$Q$11:$Q$18</definedName>
    <definedName name="A127889218K_Data">Data17!$Q$11:$Q$18</definedName>
    <definedName name="A127889218K_Latest">Data17!$Q$18</definedName>
    <definedName name="A127889222A">Data17!$E$1:$E$10,Data17!$E$11:$E$18</definedName>
    <definedName name="A127889222A_Data">Data17!$E$11:$E$18</definedName>
    <definedName name="A127889222A_Latest">Data17!$E$18</definedName>
    <definedName name="A127889226K">Data17!$W$1:$W$10,Data17!$W$11:$W$18</definedName>
    <definedName name="A127889226K_Data">Data17!$W$11:$W$18</definedName>
    <definedName name="A127889226K_Latest">Data17!$W$18</definedName>
    <definedName name="A127889230A">Data17!$L$1:$L$10,Data17!$L$11:$L$18</definedName>
    <definedName name="A127889230A_Data">Data17!$L$11:$L$18</definedName>
    <definedName name="A127889230A_Latest">Data17!$L$18</definedName>
    <definedName name="A127889234K">Data17!$AP$1:$AP$10,Data17!$AP$11:$AP$18</definedName>
    <definedName name="A127889234K_Data">Data17!$AP$11:$AP$18</definedName>
    <definedName name="A127889234K_Latest">Data17!$AP$18</definedName>
    <definedName name="A127889238V">Data17!$CD$1:$CD$10,Data17!$CD$11:$CD$18</definedName>
    <definedName name="A127889238V_Data">Data17!$CD$11:$CD$18</definedName>
    <definedName name="A127889238V_Latest">Data17!$CD$18</definedName>
    <definedName name="A127889242K">Data17!$CW$1:$CW$10,Data17!$CW$11:$CW$18</definedName>
    <definedName name="A127889242K_Data">Data17!$CW$11:$CW$18</definedName>
    <definedName name="A127889242K_Latest">Data17!$CW$18</definedName>
    <definedName name="A127889246V">Data17!$DK$1:$DK$10,Data17!$DK$11:$DK$18</definedName>
    <definedName name="A127889246V_Data">Data17!$DK$11:$DK$18</definedName>
    <definedName name="A127889246V_Latest">Data17!$DK$18</definedName>
    <definedName name="A127889250K">Data17!$DM$1:$DM$10,Data17!$DM$11:$DM$18</definedName>
    <definedName name="A127889250K_Data">Data17!$DM$11:$DM$18</definedName>
    <definedName name="A127889250K_Latest">Data17!$DM$18</definedName>
    <definedName name="A127889254V">Data17!$DO$1:$DO$10,Data17!$DO$11:$DO$18</definedName>
    <definedName name="A127889254V_Data">Data17!$DO$11:$DO$18</definedName>
    <definedName name="A127889254V_Latest">Data17!$DO$18</definedName>
    <definedName name="A127889258C">Data17!$DQ$1:$DQ$10,Data17!$DQ$11:$DQ$18</definedName>
    <definedName name="A127889258C_Data">Data17!$DQ$11:$DQ$18</definedName>
    <definedName name="A127889258C_Latest">Data17!$DQ$18</definedName>
    <definedName name="A127889262V">Data17!$DF$1:$DF$10,Data17!$DF$11:$DF$18</definedName>
    <definedName name="A127889262V_Data">Data17!$DF$11:$DF$18</definedName>
    <definedName name="A127889262V_Latest">Data17!$DF$18</definedName>
    <definedName name="A127889266C">Data17!$EU$1:$EU$10,Data17!$EU$11:$EU$18</definedName>
    <definedName name="A127889266C_Data">Data17!$EU$11:$EU$18</definedName>
    <definedName name="A127889266C_Latest">Data17!$EU$18</definedName>
    <definedName name="A127889274C">Data17!$ER$1:$ER$10,Data17!$ER$11:$ER$18</definedName>
    <definedName name="A127889274C_Data">Data17!$ER$11:$ER$18</definedName>
    <definedName name="A127889274C_Latest">Data17!$ER$18</definedName>
    <definedName name="A127890214X">Data1!$N$1:$N$10,Data1!$N$11:$N$18</definedName>
    <definedName name="A127890214X_Data">Data1!$N$11:$N$18</definedName>
    <definedName name="A127890214X_Latest">Data1!$N$18</definedName>
    <definedName name="A127890218J">Data1!$O$1:$O$10,Data1!$O$11:$O$18</definedName>
    <definedName name="A127890218J_Data">Data1!$O$11:$O$18</definedName>
    <definedName name="A127890218J_Latest">Data1!$O$18</definedName>
    <definedName name="A127890222X">Data1!$D$1:$D$10,Data1!$D$11:$D$18</definedName>
    <definedName name="A127890222X_Data">Data1!$D$11:$D$18</definedName>
    <definedName name="A127890222X_Latest">Data1!$D$18</definedName>
    <definedName name="A127890226J">Data1!$Y$1:$Y$10,Data1!$Y$11:$Y$18</definedName>
    <definedName name="A127890226J_Data">Data1!$Y$11:$Y$18</definedName>
    <definedName name="A127890226J_Latest">Data1!$Y$18</definedName>
    <definedName name="A127890230X">Data1!$H$1:$H$10,Data1!$H$11:$H$18</definedName>
    <definedName name="A127890230X_Data">Data1!$H$11:$H$18</definedName>
    <definedName name="A127890230X_Latest">Data1!$H$18</definedName>
    <definedName name="A127890490V">Data1!$BA$1:$BA$10,Data1!$BA$11:$BA$18</definedName>
    <definedName name="A127890490V_Data">Data1!$BA$11:$BA$18</definedName>
    <definedName name="A127890490V_Latest">Data1!$BA$18</definedName>
    <definedName name="A127890494C">Data1!$AN$1:$AN$10,Data1!$AN$11:$AN$18</definedName>
    <definedName name="A127890494C_Data">Data1!$AN$11:$AN$18</definedName>
    <definedName name="A127890494C_Latest">Data1!$AN$18</definedName>
    <definedName name="A127890498L">Data1!$BO$1:$BO$10,Data1!$BO$11:$BO$18</definedName>
    <definedName name="A127890498L_Data">Data1!$BO$11:$BO$18</definedName>
    <definedName name="A127890498L_Latest">Data1!$BO$18</definedName>
    <definedName name="A127890502T">Data1!$BQ$1:$BQ$10,Data1!$BQ$11:$BQ$18</definedName>
    <definedName name="A127890502T_Data">Data1!$BQ$11:$BQ$18</definedName>
    <definedName name="A127890502T_Latest">Data1!$BQ$18</definedName>
    <definedName name="A127890506A">Data1!$AS$1:$AS$10,Data1!$AS$11:$AS$18</definedName>
    <definedName name="A127890506A_Data">Data1!$AS$11:$AS$18</definedName>
    <definedName name="A127890506A_Latest">Data1!$AS$18</definedName>
    <definedName name="A127890510T">Data2!$BQ$1:$BQ$10,Data2!$BQ$11:$BQ$18</definedName>
    <definedName name="A127890510T_Data">Data2!$BQ$11:$BQ$18</definedName>
    <definedName name="A127890510T_Latest">Data2!$BQ$18</definedName>
    <definedName name="A127890514A">Data2!$CC$1:$CC$10,Data2!$CC$11:$CC$18</definedName>
    <definedName name="A127890514A_Data">Data2!$CC$11:$CC$18</definedName>
    <definedName name="A127890514A_Latest">Data2!$CC$18</definedName>
    <definedName name="A127890518K">Data2!$CE$1:$CE$10,Data2!$CE$11:$CE$18</definedName>
    <definedName name="A127890518K_Data">Data2!$CE$11:$CE$18</definedName>
    <definedName name="A127890518K_Latest">Data2!$CE$18</definedName>
    <definedName name="A127890522A">Data2!$BG$1:$BG$10,Data2!$BG$11:$BG$18</definedName>
    <definedName name="A127890522A_Data">Data2!$BG$11:$BG$18</definedName>
    <definedName name="A127890522A_Latest">Data2!$BG$18</definedName>
    <definedName name="A127890530A">Data2!$BL$1:$BL$10,Data2!$BL$11:$BL$18</definedName>
    <definedName name="A127890530A_Data">Data2!$BL$11:$BL$18</definedName>
    <definedName name="A127890530A_Latest">Data2!$BL$18</definedName>
    <definedName name="A127890534K">Data2!$CZ$1:$CZ$10,Data2!$CZ$11:$CZ$18</definedName>
    <definedName name="A127890534K_Data">Data2!$CZ$11:$CZ$18</definedName>
    <definedName name="A127890534K_Latest">Data2!$CZ$18</definedName>
    <definedName name="A127890538V">Data2!$DJ$1:$DJ$10,Data2!$DJ$11:$DJ$18</definedName>
    <definedName name="A127890538V_Data">Data2!$DJ$11:$DJ$18</definedName>
    <definedName name="A127890538V_Latest">Data2!$DJ$18</definedName>
    <definedName name="A127890542K">Data2!$DN$1:$DN$10,Data2!$DN$11:$DN$18</definedName>
    <definedName name="A127890542K_Data">Data2!$DN$11:$DN$18</definedName>
    <definedName name="A127890542K_Latest">Data2!$DN$18</definedName>
    <definedName name="A127890546V">Data2!$DO$1:$DO$10,Data2!$DO$11:$DO$18</definedName>
    <definedName name="A127890546V_Data">Data2!$DO$11:$DO$18</definedName>
    <definedName name="A127890546V_Latest">Data2!$DO$18</definedName>
    <definedName name="A127890550K">Data2!$DR$1:$DR$10,Data2!$DR$11:$DR$18</definedName>
    <definedName name="A127890550K_Data">Data2!$DR$11:$DR$18</definedName>
    <definedName name="A127890550K_Latest">Data2!$DR$18</definedName>
    <definedName name="A127890554V">Data2!$DS$1:$DS$10,Data2!$DS$11:$DS$18</definedName>
    <definedName name="A127890554V_Data">Data2!$DS$11:$DS$18</definedName>
    <definedName name="A127890554V_Latest">Data2!$DS$18</definedName>
    <definedName name="A127890558C">Data2!$CS$1:$CS$10,Data2!$CS$11:$CS$18</definedName>
    <definedName name="A127890558C_Data">Data2!$CS$11:$CS$18</definedName>
    <definedName name="A127890558C_Latest">Data2!$CS$18</definedName>
    <definedName name="A127890562V">Data2!$EY$1:$EY$10,Data2!$EY$11:$EY$18</definedName>
    <definedName name="A127890562V_Data">Data2!$EY$11:$EY$18</definedName>
    <definedName name="A127890562V_Latest">Data2!$EY$18</definedName>
    <definedName name="A127890566C">Data2!$DZ$1:$DZ$10,Data2!$DZ$11:$DZ$18</definedName>
    <definedName name="A127890566C_Data">Data2!$DZ$11:$DZ$18</definedName>
    <definedName name="A127890566C_Latest">Data2!$DZ$18</definedName>
    <definedName name="A127890570V">Data2!$FB$1:$FB$10,Data2!$FB$11:$FB$18</definedName>
    <definedName name="A127890570V_Data">Data2!$FB$11:$FB$18</definedName>
    <definedName name="A127890570V_Latest">Data2!$FB$18</definedName>
    <definedName name="A127890574C">Data2!$EF$1:$EF$10,Data2!$EF$11:$EF$18</definedName>
    <definedName name="A127890574C_Data">Data2!$EF$11:$EF$18</definedName>
    <definedName name="A127890574C_Latest">Data2!$EF$18</definedName>
    <definedName name="A127890578L">Data2!$FF$1:$FF$10,Data2!$FF$11:$FF$18</definedName>
    <definedName name="A127890578L_Data">Data2!$FF$11:$FF$18</definedName>
    <definedName name="A127890578L_Latest">Data2!$FF$18</definedName>
    <definedName name="A127890582C">Data2!$FR$1:$FR$10,Data2!$FR$11:$FR$18</definedName>
    <definedName name="A127890582C_Data">Data2!$FR$11:$FR$18</definedName>
    <definedName name="A127890582C_Latest">Data2!$FR$18</definedName>
    <definedName name="A127890586L">Data2!$FX$1:$FX$10,Data2!$FX$11:$FX$18</definedName>
    <definedName name="A127890586L_Data">Data2!$FX$11:$FX$18</definedName>
    <definedName name="A127890586L_Latest">Data2!$FX$18</definedName>
    <definedName name="A127890590C">Data2!$FZ$1:$FZ$10,Data2!$FZ$11:$FZ$18</definedName>
    <definedName name="A127890590C_Data">Data2!$FZ$11:$FZ$18</definedName>
    <definedName name="A127890590C_Latest">Data2!$FZ$18</definedName>
    <definedName name="A127890594L">Data2!$GE$1:$GE$10,Data2!$GE$11:$GE$18</definedName>
    <definedName name="A127890594L_Data">Data2!$GE$11:$GE$18</definedName>
    <definedName name="A127890594L_Latest">Data2!$GE$18</definedName>
    <definedName name="A127890598W">Data2!$GH$1:$GH$10,Data2!$GH$11:$GH$18</definedName>
    <definedName name="A127890598W_Data">Data2!$GH$11:$GH$18</definedName>
    <definedName name="A127890598W_Latest">Data2!$GH$18</definedName>
    <definedName name="A127890602A">Data2!$GK$1:$GK$10,Data2!$GK$11:$GK$18</definedName>
    <definedName name="A127890602A_Data">Data2!$GK$11:$GK$18</definedName>
    <definedName name="A127890602A_Latest">Data2!$GK$18</definedName>
    <definedName name="A127890610A">Data2!$FJ$1:$FJ$10,Data2!$FJ$11:$FJ$18</definedName>
    <definedName name="A127890610A_Data">Data2!$FJ$11:$FJ$18</definedName>
    <definedName name="A127890610A_Latest">Data2!$FJ$18</definedName>
    <definedName name="A127890614K">Data2!$GW$1:$GW$10,Data2!$GW$11:$GW$18</definedName>
    <definedName name="A127890614K_Data">Data2!$GW$11:$GW$18</definedName>
    <definedName name="A127890614K_Latest">Data2!$GW$18</definedName>
    <definedName name="A127890618V">Data1!$CD$1:$CD$10,Data1!$CD$11:$CD$18</definedName>
    <definedName name="A127890618V_Data">Data1!$CD$11:$CD$18</definedName>
    <definedName name="A127890618V_Latest">Data1!$CD$18</definedName>
    <definedName name="A127890622K">Data1!$CG$1:$CG$10,Data1!$CG$11:$CG$18</definedName>
    <definedName name="A127890622K_Data">Data1!$CG$11:$CG$18</definedName>
    <definedName name="A127890622K_Latest">Data1!$CG$18</definedName>
    <definedName name="A127890626V">Data1!$CP$1:$CP$10,Data1!$CP$11:$CP$18</definedName>
    <definedName name="A127890626V_Data">Data1!$CP$11:$CP$18</definedName>
    <definedName name="A127890626V_Latest">Data1!$CP$18</definedName>
    <definedName name="A127890630K">Data1!$CT$1:$CT$10,Data1!$CT$11:$CT$18</definedName>
    <definedName name="A127890630K_Data">Data1!$CT$11:$CT$18</definedName>
    <definedName name="A127890630K_Latest">Data1!$CT$18</definedName>
    <definedName name="A127890634V">Data1!$CY$1:$CY$10,Data1!$CY$11:$CY$18</definedName>
    <definedName name="A127890634V_Data">Data1!$CY$11:$CY$18</definedName>
    <definedName name="A127890634V_Latest">Data1!$CY$18</definedName>
    <definedName name="A127890638C">Data1!$BY$1:$BY$10,Data1!$BY$11:$BY$18</definedName>
    <definedName name="A127890638C_Data">Data1!$BY$11:$BY$18</definedName>
    <definedName name="A127890638C_Latest">Data1!$BY$18</definedName>
    <definedName name="A127890642V">Data1!$DZ$1:$DZ$10,Data1!$DZ$11:$DZ$18</definedName>
    <definedName name="A127890642V_Data">Data1!$DZ$11:$DZ$18</definedName>
    <definedName name="A127890642V_Latest">Data1!$DZ$18</definedName>
    <definedName name="A127890646C">Data1!$DJ$1:$DJ$10,Data1!$DJ$11:$DJ$18</definedName>
    <definedName name="A127890646C_Data">Data1!$DJ$11:$DJ$18</definedName>
    <definedName name="A127890646C_Latest">Data1!$DJ$18</definedName>
    <definedName name="A127890650V">Data1!$EJ$1:$EJ$10,Data1!$EJ$11:$EJ$18</definedName>
    <definedName name="A127890650V_Data">Data1!$EJ$11:$EJ$18</definedName>
    <definedName name="A127890650V_Latest">Data1!$EJ$18</definedName>
    <definedName name="A127890654C">Data1!$ES$1:$ES$10,Data1!$ES$11:$ES$18</definedName>
    <definedName name="A127890654C_Data">Data1!$ES$11:$ES$18</definedName>
    <definedName name="A127890654C_Latest">Data1!$ES$18</definedName>
    <definedName name="A127890658L">Data1!$FF$1:$FF$10,Data1!$FF$11:$FF$18</definedName>
    <definedName name="A127890658L_Data">Data1!$FF$11:$FF$18</definedName>
    <definedName name="A127890658L_Latest">Data1!$FF$18</definedName>
    <definedName name="A127890662C">Data1!$FP$1:$FP$10,Data1!$FP$11:$FP$18</definedName>
    <definedName name="A127890662C_Data">Data1!$FP$11:$FP$18</definedName>
    <definedName name="A127890662C_Latest">Data1!$FP$18</definedName>
    <definedName name="A127890666L">Data1!$EQ$1:$EQ$10,Data1!$EQ$11:$EQ$18</definedName>
    <definedName name="A127890666L_Data">Data1!$EQ$11:$EQ$18</definedName>
    <definedName name="A127890666L_Latest">Data1!$EQ$18</definedName>
    <definedName name="A127890670C">Data1!$GE$1:$GE$10,Data1!$GE$11:$GE$18</definedName>
    <definedName name="A127890670C_Data">Data1!$GE$11:$GE$18</definedName>
    <definedName name="A127890670C_Latest">Data1!$GE$18</definedName>
    <definedName name="A127890674L">Data1!$GF$1:$GF$10,Data1!$GF$11:$GF$18</definedName>
    <definedName name="A127890674L_Data">Data1!$GF$11:$GF$18</definedName>
    <definedName name="A127890674L_Latest">Data1!$GF$18</definedName>
    <definedName name="A127890678W">Data1!$GH$1:$GH$10,Data1!$GH$11:$GH$18</definedName>
    <definedName name="A127890678W_Data">Data1!$GH$11:$GH$18</definedName>
    <definedName name="A127890678W_Latest">Data1!$GH$18</definedName>
    <definedName name="A127890682L">Data1!$HJ$1:$HJ$10,Data1!$HJ$11:$HJ$18</definedName>
    <definedName name="A127890682L_Data">Data1!$HJ$11:$HJ$18</definedName>
    <definedName name="A127890682L_Latest">Data1!$HJ$18</definedName>
    <definedName name="A127890686W">Data1!$IA$1:$IA$10,Data1!$IA$11:$IA$18</definedName>
    <definedName name="A127890686W_Data">Data1!$IA$11:$IA$18</definedName>
    <definedName name="A127890686W_Latest">Data1!$IA$18</definedName>
    <definedName name="A127890690L">Data1!$ID$1:$ID$10,Data1!$ID$11:$ID$18</definedName>
    <definedName name="A127890690L_Data">Data1!$ID$11:$ID$18</definedName>
    <definedName name="A127890690L_Latest">Data1!$ID$18</definedName>
    <definedName name="A127890694W">Data1!$HE$1:$HE$10,Data1!$HE$11:$HE$18</definedName>
    <definedName name="A127890694W_Data">Data1!$HE$11:$HE$18</definedName>
    <definedName name="A127890694W_Latest">Data1!$HE$18</definedName>
    <definedName name="A127890698F">Data1!$HH$1:$HH$10,Data1!$HH$11:$HH$18</definedName>
    <definedName name="A127890698F_Data">Data1!$HH$11:$HH$18</definedName>
    <definedName name="A127890698F_Latest">Data1!$HH$18</definedName>
    <definedName name="A127890702K">Data1!$IQ$1:$IQ$10,Data1!$IQ$11:$IQ$18</definedName>
    <definedName name="A127890702K_Data">Data1!$IQ$11:$IQ$18</definedName>
    <definedName name="A127890702K_Latest">Data1!$IQ$18</definedName>
    <definedName name="A127890706V">Data2!$H$1:$H$10,Data2!$H$11:$H$18</definedName>
    <definedName name="A127890706V_Data">Data2!$H$11:$H$18</definedName>
    <definedName name="A127890706V_Latest">Data2!$H$18</definedName>
    <definedName name="A127890710K">Data2!$L$1:$L$10,Data2!$L$11:$L$18</definedName>
    <definedName name="A127890710K_Data">Data2!$L$11:$L$18</definedName>
    <definedName name="A127890710K_Latest">Data2!$L$18</definedName>
    <definedName name="A127890714V">Data2!$P$1:$P$10,Data2!$P$11:$P$18</definedName>
    <definedName name="A127890714V_Data">Data2!$P$11:$P$18</definedName>
    <definedName name="A127890714V_Latest">Data2!$P$18</definedName>
    <definedName name="A127890718C">Data2!$AP$1:$AP$10,Data2!$AP$11:$AP$18</definedName>
    <definedName name="A127890718C_Data">Data2!$AP$11:$AP$18</definedName>
    <definedName name="A127890718C_Latest">Data2!$AP$18</definedName>
    <definedName name="A127890722V">Data2!$AQ$1:$AQ$10,Data2!$AQ$11:$AQ$18</definedName>
    <definedName name="A127890722V_Data">Data2!$AQ$11:$AQ$18</definedName>
    <definedName name="A127890722V_Latest">Data2!$AQ$18</definedName>
    <definedName name="A127890726C">Data2!$AS$1:$AS$10,Data2!$AS$11:$AS$18</definedName>
    <definedName name="A127890726C_Data">Data2!$AS$11:$AS$18</definedName>
    <definedName name="A127890726C_Latest">Data2!$AS$18</definedName>
    <definedName name="A127890730V">Data2!$BE$1:$BE$10,Data2!$BE$11:$BE$18</definedName>
    <definedName name="A127890730V_Data">Data2!$BE$11:$BE$18</definedName>
    <definedName name="A127890730V_Latest">Data2!$BE$18</definedName>
    <definedName name="A127890734C">Data2!$BF$1:$BF$10,Data2!$BF$11:$BF$18</definedName>
    <definedName name="A127890734C_Data">Data2!$BF$11:$BF$18</definedName>
    <definedName name="A127890734C_Latest">Data2!$BF$18</definedName>
    <definedName name="A127891790R">Data2!$IP$1:$IP$10,Data2!$IP$11:$IP$18</definedName>
    <definedName name="A127891790R_Data">Data2!$IP$11:$IP$18</definedName>
    <definedName name="A127891790R_Latest">Data2!$IP$18</definedName>
    <definedName name="A127891794X">Data3!$E$1:$E$10,Data3!$E$11:$E$18</definedName>
    <definedName name="A127891794X_Data">Data3!$E$11:$E$18</definedName>
    <definedName name="A127891794X_Latest">Data3!$E$18</definedName>
    <definedName name="A127891798J">Data3!$G$1:$G$10,Data3!$G$11:$G$18</definedName>
    <definedName name="A127891798J_Data">Data3!$G$11:$G$18</definedName>
    <definedName name="A127891798J_Latest">Data3!$G$18</definedName>
    <definedName name="A127892034A">Data3!$AL$1:$AL$10,Data3!$AL$11:$AL$18</definedName>
    <definedName name="A127892034A_Data">Data3!$AL$11:$AL$18</definedName>
    <definedName name="A127892034A_Latest">Data3!$AL$18</definedName>
    <definedName name="A127892038K">Data3!$AX$1:$AX$10,Data3!$AX$11:$AX$18</definedName>
    <definedName name="A127892038K_Data">Data3!$AX$11:$AX$18</definedName>
    <definedName name="A127892038K_Latest">Data3!$AX$18</definedName>
    <definedName name="A127892042A">Data3!$X$1:$X$10,Data3!$X$11:$X$18</definedName>
    <definedName name="A127892042A_Data">Data3!$X$11:$X$18</definedName>
    <definedName name="A127892042A_Latest">Data3!$X$18</definedName>
    <definedName name="A127892046K">Data4!$AQ$1:$AQ$10,Data4!$AQ$11:$AQ$18</definedName>
    <definedName name="A127892046K_Data">Data4!$AQ$11:$AQ$18</definedName>
    <definedName name="A127892046K_Latest">Data4!$AQ$18</definedName>
    <definedName name="A127892050A">Data4!$BB$1:$BB$10,Data4!$BB$11:$BB$18</definedName>
    <definedName name="A127892050A_Data">Data4!$BB$11:$BB$18</definedName>
    <definedName name="A127892050A_Latest">Data4!$BB$18</definedName>
    <definedName name="A127892054K">Data4!$BC$1:$BC$10,Data4!$BC$11:$BC$18</definedName>
    <definedName name="A127892054K_Data">Data4!$BC$11:$BC$18</definedName>
    <definedName name="A127892054K_Latest">Data4!$BC$18</definedName>
    <definedName name="A127892058V">Data4!$AR$1:$AR$10,Data4!$AR$11:$AR$18</definedName>
    <definedName name="A127892058V_Data">Data4!$AR$11:$AR$18</definedName>
    <definedName name="A127892058V_Latest">Data4!$AR$18</definedName>
    <definedName name="A127892062K">Data4!$BJ$1:$BJ$10,Data4!$BJ$11:$BJ$18</definedName>
    <definedName name="A127892062K_Data">Data4!$BJ$11:$BJ$18</definedName>
    <definedName name="A127892062K_Latest">Data4!$BJ$18</definedName>
    <definedName name="A127892066V">Data4!$AP$1:$AP$10,Data4!$AP$11:$AP$18</definedName>
    <definedName name="A127892066V_Data">Data4!$AP$11:$AP$18</definedName>
    <definedName name="A127892066V_Latest">Data4!$AP$18</definedName>
    <definedName name="A127892070K">Data4!$AV$1:$AV$10,Data4!$AV$11:$AV$18</definedName>
    <definedName name="A127892070K_Data">Data4!$AV$11:$AV$18</definedName>
    <definedName name="A127892070K_Latest">Data4!$AV$18</definedName>
    <definedName name="A127892074V">Data4!$AW$1:$AW$10,Data4!$AW$11:$AW$18</definedName>
    <definedName name="A127892074V_Data">Data4!$AW$11:$AW$18</definedName>
    <definedName name="A127892074V_Latest">Data4!$AW$18</definedName>
    <definedName name="A127892078C">Data4!$CQ$1:$CQ$10,Data4!$CQ$11:$CQ$18</definedName>
    <definedName name="A127892078C_Data">Data4!$CQ$11:$CQ$18</definedName>
    <definedName name="A127892078C_Latest">Data4!$CQ$18</definedName>
    <definedName name="A127892082V">Data4!$CS$1:$CS$10,Data4!$CS$11:$CS$18</definedName>
    <definedName name="A127892082V_Data">Data4!$CS$11:$CS$18</definedName>
    <definedName name="A127892082V_Latest">Data4!$CS$18</definedName>
    <definedName name="A127892086C">Data4!$CY$1:$CY$10,Data4!$CY$11:$CY$18</definedName>
    <definedName name="A127892086C_Data">Data4!$CY$11:$CY$18</definedName>
    <definedName name="A127892086C_Latest">Data4!$CY$18</definedName>
    <definedName name="A127892090V">Data4!$DC$1:$DC$10,Data4!$DC$11:$DC$18</definedName>
    <definedName name="A127892090V_Data">Data4!$DC$11:$DC$18</definedName>
    <definedName name="A127892090V_Latest">Data4!$DC$18</definedName>
    <definedName name="A127892094C">Data4!$CC$1:$CC$10,Data4!$CC$11:$CC$18</definedName>
    <definedName name="A127892094C_Data">Data4!$CC$11:$CC$18</definedName>
    <definedName name="A127892094C_Latest">Data4!$CC$18</definedName>
    <definedName name="A127892098L">Data4!$DG$1:$DG$10,Data4!$DG$11:$DG$18</definedName>
    <definedName name="A127892098L_Data">Data4!$DG$11:$DG$18</definedName>
    <definedName name="A127892098L_Latest">Data4!$DG$18</definedName>
    <definedName name="A127892102T">Data4!$DU$1:$DU$10,Data4!$DU$11:$DU$18</definedName>
    <definedName name="A127892102T_Data">Data4!$DU$11:$DU$18</definedName>
    <definedName name="A127892102T_Latest">Data4!$DU$18</definedName>
    <definedName name="A127892106A">Data4!$EK$1:$EK$10,Data4!$EK$11:$EK$18</definedName>
    <definedName name="A127892106A_Data">Data4!$EK$11:$EK$18</definedName>
    <definedName name="A127892106A_Latest">Data4!$EK$18</definedName>
    <definedName name="A127892110T">Data4!$EX$1:$EX$10,Data4!$EX$11:$EX$18</definedName>
    <definedName name="A127892110T_Data">Data4!$EX$11:$EX$18</definedName>
    <definedName name="A127892110T_Latest">Data4!$EX$18</definedName>
    <definedName name="A127892114A">Data4!$FD$1:$FD$10,Data4!$FD$11:$FD$18</definedName>
    <definedName name="A127892114A_Data">Data4!$FD$11:$FD$18</definedName>
    <definedName name="A127892114A_Latest">Data4!$FD$18</definedName>
    <definedName name="A127892118K">Data4!$GF$1:$GF$10,Data4!$GF$11:$GF$18</definedName>
    <definedName name="A127892118K_Data">Data4!$GF$11:$GF$18</definedName>
    <definedName name="A127892118K_Latest">Data4!$GF$18</definedName>
    <definedName name="A127892122A">Data4!$GM$1:$GM$10,Data4!$GM$11:$GM$18</definedName>
    <definedName name="A127892122A_Data">Data4!$GM$11:$GM$18</definedName>
    <definedName name="A127892122A_Latest">Data4!$GM$18</definedName>
    <definedName name="A127892126K">Data4!$GU$1:$GU$10,Data4!$GU$11:$GU$18</definedName>
    <definedName name="A127892126K_Data">Data4!$GU$11:$GU$18</definedName>
    <definedName name="A127892126K_Latest">Data4!$GU$18</definedName>
    <definedName name="A127892130A">Data4!$GZ$1:$GZ$10,Data4!$GZ$11:$GZ$18</definedName>
    <definedName name="A127892130A_Data">Data4!$GZ$11:$GZ$18</definedName>
    <definedName name="A127892130A_Latest">Data4!$GZ$18</definedName>
    <definedName name="A127892134K">Data4!$GA$1:$GA$10,Data4!$GA$11:$GA$18</definedName>
    <definedName name="A127892134K_Data">Data4!$GA$11:$GA$18</definedName>
    <definedName name="A127892134K_Latest">Data4!$GA$18</definedName>
    <definedName name="A127892138V">Data3!$BL$1:$BL$10,Data3!$BL$11:$BL$18</definedName>
    <definedName name="A127892138V_Data">Data3!$BL$11:$BL$18</definedName>
    <definedName name="A127892138V_Latest">Data3!$BL$18</definedName>
    <definedName name="A127892142K">Data3!$BQ$1:$BQ$10,Data3!$BQ$11:$BQ$18</definedName>
    <definedName name="A127892142K_Data">Data3!$BQ$11:$BQ$18</definedName>
    <definedName name="A127892142K_Latest">Data3!$BQ$18</definedName>
    <definedName name="A127892146V">Data3!$CA$1:$CA$10,Data3!$CA$11:$CA$18</definedName>
    <definedName name="A127892146V_Data">Data3!$CA$11:$CA$18</definedName>
    <definedName name="A127892146V_Latest">Data3!$CA$18</definedName>
    <definedName name="A127892150K">Data3!$CD$1:$CD$10,Data3!$CD$11:$CD$18</definedName>
    <definedName name="A127892150K_Data">Data3!$CD$11:$CD$18</definedName>
    <definedName name="A127892150K_Latest">Data3!$CD$18</definedName>
    <definedName name="A127892154V">Data3!$CE$1:$CE$10,Data3!$CE$11:$CE$18</definedName>
    <definedName name="A127892154V_Data">Data3!$CE$11:$CE$18</definedName>
    <definedName name="A127892154V_Latest">Data3!$CE$18</definedName>
    <definedName name="A127892162V">Data3!$BG$1:$BG$10,Data3!$BG$11:$BG$18</definedName>
    <definedName name="A127892162V_Data">Data3!$BG$11:$BG$18</definedName>
    <definedName name="A127892162V_Latest">Data3!$BG$18</definedName>
    <definedName name="A127892166C">Data3!$CT$1:$CT$10,Data3!$CT$11:$CT$18</definedName>
    <definedName name="A127892166C_Data">Data3!$CT$11:$CT$18</definedName>
    <definedName name="A127892166C_Latest">Data3!$CT$18</definedName>
    <definedName name="A127892170V">Data3!$DJ$1:$DJ$10,Data3!$DJ$11:$DJ$18</definedName>
    <definedName name="A127892170V_Data">Data3!$DJ$11:$DJ$18</definedName>
    <definedName name="A127892170V_Latest">Data3!$DJ$18</definedName>
    <definedName name="A127892174C">Data3!$CQ$1:$CQ$10,Data3!$CQ$11:$CQ$18</definedName>
    <definedName name="A127892174C_Data">Data3!$CQ$11:$CQ$18</definedName>
    <definedName name="A127892174C_Latest">Data3!$CQ$18</definedName>
    <definedName name="A127892178L">Data3!$DS$1:$DS$10,Data3!$DS$11:$DS$18</definedName>
    <definedName name="A127892178L_Data">Data3!$DS$11:$DS$18</definedName>
    <definedName name="A127892178L_Latest">Data3!$DS$18</definedName>
    <definedName name="A127892182C">Data3!$EN$1:$EN$10,Data3!$EN$11:$EN$18</definedName>
    <definedName name="A127892182C_Data">Data3!$EN$11:$EN$18</definedName>
    <definedName name="A127892182C_Latest">Data3!$EN$18</definedName>
    <definedName name="A127892186L">Data3!$DR$1:$DR$10,Data3!$DR$11:$DR$18</definedName>
    <definedName name="A127892186L_Data">Data3!$DR$11:$DR$18</definedName>
    <definedName name="A127892186L_Latest">Data3!$DR$18</definedName>
    <definedName name="A127892190C">Data3!$DW$1:$DW$10,Data3!$DW$11:$DW$18</definedName>
    <definedName name="A127892190C_Data">Data3!$DW$11:$DW$18</definedName>
    <definedName name="A127892190C_Latest">Data3!$DW$18</definedName>
    <definedName name="A127892194L">Data3!$EA$1:$EA$10,Data3!$EA$11:$EA$18</definedName>
    <definedName name="A127892194L_Data">Data3!$EA$11:$EA$18</definedName>
    <definedName name="A127892194L_Latest">Data3!$EA$18</definedName>
    <definedName name="A127892198W">Data3!$FJ$1:$FJ$10,Data3!$FJ$11:$FJ$18</definedName>
    <definedName name="A127892198W_Data">Data3!$FJ$11:$FJ$18</definedName>
    <definedName name="A127892198W_Latest">Data3!$FJ$18</definedName>
    <definedName name="A127892202A">Data3!$FK$1:$FK$10,Data3!$FK$11:$FK$18</definedName>
    <definedName name="A127892202A_Data">Data3!$FK$11:$FK$18</definedName>
    <definedName name="A127892202A_Latest">Data3!$FK$18</definedName>
    <definedName name="A127892206K">Data3!$FO$1:$FO$10,Data3!$FO$11:$FO$18</definedName>
    <definedName name="A127892206K_Data">Data3!$FO$11:$FO$18</definedName>
    <definedName name="A127892206K_Latest">Data3!$FO$18</definedName>
    <definedName name="A127892214K">Data3!$FH$1:$FH$10,Data3!$FH$11:$FH$18</definedName>
    <definedName name="A127892214K_Data">Data3!$FH$11:$FH$18</definedName>
    <definedName name="A127892214K_Latest">Data3!$FH$18</definedName>
    <definedName name="A127892218V">Data3!$GX$1:$GX$10,Data3!$GX$11:$GX$18</definedName>
    <definedName name="A127892218V_Data">Data3!$GX$11:$GX$18</definedName>
    <definedName name="A127892218V_Latest">Data3!$GX$18</definedName>
    <definedName name="A127892222K">Data3!$HF$1:$HF$10,Data3!$HF$11:$HF$18</definedName>
    <definedName name="A127892222K_Data">Data3!$HF$11:$HF$18</definedName>
    <definedName name="A127892222K_Latest">Data3!$HF$18</definedName>
    <definedName name="A127892226V">Data3!$HN$1:$HN$10,Data3!$HN$11:$HN$18</definedName>
    <definedName name="A127892226V_Data">Data3!$HN$11:$HN$18</definedName>
    <definedName name="A127892226V_Latest">Data3!$HN$18</definedName>
    <definedName name="A127892230K">Data3!$GM$1:$GM$10,Data3!$GM$11:$GM$18</definedName>
    <definedName name="A127892230K_Data">Data3!$GM$11:$GM$18</definedName>
    <definedName name="A127892230K_Latest">Data3!$GM$18</definedName>
    <definedName name="A127892234V">Data3!$IF$1:$IF$10,Data3!$IF$11:$IF$18</definedName>
    <definedName name="A127892234V_Data">Data3!$IF$11:$IF$18</definedName>
    <definedName name="A127892234V_Latest">Data3!$IF$18</definedName>
    <definedName name="A127892238C">Data3!$IN$1:$IN$10,Data3!$IN$11:$IN$18</definedName>
    <definedName name="A127892238C_Data">Data3!$IN$11:$IN$18</definedName>
    <definedName name="A127892238C_Latest">Data3!$IN$18</definedName>
    <definedName name="A127892242V">Data3!$IP$1:$IP$10,Data3!$IP$11:$IP$18</definedName>
    <definedName name="A127892242V_Data">Data3!$IP$11:$IP$18</definedName>
    <definedName name="A127892242V_Latest">Data3!$IP$18</definedName>
    <definedName name="A127892246C">Data4!$C$1:$C$10,Data4!$C$11:$C$18</definedName>
    <definedName name="A127892246C_Data">Data4!$C$11:$C$18</definedName>
    <definedName name="A127892246C_Latest">Data4!$C$18</definedName>
    <definedName name="A127892250V">Data4!$Z$1:$Z$10,Data4!$Z$11:$Z$18</definedName>
    <definedName name="A127892250V_Data">Data4!$Z$11:$Z$18</definedName>
    <definedName name="A127892250V_Latest">Data4!$Z$18</definedName>
    <definedName name="A127892254C">Data4!$AD$1:$AD$10,Data4!$AD$11:$AD$18</definedName>
    <definedName name="A127892254C_Data">Data4!$AD$11:$AD$18</definedName>
    <definedName name="A127892254C_Latest">Data4!$AD$18</definedName>
    <definedName name="A127892258L">Data4!$AL$1:$AL$10,Data4!$AL$11:$AL$18</definedName>
    <definedName name="A127892258L_Data">Data4!$AL$11:$AL$18</definedName>
    <definedName name="A127892258L_Latest">Data4!$AL$18</definedName>
    <definedName name="A127892262C">Data4!$H$1:$H$10,Data4!$H$11:$H$18</definedName>
    <definedName name="A127892262C_Data">Data4!$H$11:$H$18</definedName>
    <definedName name="A127892262C_Latest">Data4!$H$18</definedName>
    <definedName name="A127892266L">Data4!$N$1:$N$10,Data4!$N$11:$N$18</definedName>
    <definedName name="A127892266L_Data">Data4!$N$11:$N$18</definedName>
    <definedName name="A127892266L_Latest">Data4!$N$18</definedName>
    <definedName name="A127892274L">Data4!$HF$1:$HF$10,Data4!$HF$11:$HF$18</definedName>
    <definedName name="A127892274L_Data">Data4!$HF$11:$HF$18</definedName>
    <definedName name="A127892274L_Latest">Data4!$HF$18</definedName>
    <definedName name="A127892286W">Data4!$HI$1:$HI$10,Data4!$HI$11:$HI$18</definedName>
    <definedName name="A127892286W_Data">Data4!$HI$11:$HI$18</definedName>
    <definedName name="A127892286W_Latest">Data4!$HI$18</definedName>
    <definedName name="A127893346F">Data4!$IB$1:$IB$10,Data4!$IB$11:$IB$18</definedName>
    <definedName name="A127893346F_Data">Data4!$IB$11:$IB$18</definedName>
    <definedName name="A127893346F_Latest">Data4!$IB$18</definedName>
    <definedName name="A127893350W">Data4!$IE$1:$IE$10,Data4!$IE$11:$IE$18</definedName>
    <definedName name="A127893350W_Data">Data4!$IE$11:$IE$18</definedName>
    <definedName name="A127893350W_Latest">Data4!$IE$18</definedName>
    <definedName name="A127893354F">Data4!$IG$1:$IG$10,Data4!$IG$11:$IG$18</definedName>
    <definedName name="A127893354F_Data">Data4!$IG$11:$IG$18</definedName>
    <definedName name="A127893354F_Latest">Data4!$IG$18</definedName>
    <definedName name="A127893358R">Data4!$IQ$1:$IQ$10,Data4!$IQ$11:$IQ$18</definedName>
    <definedName name="A127893358R_Data">Data4!$IQ$11:$IQ$18</definedName>
    <definedName name="A127893358R_Latest">Data4!$IQ$18</definedName>
    <definedName name="A127893362F">Data4!$HO$1:$HO$10,Data4!$HO$11:$HO$18</definedName>
    <definedName name="A127893362F_Data">Data4!$HO$11:$HO$18</definedName>
    <definedName name="A127893362F_Latest">Data4!$HO$18</definedName>
    <definedName name="A127893366R">Data4!$HP$1:$HP$10,Data4!$HP$11:$HP$18</definedName>
    <definedName name="A127893366R_Data">Data4!$HP$11:$HP$18</definedName>
    <definedName name="A127893366R_Latest">Data4!$HP$18</definedName>
    <definedName name="A127893650X">Data5!$T$1:$T$10,Data5!$T$11:$T$18</definedName>
    <definedName name="A127893650X_Data">Data5!$T$11:$T$18</definedName>
    <definedName name="A127893650X_Latest">Data5!$T$18</definedName>
    <definedName name="A127893654J">Data5!$AB$1:$AB$10,Data5!$AB$11:$AB$18</definedName>
    <definedName name="A127893654J_Data">Data5!$AB$11:$AB$18</definedName>
    <definedName name="A127893654J_Latest">Data5!$AB$18</definedName>
    <definedName name="A127893658T">Data5!$AI$1:$AI$10,Data5!$AI$11:$AI$18</definedName>
    <definedName name="A127893658T_Data">Data5!$AI$11:$AI$18</definedName>
    <definedName name="A127893658T_Latest">Data5!$AI$18</definedName>
    <definedName name="A127893662J">Data6!$BC$1:$BC$10,Data6!$BC$11:$BC$18</definedName>
    <definedName name="A127893662J_Data">Data6!$BC$11:$BC$18</definedName>
    <definedName name="A127893662J_Latest">Data6!$BC$18</definedName>
    <definedName name="A127893666T">Data6!$Y$1:$Y$10,Data6!$Y$11:$Y$18</definedName>
    <definedName name="A127893666T_Data">Data6!$Y$11:$Y$18</definedName>
    <definedName name="A127893666T_Latest">Data6!$Y$18</definedName>
    <definedName name="A127893670J">Data6!$BV$1:$BV$10,Data6!$BV$11:$BV$18</definedName>
    <definedName name="A127893670J_Data">Data6!$BV$11:$BV$18</definedName>
    <definedName name="A127893670J_Latest">Data6!$BV$18</definedName>
    <definedName name="A127893674T">Data6!$CB$1:$CB$10,Data6!$CB$11:$CB$18</definedName>
    <definedName name="A127893674T_Data">Data6!$CB$11:$CB$18</definedName>
    <definedName name="A127893674T_Latest">Data6!$CB$18</definedName>
    <definedName name="A127893678A">Data6!$BK$1:$BK$10,Data6!$BK$11:$BK$18</definedName>
    <definedName name="A127893678A_Data">Data6!$BK$11:$BK$18</definedName>
    <definedName name="A127893678A_Latest">Data6!$BK$18</definedName>
    <definedName name="A127893682T">Data6!$DP$1:$DP$10,Data6!$DP$11:$DP$18</definedName>
    <definedName name="A127893682T_Data">Data6!$DP$11:$DP$18</definedName>
    <definedName name="A127893682T_Latest">Data6!$DP$18</definedName>
    <definedName name="A127893686A">Data6!$DS$1:$DS$10,Data6!$DS$11:$DS$18</definedName>
    <definedName name="A127893686A_Data">Data6!$DS$11:$DS$18</definedName>
    <definedName name="A127893686A_Latest">Data6!$DS$18</definedName>
    <definedName name="A127893690T">Data6!$CO$1:$CO$10,Data6!$CO$11:$CO$18</definedName>
    <definedName name="A127893690T_Data">Data6!$CO$11:$CO$18</definedName>
    <definedName name="A127893690T_Latest">Data6!$CO$18</definedName>
    <definedName name="A127893698K">Data6!$CT$1:$CT$10,Data6!$CT$11:$CT$18</definedName>
    <definedName name="A127893698K_Data">Data6!$CT$11:$CT$18</definedName>
    <definedName name="A127893698K_Latest">Data6!$CT$18</definedName>
    <definedName name="A127893702R">Data6!$CU$1:$CU$10,Data6!$CU$11:$CU$18</definedName>
    <definedName name="A127893702R_Data">Data6!$CU$11:$CU$18</definedName>
    <definedName name="A127893702R_Latest">Data6!$CU$18</definedName>
    <definedName name="A127893706X">Data6!$CW$1:$CW$10,Data6!$CW$11:$CW$18</definedName>
    <definedName name="A127893706X_Data">Data6!$CW$11:$CW$18</definedName>
    <definedName name="A127893706X_Latest">Data6!$CW$18</definedName>
    <definedName name="A127893710R">Data6!$CX$1:$CX$10,Data6!$CX$11:$CX$18</definedName>
    <definedName name="A127893710R_Data">Data6!$CX$11:$CX$18</definedName>
    <definedName name="A127893710R_Latest">Data6!$CX$18</definedName>
    <definedName name="A127893714X">Data6!$EN$1:$EN$10,Data6!$EN$11:$EN$18</definedName>
    <definedName name="A127893714X_Data">Data6!$EN$11:$EN$18</definedName>
    <definedName name="A127893714X_Latest">Data6!$EN$18</definedName>
    <definedName name="A127893718J">Data6!$EO$1:$EO$10,Data6!$EO$11:$EO$18</definedName>
    <definedName name="A127893718J_Data">Data6!$EO$11:$EO$18</definedName>
    <definedName name="A127893718J_Latest">Data6!$EO$18</definedName>
    <definedName name="A127893722X">Data6!$EU$1:$EU$10,Data6!$EU$11:$EU$18</definedName>
    <definedName name="A127893722X_Data">Data6!$EU$11:$EU$18</definedName>
    <definedName name="A127893722X_Latest">Data6!$EU$18</definedName>
    <definedName name="A127893726J">Data6!$EY$1:$EY$10,Data6!$EY$11:$EY$18</definedName>
    <definedName name="A127893726J_Data">Data6!$EY$11:$EY$18</definedName>
    <definedName name="A127893726J_Latest">Data6!$EY$18</definedName>
    <definedName name="A127893730X">Data6!$FA$1:$FA$10,Data6!$FA$11:$FA$18</definedName>
    <definedName name="A127893730X_Data">Data6!$FA$11:$FA$18</definedName>
    <definedName name="A127893730X_Latest">Data6!$FA$18</definedName>
    <definedName name="A127893734J">Data6!$FB$1:$FB$10,Data6!$FB$11:$FB$18</definedName>
    <definedName name="A127893734J_Data">Data6!$FB$11:$FB$18</definedName>
    <definedName name="A127893734J_Latest">Data6!$FB$18</definedName>
    <definedName name="A127893738T">Data6!$EA$1:$EA$10,Data6!$EA$11:$EA$18</definedName>
    <definedName name="A127893738T_Data">Data6!$EA$11:$EA$18</definedName>
    <definedName name="A127893738T_Latest">Data6!$EA$18</definedName>
    <definedName name="A127893742J">Data6!$EB$1:$EB$10,Data6!$EB$11:$EB$18</definedName>
    <definedName name="A127893742J_Data">Data6!$EB$11:$EB$18</definedName>
    <definedName name="A127893742J_Latest">Data6!$EB$18</definedName>
    <definedName name="A127893746T">Data6!$FO$1:$FO$10,Data6!$FO$11:$FO$18</definedName>
    <definedName name="A127893746T_Data">Data6!$FO$11:$FO$18</definedName>
    <definedName name="A127893746T_Latest">Data6!$FO$18</definedName>
    <definedName name="A127893750J">Data6!$FP$1:$FP$10,Data6!$FP$11:$FP$18</definedName>
    <definedName name="A127893750J_Data">Data6!$FP$11:$FP$18</definedName>
    <definedName name="A127893750J_Latest">Data6!$FP$18</definedName>
    <definedName name="A127893754T">Data6!$FQ$1:$FQ$10,Data6!$FQ$11:$FQ$18</definedName>
    <definedName name="A127893754T_Data">Data6!$FQ$11:$FQ$18</definedName>
    <definedName name="A127893754T_Latest">Data6!$FQ$18</definedName>
    <definedName name="A127893758A">Data6!$FV$1:$FV$10,Data6!$FV$11:$FV$18</definedName>
    <definedName name="A127893758A_Data">Data6!$FV$11:$FV$18</definedName>
    <definedName name="A127893758A_Latest">Data6!$FV$18</definedName>
    <definedName name="A127893762T">Data6!$FW$1:$FW$10,Data6!$FW$11:$FW$18</definedName>
    <definedName name="A127893762T_Data">Data6!$FW$11:$FW$18</definedName>
    <definedName name="A127893762T_Latest">Data6!$FW$18</definedName>
    <definedName name="A127893766A">Data6!$GD$1:$GD$10,Data6!$GD$11:$GD$18</definedName>
    <definedName name="A127893766A_Data">Data6!$GD$11:$GD$18</definedName>
    <definedName name="A127893766A_Latest">Data6!$GD$18</definedName>
    <definedName name="A127893770T">Data6!$GG$1:$GG$10,Data6!$GG$11:$GG$18</definedName>
    <definedName name="A127893770T_Data">Data6!$GG$11:$GG$18</definedName>
    <definedName name="A127893770T_Latest">Data6!$GG$18</definedName>
    <definedName name="A127893774A">Data6!$GK$1:$GK$10,Data6!$GK$11:$GK$18</definedName>
    <definedName name="A127893774A_Data">Data6!$GK$11:$GK$18</definedName>
    <definedName name="A127893774A_Latest">Data6!$GK$18</definedName>
    <definedName name="A127893778K">Data5!$AM$1:$AM$10,Data5!$AM$11:$AM$18</definedName>
    <definedName name="A127893778K_Data">Data5!$AM$11:$AM$18</definedName>
    <definedName name="A127893778K_Latest">Data5!$AM$18</definedName>
    <definedName name="A127893782A">Data5!$BP$1:$BP$10,Data5!$BP$11:$BP$18</definedName>
    <definedName name="A127893782A_Data">Data5!$BP$11:$BP$18</definedName>
    <definedName name="A127893782A_Latest">Data5!$BP$18</definedName>
    <definedName name="A127893786K">Data5!$AK$1:$AK$10,Data5!$AK$11:$AK$18</definedName>
    <definedName name="A127893786K_Data">Data5!$AK$11:$AK$18</definedName>
    <definedName name="A127893786K_Latest">Data5!$AK$18</definedName>
    <definedName name="A127893790A">Data5!$AQ$1:$AQ$10,Data5!$AQ$11:$AQ$18</definedName>
    <definedName name="A127893790A_Data">Data5!$AQ$11:$AQ$18</definedName>
    <definedName name="A127893790A_Latest">Data5!$AQ$18</definedName>
    <definedName name="A127893794K">Data5!$AS$1:$AS$10,Data5!$AS$11:$AS$18</definedName>
    <definedName name="A127893794K_Data">Data5!$AS$11:$AS$18</definedName>
    <definedName name="A127893794K_Latest">Data5!$AS$18</definedName>
    <definedName name="A127893798V">Data5!$CL$1:$CL$10,Data5!$CL$11:$CL$18</definedName>
    <definedName name="A127893798V_Data">Data5!$CL$11:$CL$18</definedName>
    <definedName name="A127893798V_Latest">Data5!$CL$18</definedName>
    <definedName name="A127893802X">Data5!$CZ$1:$CZ$10,Data5!$CZ$11:$CZ$18</definedName>
    <definedName name="A127893802X_Data">Data5!$CZ$11:$CZ$18</definedName>
    <definedName name="A127893802X_Latest">Data5!$CZ$18</definedName>
    <definedName name="A127893806J">Data5!$DL$1:$DL$10,Data5!$DL$11:$DL$18</definedName>
    <definedName name="A127893806J_Data">Data5!$DL$11:$DL$18</definedName>
    <definedName name="A127893806J_Latest">Data5!$DL$18</definedName>
    <definedName name="A127893810X">Data5!$DS$1:$DS$10,Data5!$DS$11:$DS$18</definedName>
    <definedName name="A127893810X_Data">Data5!$DS$11:$DS$18</definedName>
    <definedName name="A127893810X_Latest">Data5!$DS$18</definedName>
    <definedName name="A127893814J">Data5!$DH$1:$DH$10,Data5!$DH$11:$DH$18</definedName>
    <definedName name="A127893814J_Data">Data5!$DH$11:$DH$18</definedName>
    <definedName name="A127893814J_Latest">Data5!$DH$18</definedName>
    <definedName name="A127893818T">Data5!$ET$1:$ET$10,Data5!$ET$11:$ET$18</definedName>
    <definedName name="A127893818T_Data">Data5!$ET$11:$ET$18</definedName>
    <definedName name="A127893818T_Latest">Data5!$ET$18</definedName>
    <definedName name="A127893822J">Data5!$EV$1:$EV$10,Data5!$EV$11:$EV$18</definedName>
    <definedName name="A127893822J_Data">Data5!$EV$11:$EV$18</definedName>
    <definedName name="A127893822J_Latest">Data5!$EV$18</definedName>
    <definedName name="A127893826T">Data5!$EY$1:$EY$10,Data5!$EY$11:$EY$18</definedName>
    <definedName name="A127893826T_Data">Data5!$EY$11:$EY$18</definedName>
    <definedName name="A127893826T_Latest">Data5!$EY$18</definedName>
    <definedName name="A127893830J">Data5!$EK$1:$EK$10,Data5!$EK$11:$EK$18</definedName>
    <definedName name="A127893830J_Data">Data5!$EK$11:$EK$18</definedName>
    <definedName name="A127893830J_Latest">Data5!$EK$18</definedName>
    <definedName name="A127893834T">Data5!$FF$1:$FF$10,Data5!$FF$11:$FF$18</definedName>
    <definedName name="A127893834T_Data">Data5!$FF$11:$FF$18</definedName>
    <definedName name="A127893834T_Latest">Data5!$FF$18</definedName>
    <definedName name="A127893838A">Data5!$FK$1:$FK$10,Data5!$FK$11:$FK$18</definedName>
    <definedName name="A127893838A_Data">Data5!$FK$11:$FK$18</definedName>
    <definedName name="A127893838A_Latest">Data5!$FK$18</definedName>
    <definedName name="A127893842T">Data5!$FL$1:$FL$10,Data5!$FL$11:$FL$18</definedName>
    <definedName name="A127893842T_Data">Data5!$FL$11:$FL$18</definedName>
    <definedName name="A127893842T_Latest">Data5!$FL$18</definedName>
    <definedName name="A127893846A">Data5!$EL$1:$EL$10,Data5!$EL$11:$EL$18</definedName>
    <definedName name="A127893846A_Data">Data5!$EL$11:$EL$18</definedName>
    <definedName name="A127893846A_Latest">Data5!$EL$18</definedName>
    <definedName name="A127893850T">Data5!$GB$1:$GB$10,Data5!$GB$11:$GB$18</definedName>
    <definedName name="A127893850T_Data">Data5!$GB$11:$GB$18</definedName>
    <definedName name="A127893850T_Latest">Data5!$GB$18</definedName>
    <definedName name="A127893854A">Data5!$GE$1:$GE$10,Data5!$GE$11:$GE$18</definedName>
    <definedName name="A127893854A_Data">Data5!$GE$11:$GE$18</definedName>
    <definedName name="A127893854A_Latest">Data5!$GE$18</definedName>
    <definedName name="A127893858K">Data5!$GF$1:$GF$10,Data5!$GF$11:$GF$18</definedName>
    <definedName name="A127893858K_Data">Data5!$GF$11:$GF$18</definedName>
    <definedName name="A127893858K_Latest">Data5!$GF$18</definedName>
    <definedName name="A127893862A">Data5!$GG$1:$GG$10,Data5!$GG$11:$GG$18</definedName>
    <definedName name="A127893862A_Data">Data5!$GG$11:$GG$18</definedName>
    <definedName name="A127893862A_Latest">Data5!$GG$18</definedName>
    <definedName name="A127893866K">Data5!$GM$1:$GM$10,Data5!$GM$11:$GM$18</definedName>
    <definedName name="A127893866K_Data">Data5!$GM$11:$GM$18</definedName>
    <definedName name="A127893866K_Latest">Data5!$GM$18</definedName>
    <definedName name="A127893870A">Data5!$FT$1:$FT$10,Data5!$FT$11:$FT$18</definedName>
    <definedName name="A127893870A_Data">Data5!$FT$11:$FT$18</definedName>
    <definedName name="A127893870A_Latest">Data5!$FT$18</definedName>
    <definedName name="A127893874K">Data5!$GU$1:$GU$10,Data5!$GU$11:$GU$18</definedName>
    <definedName name="A127893874K_Data">Data5!$GU$11:$GU$18</definedName>
    <definedName name="A127893874K_Latest">Data5!$GU$18</definedName>
    <definedName name="A127893878V">Data5!$GW$1:$GW$10,Data5!$GW$11:$GW$18</definedName>
    <definedName name="A127893878V_Data">Data5!$GW$11:$GW$18</definedName>
    <definedName name="A127893878V_Latest">Data5!$GW$18</definedName>
    <definedName name="A127893882K">Data5!$FU$1:$FU$10,Data5!$FU$11:$FU$18</definedName>
    <definedName name="A127893882K_Data">Data5!$FU$11:$FU$18</definedName>
    <definedName name="A127893882K_Latest">Data5!$FU$18</definedName>
    <definedName name="A127893886V">Data5!$FV$1:$FV$10,Data5!$FV$11:$FV$18</definedName>
    <definedName name="A127893886V_Data">Data5!$FV$11:$FV$18</definedName>
    <definedName name="A127893886V_Latest">Data5!$FV$18</definedName>
    <definedName name="A127893890K">Data5!$HX$1:$HX$10,Data5!$HX$11:$HX$18</definedName>
    <definedName name="A127893890K_Data">Data5!$HX$11:$HX$18</definedName>
    <definedName name="A127893890K_Latest">Data5!$HX$18</definedName>
    <definedName name="A127893894V">Data5!$IC$1:$IC$10,Data5!$IC$11:$IC$18</definedName>
    <definedName name="A127893894V_Data">Data5!$IC$11:$IC$18</definedName>
    <definedName name="A127893894V_Latest">Data5!$IC$18</definedName>
    <definedName name="A127893898C">Data5!$GY$1:$GY$10,Data5!$GY$11:$GY$18</definedName>
    <definedName name="A127893898C_Data">Data5!$GY$11:$GY$18</definedName>
    <definedName name="A127893898C_Latest">Data5!$GY$18</definedName>
    <definedName name="A127893902J">Data5!$HE$1:$HE$10,Data5!$HE$11:$HE$18</definedName>
    <definedName name="A127893902J_Data">Data5!$HE$11:$HE$18</definedName>
    <definedName name="A127893902J_Latest">Data5!$HE$18</definedName>
    <definedName name="A127893906T">Data5!$II$1:$II$10,Data5!$II$11:$II$18</definedName>
    <definedName name="A127893906T_Data">Data5!$II$11:$II$18</definedName>
    <definedName name="A127893906T_Latest">Data5!$II$18</definedName>
    <definedName name="A127893910J">Data6!$S$1:$S$10,Data6!$S$11:$S$18</definedName>
    <definedName name="A127893910J_Data">Data6!$S$11:$S$18</definedName>
    <definedName name="A127893910J_Latest">Data6!$S$18</definedName>
    <definedName name="A127893914T">Data5!$IJ$1:$IJ$10,Data5!$IJ$11:$IJ$18</definedName>
    <definedName name="A127893914T_Data">Data5!$IJ$11:$IJ$18</definedName>
    <definedName name="A127893914T_Latest">Data5!$IJ$18</definedName>
    <definedName name="A127894814A">Data6!$GT$1:$GT$10,Data6!$GT$11:$GT$18</definedName>
    <definedName name="A127894814A_Data">Data6!$GT$11:$GT$18</definedName>
    <definedName name="A127894814A_Latest">Data6!$GT$18</definedName>
    <definedName name="A127894818K">Data6!$HG$1:$HG$10,Data6!$HG$11:$HG$18</definedName>
    <definedName name="A127894818K_Data">Data6!$HG$11:$HG$18</definedName>
    <definedName name="A127894818K_Latest">Data6!$HG$18</definedName>
    <definedName name="A127894822A">Data6!$HH$1:$HH$10,Data6!$HH$11:$HH$18</definedName>
    <definedName name="A127894822A_Data">Data6!$HH$11:$HH$18</definedName>
    <definedName name="A127894822A_Latest">Data6!$HH$18</definedName>
    <definedName name="A127894826K">Data6!$HI$1:$HI$10,Data6!$HI$11:$HI$18</definedName>
    <definedName name="A127894826K_Data">Data6!$HI$11:$HI$18</definedName>
    <definedName name="A127894826K_Latest">Data6!$HI$18</definedName>
    <definedName name="A127894830A">Data6!$GU$1:$GU$10,Data6!$GU$11:$GU$18</definedName>
    <definedName name="A127894830A_Data">Data6!$GU$11:$GU$18</definedName>
    <definedName name="A127894830A_Latest">Data6!$GU$18</definedName>
    <definedName name="A127894834K">Data6!$HM$1:$HM$10,Data6!$HM$11:$HM$18</definedName>
    <definedName name="A127894834K_Data">Data6!$HM$11:$HM$18</definedName>
    <definedName name="A127894834K_Latest">Data6!$HM$18</definedName>
    <definedName name="A127894838V">Data6!$HP$1:$HP$10,Data6!$HP$11:$HP$18</definedName>
    <definedName name="A127894838V_Data">Data6!$HP$11:$HP$18</definedName>
    <definedName name="A127894838V_Latest">Data6!$HP$18</definedName>
    <definedName name="A127894842K">Data6!$HR$1:$HR$10,Data6!$HR$11:$HR$18</definedName>
    <definedName name="A127894842K_Data">Data6!$HR$11:$HR$18</definedName>
    <definedName name="A127894842K_Latest">Data6!$HR$18</definedName>
    <definedName name="A127895086J">Data7!$F$1:$F$10,Data7!$F$11:$F$18</definedName>
    <definedName name="A127895086J_Data">Data7!$F$11:$F$18</definedName>
    <definedName name="A127895086J_Latest">Data7!$F$18</definedName>
    <definedName name="A127895090X">Data7!$K$1:$K$10,Data7!$K$11:$K$18</definedName>
    <definedName name="A127895090X_Data">Data7!$K$11:$K$18</definedName>
    <definedName name="A127895090X_Latest">Data7!$K$18</definedName>
    <definedName name="A127895094J">Data6!$IF$1:$IF$10,Data6!$IF$11:$IF$18</definedName>
    <definedName name="A127895094J_Data">Data6!$IF$11:$IF$18</definedName>
    <definedName name="A127895094J_Latest">Data6!$IF$18</definedName>
    <definedName name="A127895098T">Data6!$II$1:$II$10,Data6!$II$11:$II$18</definedName>
    <definedName name="A127895098T_Data">Data6!$II$11:$II$18</definedName>
    <definedName name="A127895098T_Latest">Data6!$II$18</definedName>
    <definedName name="A127895102W">Data8!$I$1:$I$10,Data8!$I$11:$I$18</definedName>
    <definedName name="A127895102W_Data">Data8!$I$11:$I$18</definedName>
    <definedName name="A127895102W_Latest">Data8!$I$18</definedName>
    <definedName name="A127895106F">Data8!$X$1:$X$10,Data8!$X$11:$X$18</definedName>
    <definedName name="A127895106F_Data">Data8!$X$11:$X$18</definedName>
    <definedName name="A127895106F_Latest">Data8!$X$18</definedName>
    <definedName name="A127895110W">Data8!$AE$1:$AE$10,Data8!$AE$11:$AE$18</definedName>
    <definedName name="A127895110W_Data">Data8!$AE$11:$AE$18</definedName>
    <definedName name="A127895110W_Latest">Data8!$AE$18</definedName>
    <definedName name="A127895114F">Data8!$AF$1:$AF$10,Data8!$AF$11:$AF$18</definedName>
    <definedName name="A127895114F_Data">Data8!$AF$11:$AF$18</definedName>
    <definedName name="A127895114F_Latest">Data8!$AF$18</definedName>
    <definedName name="A127895118R">Data8!$AG$1:$AG$10,Data8!$AG$11:$AG$18</definedName>
    <definedName name="A127895118R_Data">Data8!$AG$11:$AG$18</definedName>
    <definedName name="A127895118R_Latest">Data8!$AG$18</definedName>
    <definedName name="A127895122F">Data8!$L$1:$L$10,Data8!$L$11:$L$18</definedName>
    <definedName name="A127895122F_Data">Data8!$L$11:$L$18</definedName>
    <definedName name="A127895122F_Latest">Data8!$L$18</definedName>
    <definedName name="A127895126R">Data8!$N$1:$N$10,Data8!$N$11:$N$18</definedName>
    <definedName name="A127895126R_Data">Data8!$N$11:$N$18</definedName>
    <definedName name="A127895126R_Latest">Data8!$N$18</definedName>
    <definedName name="A127895130F">Data8!$O$1:$O$10,Data8!$O$11:$O$18</definedName>
    <definedName name="A127895130F_Data">Data8!$O$11:$O$18</definedName>
    <definedName name="A127895130F_Latest">Data8!$O$18</definedName>
    <definedName name="A127895134R">Data8!$BC$1:$BC$10,Data8!$BC$11:$BC$18</definedName>
    <definedName name="A127895134R_Data">Data8!$BC$11:$BC$18</definedName>
    <definedName name="A127895134R_Latest">Data8!$BC$18</definedName>
    <definedName name="A127895138X">Data8!$BM$1:$BM$10,Data8!$BM$11:$BM$18</definedName>
    <definedName name="A127895138X_Data">Data8!$BM$11:$BM$18</definedName>
    <definedName name="A127895138X_Latest">Data8!$BM$18</definedName>
    <definedName name="A127895142R">Data8!$AS$1:$AS$10,Data8!$AS$11:$AS$18</definedName>
    <definedName name="A127895142R_Data">Data8!$AS$11:$AS$18</definedName>
    <definedName name="A127895142R_Latest">Data8!$AS$18</definedName>
    <definedName name="A127895146X">Data8!$BT$1:$BT$10,Data8!$BT$11:$BT$18</definedName>
    <definedName name="A127895146X_Data">Data8!$BT$11:$BT$18</definedName>
    <definedName name="A127895146X_Latest">Data8!$BT$18</definedName>
    <definedName name="A127895154X">Data8!$CL$1:$CL$10,Data8!$CL$11:$CL$18</definedName>
    <definedName name="A127895154X_Data">Data8!$CL$11:$CL$18</definedName>
    <definedName name="A127895154X_Latest">Data8!$CL$18</definedName>
    <definedName name="A127895158J">Data8!$CN$1:$CN$10,Data8!$CN$11:$CN$18</definedName>
    <definedName name="A127895158J_Data">Data8!$CN$11:$CN$18</definedName>
    <definedName name="A127895158J_Latest">Data8!$CN$18</definedName>
    <definedName name="A127895162X">Data8!$CR$1:$CR$10,Data8!$CR$11:$CR$18</definedName>
    <definedName name="A127895162X_Data">Data8!$CR$11:$CR$18</definedName>
    <definedName name="A127895162X_Latest">Data8!$CR$18</definedName>
    <definedName name="A127895166J">Data8!$CU$1:$CU$10,Data8!$CU$11:$CU$18</definedName>
    <definedName name="A127895166J_Data">Data8!$CU$11:$CU$18</definedName>
    <definedName name="A127895166J_Latest">Data8!$CU$18</definedName>
    <definedName name="A127895170X">Data8!$CB$1:$CB$10,Data8!$CB$11:$CB$18</definedName>
    <definedName name="A127895170X_Data">Data8!$CB$11:$CB$18</definedName>
    <definedName name="A127895170X_Latest">Data8!$CB$18</definedName>
    <definedName name="A127895174J">Data8!$CD$1:$CD$10,Data8!$CD$11:$CD$18</definedName>
    <definedName name="A127895174J_Data">Data8!$CD$11:$CD$18</definedName>
    <definedName name="A127895174J_Latest">Data8!$CD$18</definedName>
    <definedName name="A127895178T">Data8!$DR$1:$DR$10,Data8!$DR$11:$DR$18</definedName>
    <definedName name="A127895178T_Data">Data8!$DR$11:$DR$18</definedName>
    <definedName name="A127895178T_Latest">Data8!$DR$18</definedName>
    <definedName name="A127895182J">Data8!$EE$1:$EE$10,Data8!$EE$11:$EE$18</definedName>
    <definedName name="A127895182J_Data">Data8!$EE$11:$EE$18</definedName>
    <definedName name="A127895182J_Latest">Data8!$EE$18</definedName>
    <definedName name="A127895186T">Data8!$FD$1:$FD$10,Data8!$FD$11:$FD$18</definedName>
    <definedName name="A127895186T_Data">Data8!$FD$11:$FD$18</definedName>
    <definedName name="A127895186T_Latest">Data8!$FD$18</definedName>
    <definedName name="A127895190J">Data8!$FL$1:$FL$10,Data8!$FL$11:$FL$18</definedName>
    <definedName name="A127895190J_Data">Data8!$FL$11:$FL$18</definedName>
    <definedName name="A127895190J_Latest">Data8!$FL$18</definedName>
    <definedName name="A127895194T">Data8!$EQ$1:$EQ$10,Data8!$EQ$11:$EQ$18</definedName>
    <definedName name="A127895194T_Data">Data8!$EQ$11:$EQ$18</definedName>
    <definedName name="A127895194T_Latest">Data8!$EQ$18</definedName>
    <definedName name="A127895198A">Data8!$FR$1:$FR$10,Data8!$FR$11:$FR$18</definedName>
    <definedName name="A127895198A_Data">Data8!$FR$11:$FR$18</definedName>
    <definedName name="A127895198A_Latest">Data8!$FR$18</definedName>
    <definedName name="A127895202F">Data8!$ES$1:$ES$10,Data8!$ES$11:$ES$18</definedName>
    <definedName name="A127895202F_Data">Data8!$ES$11:$ES$18</definedName>
    <definedName name="A127895202F_Latest">Data8!$ES$18</definedName>
    <definedName name="A127895206R">Data7!$AH$1:$AH$10,Data7!$AH$11:$AH$18</definedName>
    <definedName name="A127895206R_Data">Data7!$AH$11:$AH$18</definedName>
    <definedName name="A127895206R_Latest">Data7!$AH$18</definedName>
    <definedName name="A127895210F">Data7!$AQ$1:$AQ$10,Data7!$AQ$11:$AQ$18</definedName>
    <definedName name="A127895210F_Data">Data7!$AQ$11:$AQ$18</definedName>
    <definedName name="A127895210F_Latest">Data7!$AQ$18</definedName>
    <definedName name="A127895214R">Data7!$AU$1:$AU$10,Data7!$AU$11:$AU$18</definedName>
    <definedName name="A127895214R_Data">Data7!$AU$11:$AU$18</definedName>
    <definedName name="A127895214R_Latest">Data7!$AU$18</definedName>
    <definedName name="A127895218X">Data7!$X$1:$X$10,Data7!$X$11:$X$18</definedName>
    <definedName name="A127895218X_Data">Data7!$X$11:$X$18</definedName>
    <definedName name="A127895218X_Latest">Data7!$X$18</definedName>
    <definedName name="A127895222R">Data7!$BD$1:$BD$10,Data7!$BD$11:$BD$18</definedName>
    <definedName name="A127895222R_Data">Data7!$BD$11:$BD$18</definedName>
    <definedName name="A127895222R_Latest">Data7!$BD$18</definedName>
    <definedName name="A127895226X">Data7!$CD$1:$CD$10,Data7!$CD$11:$CD$18</definedName>
    <definedName name="A127895226X_Data">Data7!$CD$11:$CD$18</definedName>
    <definedName name="A127895226X_Latest">Data7!$CD$18</definedName>
    <definedName name="A127895230R">Data7!$CE$1:$CE$10,Data7!$CE$11:$CE$18</definedName>
    <definedName name="A127895230R_Data">Data7!$CE$11:$CE$18</definedName>
    <definedName name="A127895230R_Latest">Data7!$CE$18</definedName>
    <definedName name="A127895234X">Data7!$CK$1:$CK$10,Data7!$CK$11:$CK$18</definedName>
    <definedName name="A127895234X_Data">Data7!$CK$11:$CK$18</definedName>
    <definedName name="A127895234X_Latest">Data7!$CK$18</definedName>
    <definedName name="A127895238J">Data7!$CV$1:$CV$10,Data7!$CV$11:$CV$18</definedName>
    <definedName name="A127895238J_Data">Data7!$CV$11:$CV$18</definedName>
    <definedName name="A127895238J_Latest">Data7!$CV$18</definedName>
    <definedName name="A127895242X">Data7!$CY$1:$CY$10,Data7!$CY$11:$CY$18</definedName>
    <definedName name="A127895242X_Data">Data7!$CY$11:$CY$18</definedName>
    <definedName name="A127895242X_Latest">Data7!$CY$18</definedName>
    <definedName name="A127895246J">Data7!$DB$1:$DB$10,Data7!$DB$11:$DB$18</definedName>
    <definedName name="A127895246J_Data">Data7!$DB$11:$DB$18</definedName>
    <definedName name="A127895246J_Latest">Data7!$DB$18</definedName>
    <definedName name="A127895250X">Data7!$ED$1:$ED$10,Data7!$ED$11:$ED$18</definedName>
    <definedName name="A127895250X_Data">Data7!$ED$11:$ED$18</definedName>
    <definedName name="A127895250X_Latest">Data7!$ED$18</definedName>
    <definedName name="A127895254J">Data7!$EE$1:$EE$10,Data7!$EE$11:$EE$18</definedName>
    <definedName name="A127895254J_Data">Data7!$EE$11:$EE$18</definedName>
    <definedName name="A127895254J_Latest">Data7!$EE$18</definedName>
    <definedName name="A127895258T">Data7!$EQ$1:$EQ$10,Data7!$EQ$11:$EQ$18</definedName>
    <definedName name="A127895258T_Data">Data7!$EQ$11:$EQ$18</definedName>
    <definedName name="A127895258T_Latest">Data7!$EQ$18</definedName>
    <definedName name="A127895262J">Data7!$EV$1:$EV$10,Data7!$EV$11:$EV$18</definedName>
    <definedName name="A127895262J_Data">Data7!$EV$11:$EV$18</definedName>
    <definedName name="A127895262J_Latest">Data7!$EV$18</definedName>
    <definedName name="A127895266T">Data7!$DV$1:$DV$10,Data7!$DV$11:$DV$18</definedName>
    <definedName name="A127895266T_Data">Data7!$DV$11:$DV$18</definedName>
    <definedName name="A127895266T_Latest">Data7!$DV$18</definedName>
    <definedName name="A127895270J">Data7!$FL$1:$FL$10,Data7!$FL$11:$FL$18</definedName>
    <definedName name="A127895270J_Data">Data7!$FL$11:$FL$18</definedName>
    <definedName name="A127895270J_Latest">Data7!$FL$18</definedName>
    <definedName name="A127895274T">Data7!$GF$1:$GF$10,Data7!$GF$11:$GF$18</definedName>
    <definedName name="A127895274T_Data">Data7!$GF$11:$GF$18</definedName>
    <definedName name="A127895274T_Latest">Data7!$GF$18</definedName>
    <definedName name="A127895278A">Data7!$FE$1:$FE$10,Data7!$FE$11:$FE$18</definedName>
    <definedName name="A127895278A_Data">Data7!$FE$11:$FE$18</definedName>
    <definedName name="A127895278A_Latest">Data7!$FE$18</definedName>
    <definedName name="A127895282T">Data7!$GU$1:$GU$10,Data7!$GU$11:$GU$18</definedName>
    <definedName name="A127895282T_Data">Data7!$GU$11:$GU$18</definedName>
    <definedName name="A127895282T_Latest">Data7!$GU$18</definedName>
    <definedName name="A127895286A">Data7!$HC$1:$HC$10,Data7!$HC$11:$HC$18</definedName>
    <definedName name="A127895286A_Data">Data7!$HC$11:$HC$18</definedName>
    <definedName name="A127895286A_Latest">Data7!$HC$18</definedName>
    <definedName name="A127895290T">Data7!$HH$1:$HH$10,Data7!$HH$11:$HH$18</definedName>
    <definedName name="A127895290T_Data">Data7!$HH$11:$HH$18</definedName>
    <definedName name="A127895290T_Latest">Data7!$HH$18</definedName>
    <definedName name="A127895294A">Data7!$GH$1:$GH$10,Data7!$GH$11:$GH$18</definedName>
    <definedName name="A127895294A_Data">Data7!$GH$11:$GH$18</definedName>
    <definedName name="A127895294A_Latest">Data7!$GH$18</definedName>
    <definedName name="A127895302R">Data7!$GN$1:$GN$10,Data7!$GN$11:$GN$18</definedName>
    <definedName name="A127895302R_Data">Data7!$GN$11:$GN$18</definedName>
    <definedName name="A127895302R_Latest">Data7!$GN$18</definedName>
    <definedName name="A127895306X">Data7!$GO$1:$GO$10,Data7!$GO$11:$GO$18</definedName>
    <definedName name="A127895306X_Data">Data7!$GO$11:$GO$18</definedName>
    <definedName name="A127895306X_Latest">Data7!$GO$18</definedName>
    <definedName name="A127895310R">Data7!$HR$1:$HR$10,Data7!$HR$11:$HR$18</definedName>
    <definedName name="A127895310R_Data">Data7!$HR$11:$HR$18</definedName>
    <definedName name="A127895310R_Latest">Data7!$HR$18</definedName>
    <definedName name="A127895314X">Data8!$FW$1:$FW$10,Data8!$FW$11:$FW$18</definedName>
    <definedName name="A127895314X_Data">Data8!$FW$11:$FW$18</definedName>
    <definedName name="A127895314X_Latest">Data8!$FW$18</definedName>
    <definedName name="A127895318J">Data8!$FZ$1:$FZ$10,Data8!$FZ$11:$FZ$18</definedName>
    <definedName name="A127895318J_Data">Data8!$FZ$11:$FZ$18</definedName>
    <definedName name="A127895318J_Latest">Data8!$FZ$18</definedName>
    <definedName name="A127896370K">Data8!$GC$1:$GC$10,Data8!$GC$11:$GC$18</definedName>
    <definedName name="A127896370K_Data">Data8!$GC$11:$GC$18</definedName>
    <definedName name="A127896370K_Latest">Data8!$GC$18</definedName>
    <definedName name="A127896374V">Data8!$GQ$1:$GQ$10,Data8!$GQ$11:$GQ$18</definedName>
    <definedName name="A127896374V_Data">Data8!$GQ$11:$GQ$18</definedName>
    <definedName name="A127896374V_Latest">Data8!$GQ$18</definedName>
    <definedName name="A127896618C">Data8!$ID$1:$ID$10,Data8!$ID$11:$ID$18</definedName>
    <definedName name="A127896618C_Data">Data8!$ID$11:$ID$18</definedName>
    <definedName name="A127896618C_Latest">Data8!$ID$18</definedName>
    <definedName name="A127896622V">Data8!$IE$1:$IE$10,Data8!$IE$11:$IE$18</definedName>
    <definedName name="A127896622V_Data">Data8!$IE$11:$IE$18</definedName>
    <definedName name="A127896622V_Latest">Data8!$IE$18</definedName>
    <definedName name="A127896630V">Data10!$N$1:$N$10,Data10!$N$11:$N$18</definedName>
    <definedName name="A127896630V_Data">Data10!$N$11:$N$18</definedName>
    <definedName name="A127896630V_Latest">Data10!$N$18</definedName>
    <definedName name="A127896634C">Data9!$IK$1:$IK$10,Data9!$IK$11:$IK$18</definedName>
    <definedName name="A127896634C_Data">Data9!$IK$11:$IK$18</definedName>
    <definedName name="A127896634C_Latest">Data9!$IK$18</definedName>
    <definedName name="A127896638L">Data9!$IN$1:$IN$10,Data9!$IN$11:$IN$18</definedName>
    <definedName name="A127896638L_Data">Data9!$IN$11:$IN$18</definedName>
    <definedName name="A127896638L_Latest">Data9!$IN$18</definedName>
    <definedName name="A127896642C">Data10!$AJ$1:$AJ$10,Data10!$AJ$11:$AJ$18</definedName>
    <definedName name="A127896642C_Data">Data10!$AJ$11:$AJ$18</definedName>
    <definedName name="A127896642C_Latest">Data10!$AJ$18</definedName>
    <definedName name="A127896646L">Data10!$AO$1:$AO$10,Data10!$AO$11:$AO$18</definedName>
    <definedName name="A127896646L_Data">Data10!$AO$11:$AO$18</definedName>
    <definedName name="A127896646L_Latest">Data10!$AO$18</definedName>
    <definedName name="A127896650C">Data10!$AR$1:$AR$10,Data10!$AR$11:$AR$18</definedName>
    <definedName name="A127896650C_Data">Data10!$AR$11:$AR$18</definedName>
    <definedName name="A127896650C_Latest">Data10!$AR$18</definedName>
    <definedName name="A127896654L">Data10!$AT$1:$AT$10,Data10!$AT$11:$AT$18</definedName>
    <definedName name="A127896654L_Data">Data10!$AT$11:$AT$18</definedName>
    <definedName name="A127896654L_Latest">Data10!$AT$18</definedName>
    <definedName name="A127896658W">Data10!$AE$1:$AE$10,Data10!$AE$11:$AE$18</definedName>
    <definedName name="A127896658W_Data">Data10!$AE$11:$AE$18</definedName>
    <definedName name="A127896658W_Latest">Data10!$AE$18</definedName>
    <definedName name="A127896662L">Data10!$BU$1:$BU$10,Data10!$BU$11:$BU$18</definedName>
    <definedName name="A127896662L_Data">Data10!$BU$11:$BU$18</definedName>
    <definedName name="A127896662L_Latest">Data10!$BU$18</definedName>
    <definedName name="A127896666W">Data10!$CA$1:$CA$10,Data10!$CA$11:$CA$18</definedName>
    <definedName name="A127896666W_Data">Data10!$CA$11:$CA$18</definedName>
    <definedName name="A127896666W_Latest">Data10!$CA$18</definedName>
    <definedName name="A127896670L">Data10!$CP$1:$CP$10,Data10!$CP$11:$CP$18</definedName>
    <definedName name="A127896670L_Data">Data10!$CP$11:$CP$18</definedName>
    <definedName name="A127896670L_Latest">Data10!$CP$18</definedName>
    <definedName name="A127896674W">Data10!$DA$1:$DA$10,Data10!$DA$11:$DA$18</definedName>
    <definedName name="A127896674W_Data">Data10!$DA$11:$DA$18</definedName>
    <definedName name="A127896674W_Latest">Data10!$DA$18</definedName>
    <definedName name="A127896678F">Data10!$DD$1:$DD$10,Data10!$DD$11:$DD$18</definedName>
    <definedName name="A127896678F_Data">Data10!$DD$11:$DD$18</definedName>
    <definedName name="A127896678F_Latest">Data10!$DD$18</definedName>
    <definedName name="A127896682W">Data10!$DF$1:$DF$10,Data10!$DF$11:$DF$18</definedName>
    <definedName name="A127896682W_Data">Data10!$DF$11:$DF$18</definedName>
    <definedName name="A127896682W_Latest">Data10!$DF$18</definedName>
    <definedName name="A127896686F">Data10!$DR$1:$DR$10,Data10!$DR$11:$DR$18</definedName>
    <definedName name="A127896686F_Data">Data10!$DR$11:$DR$18</definedName>
    <definedName name="A127896686F_Latest">Data10!$DR$18</definedName>
    <definedName name="A127896690W">Data10!$DV$1:$DV$10,Data10!$DV$11:$DV$18</definedName>
    <definedName name="A127896690W_Data">Data10!$DV$11:$DV$18</definedName>
    <definedName name="A127896690W_Latest">Data10!$DV$18</definedName>
    <definedName name="A127896694F">Data10!$EI$1:$EI$10,Data10!$EI$11:$EI$18</definedName>
    <definedName name="A127896694F_Data">Data10!$EI$11:$EI$18</definedName>
    <definedName name="A127896694F_Latest">Data10!$EI$18</definedName>
    <definedName name="A127896698R">Data10!$EQ$1:$EQ$10,Data10!$EQ$11:$EQ$18</definedName>
    <definedName name="A127896698R_Data">Data10!$EQ$11:$EQ$18</definedName>
    <definedName name="A127896698R_Latest">Data10!$EQ$18</definedName>
    <definedName name="A127896702V">Data10!$ET$1:$ET$10,Data10!$ET$11:$ET$18</definedName>
    <definedName name="A127896702V_Data">Data10!$ET$11:$ET$18</definedName>
    <definedName name="A127896702V_Latest">Data10!$ET$18</definedName>
    <definedName name="A127896706C">Data10!$DZ$1:$DZ$10,Data10!$DZ$11:$DZ$18</definedName>
    <definedName name="A127896706C_Data">Data10!$DZ$11:$DZ$18</definedName>
    <definedName name="A127896706C_Latest">Data10!$DZ$18</definedName>
    <definedName name="A127896710V">Data9!$E$1:$E$10,Data9!$E$11:$E$18</definedName>
    <definedName name="A127896710V_Data">Data9!$E$11:$E$18</definedName>
    <definedName name="A127896710V_Latest">Data9!$E$18</definedName>
    <definedName name="A127896714C">Data9!$H$1:$H$10,Data9!$H$11:$H$18</definedName>
    <definedName name="A127896714C_Data">Data9!$H$11:$H$18</definedName>
    <definedName name="A127896714C_Latest">Data9!$H$18</definedName>
    <definedName name="A127896718L">Data9!$AZ$1:$AZ$10,Data9!$AZ$11:$AZ$18</definedName>
    <definedName name="A127896718L_Data">Data9!$AZ$11:$AZ$18</definedName>
    <definedName name="A127896718L_Latest">Data9!$AZ$18</definedName>
    <definedName name="A127896722C">Data9!$BI$1:$BI$10,Data9!$BI$11:$BI$18</definedName>
    <definedName name="A127896722C_Data">Data9!$BI$11:$BI$18</definedName>
    <definedName name="A127896722C_Latest">Data9!$BI$18</definedName>
    <definedName name="A127896726L">Data9!$BP$1:$BP$10,Data9!$BP$11:$BP$18</definedName>
    <definedName name="A127896726L_Data">Data9!$BP$11:$BP$18</definedName>
    <definedName name="A127896726L_Latest">Data9!$BP$18</definedName>
    <definedName name="A127896730C">Data9!$BR$1:$BR$10,Data9!$BR$11:$BR$18</definedName>
    <definedName name="A127896730C_Data">Data9!$BR$11:$BR$18</definedName>
    <definedName name="A127896730C_Latest">Data9!$BR$18</definedName>
    <definedName name="A127896734L">Data9!$BT$1:$BT$10,Data9!$BT$11:$BT$18</definedName>
    <definedName name="A127896734L_Data">Data9!$BT$11:$BT$18</definedName>
    <definedName name="A127896734L_Latest">Data9!$BT$18</definedName>
    <definedName name="A127896738W">Data9!$CC$1:$CC$10,Data9!$CC$11:$CC$18</definedName>
    <definedName name="A127896738W_Data">Data9!$CC$11:$CC$18</definedName>
    <definedName name="A127896738W_Latest">Data9!$CC$18</definedName>
    <definedName name="A127896742L">Data9!$CG$1:$CG$10,Data9!$CG$11:$CG$18</definedName>
    <definedName name="A127896742L_Data">Data9!$CG$11:$CG$18</definedName>
    <definedName name="A127896742L_Latest">Data9!$CG$18</definedName>
    <definedName name="A127896746W">Data9!$CM$1:$CM$10,Data9!$CM$11:$CM$18</definedName>
    <definedName name="A127896746W_Data">Data9!$CM$11:$CM$18</definedName>
    <definedName name="A127896746W_Latest">Data9!$CM$18</definedName>
    <definedName name="A127896750L">Data9!$CN$1:$CN$10,Data9!$CN$11:$CN$18</definedName>
    <definedName name="A127896750L_Data">Data9!$CN$11:$CN$18</definedName>
    <definedName name="A127896750L_Latest">Data9!$CN$18</definedName>
    <definedName name="A127896754W">Data9!$DR$1:$DR$10,Data9!$DR$11:$DR$18</definedName>
    <definedName name="A127896754W_Data">Data9!$DR$11:$DR$18</definedName>
    <definedName name="A127896754W_Latest">Data9!$DR$18</definedName>
    <definedName name="A127896758F">Data9!$EU$1:$EU$10,Data9!$EU$11:$EU$18</definedName>
    <definedName name="A127896758F_Data">Data9!$EU$11:$EU$18</definedName>
    <definedName name="A127896758F_Latest">Data9!$EU$18</definedName>
    <definedName name="A127896762W">Data9!$GA$1:$GA$10,Data9!$GA$11:$GA$18</definedName>
    <definedName name="A127896762W_Data">Data9!$GA$11:$GA$18</definedName>
    <definedName name="A127896762W_Latest">Data9!$GA$18</definedName>
    <definedName name="A127896766F">Data9!$GL$1:$GL$10,Data9!$GL$11:$GL$18</definedName>
    <definedName name="A127896766F_Data">Data9!$GL$11:$GL$18</definedName>
    <definedName name="A127896766F_Latest">Data9!$GL$18</definedName>
    <definedName name="A127896770W">Data9!$GQ$1:$GQ$10,Data9!$GQ$11:$GQ$18</definedName>
    <definedName name="A127896770W_Data">Data9!$GQ$11:$GQ$18</definedName>
    <definedName name="A127896770W_Latest">Data9!$GQ$18</definedName>
    <definedName name="A127896774F">Data9!$FT$1:$FT$10,Data9!$FT$11:$FT$18</definedName>
    <definedName name="A127896774F_Data">Data9!$FT$11:$FT$18</definedName>
    <definedName name="A127896774F_Latest">Data9!$FT$18</definedName>
    <definedName name="A127896778R">Data9!$FZ$1:$FZ$10,Data9!$FZ$11:$FZ$18</definedName>
    <definedName name="A127896778R_Data">Data9!$FZ$11:$FZ$18</definedName>
    <definedName name="A127896778R_Latest">Data9!$FZ$18</definedName>
    <definedName name="A127897934X">Data10!$FU$1:$FU$10,Data10!$FU$11:$FU$18</definedName>
    <definedName name="A127897934X_Data">Data10!$FU$11:$FU$18</definedName>
    <definedName name="A127897934X_Latest">Data10!$FU$18</definedName>
    <definedName name="A127897938J">Data10!$GM$1:$GM$10,Data10!$GM$11:$GM$18</definedName>
    <definedName name="A127897938J_Data">Data10!$GM$11:$GM$18</definedName>
    <definedName name="A127897938J_Latest">Data10!$GM$18</definedName>
    <definedName name="A127897942X">Data10!$GN$1:$GN$10,Data10!$GN$11:$GN$18</definedName>
    <definedName name="A127897942X_Data">Data10!$GN$11:$GN$18</definedName>
    <definedName name="A127897942X_Latest">Data10!$GN$18</definedName>
    <definedName name="A127897946J">Data10!$FK$1:$FK$10,Data10!$FK$11:$FK$18</definedName>
    <definedName name="A127897946J_Data">Data10!$FK$11:$FK$18</definedName>
    <definedName name="A127897946J_Latest">Data10!$FK$18</definedName>
    <definedName name="A127898174L">Data10!$HG$1:$HG$10,Data10!$HG$11:$HG$18</definedName>
    <definedName name="A127898174L_Data">Data10!$HG$11:$HG$18</definedName>
    <definedName name="A127898174L_Latest">Data10!$HG$18</definedName>
    <definedName name="A127898178W">Data10!$HO$1:$HO$10,Data10!$HO$11:$HO$18</definedName>
    <definedName name="A127898178W_Data">Data10!$HO$11:$HO$18</definedName>
    <definedName name="A127898178W_Latest">Data10!$HO$18</definedName>
    <definedName name="A127898182L">Data10!$HX$1:$HX$10,Data10!$HX$11:$HX$18</definedName>
    <definedName name="A127898182L_Data">Data10!$HX$11:$HX$18</definedName>
    <definedName name="A127898182L_Latest">Data10!$HX$18</definedName>
    <definedName name="A127898186W">Data10!$IA$1:$IA$10,Data10!$IA$11:$IA$18</definedName>
    <definedName name="A127898186W_Data">Data10!$IA$11:$IA$18</definedName>
    <definedName name="A127898186W_Latest">Data10!$IA$18</definedName>
    <definedName name="A127898190L">Data10!$GZ$1:$GZ$10,Data10!$GZ$11:$GZ$18</definedName>
    <definedName name="A127898190L_Data">Data10!$GZ$11:$GZ$18</definedName>
    <definedName name="A127898190L_Latest">Data10!$GZ$18</definedName>
    <definedName name="A127898194W">Data10!$HB$1:$HB$10,Data10!$HB$11:$HB$18</definedName>
    <definedName name="A127898194W_Data">Data10!$HB$11:$HB$18</definedName>
    <definedName name="A127898194W_Latest">Data10!$HB$18</definedName>
    <definedName name="A127898198F">Data11!$HZ$1:$HZ$10,Data11!$HZ$11:$HZ$18</definedName>
    <definedName name="A127898198F_Data">Data11!$HZ$11:$HZ$18</definedName>
    <definedName name="A127898198F_Latest">Data11!$HZ$18</definedName>
    <definedName name="A127898202K">Data11!$HR$1:$HR$10,Data11!$HR$11:$HR$18</definedName>
    <definedName name="A127898202K_Data">Data11!$HR$11:$HR$18</definedName>
    <definedName name="A127898202K_Latest">Data11!$HR$18</definedName>
    <definedName name="A127898206V">Data11!$HP$1:$HP$10,Data11!$HP$11:$HP$18</definedName>
    <definedName name="A127898206V_Data">Data11!$HP$11:$HP$18</definedName>
    <definedName name="A127898206V_Latest">Data11!$HP$18</definedName>
    <definedName name="A127898210K">Data11!$HY$1:$HY$10,Data11!$HY$11:$HY$18</definedName>
    <definedName name="A127898210K_Data">Data11!$HY$11:$HY$18</definedName>
    <definedName name="A127898210K_Latest">Data11!$HY$18</definedName>
    <definedName name="A127898214V">Data12!$Y$1:$Y$10,Data12!$Y$11:$Y$18</definedName>
    <definedName name="A127898214V_Data">Data12!$Y$11:$Y$18</definedName>
    <definedName name="A127898214V_Latest">Data12!$Y$18</definedName>
    <definedName name="A127898218C">Data12!$Z$1:$Z$10,Data12!$Z$11:$Z$18</definedName>
    <definedName name="A127898218C_Data">Data12!$Z$11:$Z$18</definedName>
    <definedName name="A127898218C_Latest">Data12!$Z$18</definedName>
    <definedName name="A127898222V">Data12!$AH$1:$AH$10,Data12!$AH$11:$AH$18</definedName>
    <definedName name="A127898222V_Data">Data12!$AH$11:$AH$18</definedName>
    <definedName name="A127898222V_Latest">Data12!$AH$18</definedName>
    <definedName name="A127898226C">Data12!$M$1:$M$10,Data12!$M$11:$M$18</definedName>
    <definedName name="A127898226C_Data">Data12!$M$11:$M$18</definedName>
    <definedName name="A127898226C_Latest">Data12!$M$18</definedName>
    <definedName name="A127898230V">Data12!$O$1:$O$10,Data12!$O$11:$O$18</definedName>
    <definedName name="A127898230V_Data">Data12!$O$11:$O$18</definedName>
    <definedName name="A127898230V_Latest">Data12!$O$18</definedName>
    <definedName name="A127898234C">Data12!$P$1:$P$10,Data12!$P$11:$P$18</definedName>
    <definedName name="A127898234C_Data">Data12!$P$11:$P$18</definedName>
    <definedName name="A127898234C_Latest">Data12!$P$18</definedName>
    <definedName name="A127898238L">Data12!$BB$1:$BB$10,Data12!$BB$11:$BB$18</definedName>
    <definedName name="A127898238L_Data">Data12!$BB$11:$BB$18</definedName>
    <definedName name="A127898238L_Latest">Data12!$BB$18</definedName>
    <definedName name="A127898242C">Data12!$BK$1:$BK$10,Data12!$BK$11:$BK$18</definedName>
    <definedName name="A127898242C_Data">Data12!$BK$11:$BK$18</definedName>
    <definedName name="A127898242C_Latest">Data12!$BK$18</definedName>
    <definedName name="A127898246L">Data12!$BO$1:$BO$10,Data12!$BO$11:$BO$18</definedName>
    <definedName name="A127898246L_Data">Data12!$BO$11:$BO$18</definedName>
    <definedName name="A127898246L_Latest">Data12!$BO$18</definedName>
    <definedName name="A127898250C">Data12!$BP$1:$BP$10,Data12!$BP$11:$BP$18</definedName>
    <definedName name="A127898250C_Data">Data12!$BP$11:$BP$18</definedName>
    <definedName name="A127898250C_Latest">Data12!$BP$18</definedName>
    <definedName name="A127898254L">Data12!$BR$1:$BR$10,Data12!$BR$11:$BR$18</definedName>
    <definedName name="A127898254L_Data">Data12!$BR$11:$BR$18</definedName>
    <definedName name="A127898254L_Latest">Data12!$BR$18</definedName>
    <definedName name="A127898258W">Data12!$BW$1:$BW$10,Data12!$BW$11:$BW$18</definedName>
    <definedName name="A127898258W_Data">Data12!$BW$11:$BW$18</definedName>
    <definedName name="A127898258W_Latest">Data12!$BW$18</definedName>
    <definedName name="A127898262L">Data12!$CH$1:$CH$10,Data12!$CH$11:$CH$18</definedName>
    <definedName name="A127898262L_Data">Data12!$CH$11:$CH$18</definedName>
    <definedName name="A127898262L_Latest">Data12!$CH$18</definedName>
    <definedName name="A127898266W">Data12!$CN$1:$CN$10,Data12!$CN$11:$CN$18</definedName>
    <definedName name="A127898266W_Data">Data12!$CN$11:$CN$18</definedName>
    <definedName name="A127898266W_Latest">Data12!$CN$18</definedName>
    <definedName name="A127898270L">Data12!$DS$1:$DS$10,Data12!$DS$11:$DS$18</definedName>
    <definedName name="A127898270L_Data">Data12!$DS$11:$DS$18</definedName>
    <definedName name="A127898270L_Latest">Data12!$DS$18</definedName>
    <definedName name="A127898274W">Data12!$DW$1:$DW$10,Data12!$DW$11:$DW$18</definedName>
    <definedName name="A127898274W_Data">Data12!$DW$11:$DW$18</definedName>
    <definedName name="A127898274W_Latest">Data12!$DW$18</definedName>
    <definedName name="A127898278F">Data12!$DX$1:$DX$10,Data12!$DX$11:$DX$18</definedName>
    <definedName name="A127898278F_Data">Data12!$DX$11:$DX$18</definedName>
    <definedName name="A127898278F_Latest">Data12!$DX$18</definedName>
    <definedName name="A127898282W">Data12!$EA$1:$EA$10,Data12!$EA$11:$EA$18</definedName>
    <definedName name="A127898282W_Data">Data12!$EA$11:$EA$18</definedName>
    <definedName name="A127898282W_Latest">Data12!$EA$18</definedName>
    <definedName name="A127898286F">Data12!$EH$1:$EH$10,Data12!$EH$11:$EH$18</definedName>
    <definedName name="A127898286F_Data">Data12!$EH$11:$EH$18</definedName>
    <definedName name="A127898286F_Latest">Data12!$EH$18</definedName>
    <definedName name="A127898290W">Data12!$EK$1:$EK$10,Data12!$EK$11:$EK$18</definedName>
    <definedName name="A127898290W_Data">Data12!$EK$11:$EK$18</definedName>
    <definedName name="A127898290W_Latest">Data12!$EK$18</definedName>
    <definedName name="A127898294F">Data12!$EL$1:$EL$10,Data12!$EL$11:$EL$18</definedName>
    <definedName name="A127898294F_Data">Data12!$EL$11:$EL$18</definedName>
    <definedName name="A127898294F_Latest">Data12!$EL$18</definedName>
    <definedName name="A127898298R">Data12!$DF$1:$DF$10,Data12!$DF$11:$DF$18</definedName>
    <definedName name="A127898298R_Data">Data12!$DF$11:$DF$18</definedName>
    <definedName name="A127898298R_Latest">Data12!$DF$18</definedName>
    <definedName name="A127898302V">Data12!$EM$1:$EM$10,Data12!$EM$11:$EM$18</definedName>
    <definedName name="A127898302V_Data">Data12!$EM$11:$EM$18</definedName>
    <definedName name="A127898302V_Latest">Data12!$EM$18</definedName>
    <definedName name="A127898306C">Data12!$DK$1:$DK$10,Data12!$DK$11:$DK$18</definedName>
    <definedName name="A127898306C_Data">Data12!$DK$11:$DK$18</definedName>
    <definedName name="A127898306C_Latest">Data12!$DK$18</definedName>
    <definedName name="A127898310V">Data10!$IL$1:$IL$10,Data10!$IL$11:$IL$18</definedName>
    <definedName name="A127898310V_Data">Data10!$IL$11:$IL$18</definedName>
    <definedName name="A127898310V_Latest">Data10!$IL$18</definedName>
    <definedName name="A127898314C">Data10!$IP$1:$IP$10,Data10!$IP$11:$IP$18</definedName>
    <definedName name="A127898314C_Data">Data10!$IP$11:$IP$18</definedName>
    <definedName name="A127898314C_Latest">Data10!$IP$18</definedName>
    <definedName name="A127898318L">Data11!$C$1:$C$10,Data11!$C$11:$C$18</definedName>
    <definedName name="A127898318L_Data">Data11!$C$11:$C$18</definedName>
    <definedName name="A127898318L_Latest">Data11!$C$18</definedName>
    <definedName name="A127898322C">Data10!$IE$1:$IE$10,Data10!$IE$11:$IE$18</definedName>
    <definedName name="A127898322C_Data">Data10!$IE$11:$IE$18</definedName>
    <definedName name="A127898322C_Latest">Data10!$IE$18</definedName>
    <definedName name="A127898326L">Data11!$T$1:$T$10,Data11!$T$11:$T$18</definedName>
    <definedName name="A127898326L_Data">Data11!$T$11:$T$18</definedName>
    <definedName name="A127898326L_Latest">Data11!$T$18</definedName>
    <definedName name="A127898330C">Data11!$BT$1:$BT$10,Data11!$BT$11:$BT$18</definedName>
    <definedName name="A127898330C_Data">Data11!$BT$11:$BT$18</definedName>
    <definedName name="A127898330C_Latest">Data11!$BT$18</definedName>
    <definedName name="A127898334L">Data11!$CA$1:$CA$10,Data11!$CA$11:$CA$18</definedName>
    <definedName name="A127898334L_Data">Data11!$CA$11:$CA$18</definedName>
    <definedName name="A127898334L_Latest">Data11!$CA$18</definedName>
    <definedName name="A127898338W">Data11!$CC$1:$CC$10,Data11!$CC$11:$CC$18</definedName>
    <definedName name="A127898338W_Data">Data11!$CC$11:$CC$18</definedName>
    <definedName name="A127898338W_Latest">Data11!$CC$18</definedName>
    <definedName name="A127898342L">Data11!$CG$1:$CG$10,Data11!$CG$11:$CG$18</definedName>
    <definedName name="A127898342L_Data">Data11!$CG$11:$CG$18</definedName>
    <definedName name="A127898342L_Latest">Data11!$CG$18</definedName>
    <definedName name="A127898346W">Data11!$CH$1:$CH$10,Data11!$CH$11:$CH$18</definedName>
    <definedName name="A127898346W_Data">Data11!$CH$11:$CH$18</definedName>
    <definedName name="A127898346W_Latest">Data11!$CH$18</definedName>
    <definedName name="A127898350L">Data11!$BF$1:$BF$10,Data11!$BF$11:$BF$18</definedName>
    <definedName name="A127898350L_Data">Data11!$BF$11:$BF$18</definedName>
    <definedName name="A127898350L_Latest">Data11!$BF$18</definedName>
    <definedName name="A127898354W">Data11!$BH$1:$BH$10,Data11!$BH$11:$BH$18</definedName>
    <definedName name="A127898354W_Data">Data11!$BH$11:$BH$18</definedName>
    <definedName name="A127898354W_Latest">Data11!$BH$18</definedName>
    <definedName name="A127898358F">Data11!$CW$1:$CW$10,Data11!$CW$11:$CW$18</definedName>
    <definedName name="A127898358F_Data">Data11!$CW$11:$CW$18</definedName>
    <definedName name="A127898358F_Latest">Data11!$CW$18</definedName>
    <definedName name="A127898362W">Data11!$DI$1:$DI$10,Data11!$DI$11:$DI$18</definedName>
    <definedName name="A127898362W_Data">Data11!$DI$11:$DI$18</definedName>
    <definedName name="A127898362W_Latest">Data11!$DI$18</definedName>
    <definedName name="A127898366F">Data11!$DN$1:$DN$10,Data11!$DN$11:$DN$18</definedName>
    <definedName name="A127898366F_Data">Data11!$DN$11:$DN$18</definedName>
    <definedName name="A127898366F_Latest">Data11!$DN$18</definedName>
    <definedName name="A127898370W">Data11!$CN$1:$CN$10,Data11!$CN$11:$CN$18</definedName>
    <definedName name="A127898370W_Data">Data11!$CN$11:$CN$18</definedName>
    <definedName name="A127898370W_Latest">Data11!$CN$18</definedName>
    <definedName name="A127898374F">Data11!$EB$1:$EB$10,Data11!$EB$11:$EB$18</definedName>
    <definedName name="A127898374F_Data">Data11!$EB$11:$EB$18</definedName>
    <definedName name="A127898374F_Latest">Data11!$EB$18</definedName>
    <definedName name="A127898378R">Data11!$EJ$1:$EJ$10,Data11!$EJ$11:$EJ$18</definedName>
    <definedName name="A127898378R_Data">Data11!$EJ$11:$EJ$18</definedName>
    <definedName name="A127898378R_Latest">Data11!$EJ$18</definedName>
    <definedName name="A127898382F">Data11!$EN$1:$EN$10,Data11!$EN$11:$EN$18</definedName>
    <definedName name="A127898382F_Data">Data11!$EN$11:$EN$18</definedName>
    <definedName name="A127898382F_Latest">Data11!$EN$18</definedName>
    <definedName name="A127898386R">Data11!$EP$1:$EP$10,Data11!$EP$11:$EP$18</definedName>
    <definedName name="A127898386R_Data">Data11!$EP$11:$EP$18</definedName>
    <definedName name="A127898386R_Latest">Data11!$EP$18</definedName>
    <definedName name="A127898390F">Data11!$EQ$1:$EQ$10,Data11!$EQ$11:$EQ$18</definedName>
    <definedName name="A127898390F_Data">Data11!$EQ$11:$EQ$18</definedName>
    <definedName name="A127898390F_Latest">Data11!$EQ$18</definedName>
    <definedName name="A127898394R">Data11!$ES$1:$ES$10,Data11!$ES$11:$ES$18</definedName>
    <definedName name="A127898394R_Data">Data11!$ES$11:$ES$18</definedName>
    <definedName name="A127898394R_Latest">Data11!$ES$18</definedName>
    <definedName name="A127898398X">Data11!$EY$1:$EY$10,Data11!$EY$11:$EY$18</definedName>
    <definedName name="A127898398X_Data">Data11!$EY$11:$EY$18</definedName>
    <definedName name="A127898398X_Latest">Data11!$EY$18</definedName>
    <definedName name="A127898402C">Data11!$DX$1:$DX$10,Data11!$DX$11:$DX$18</definedName>
    <definedName name="A127898402C_Data">Data11!$DX$11:$DX$18</definedName>
    <definedName name="A127898402C_Latest">Data11!$DX$18</definedName>
    <definedName name="A127898406L">Data11!$FA$1:$FA$10,Data11!$FA$11:$FA$18</definedName>
    <definedName name="A127898406L_Data">Data11!$FA$11:$FA$18</definedName>
    <definedName name="A127898406L_Latest">Data11!$FA$18</definedName>
    <definedName name="A127898410C">Data11!$FO$1:$FO$10,Data11!$FO$11:$FO$18</definedName>
    <definedName name="A127898410C_Data">Data11!$FO$11:$FO$18</definedName>
    <definedName name="A127898410C_Latest">Data11!$FO$18</definedName>
    <definedName name="A127898414L">Data11!$FS$1:$FS$10,Data11!$FS$11:$FS$18</definedName>
    <definedName name="A127898414L_Data">Data11!$FS$11:$FS$18</definedName>
    <definedName name="A127898414L_Latest">Data11!$FS$18</definedName>
    <definedName name="A127898418W">Data11!$FU$1:$FU$10,Data11!$FU$11:$FU$18</definedName>
    <definedName name="A127898418W_Data">Data11!$FU$11:$FU$18</definedName>
    <definedName name="A127898418W_Latest">Data11!$FU$18</definedName>
    <definedName name="A127898422L">Data11!$GF$1:$GF$10,Data11!$GF$11:$GF$18</definedName>
    <definedName name="A127898422L_Data">Data11!$GF$11:$GF$18</definedName>
    <definedName name="A127898422L_Latest">Data11!$GF$18</definedName>
    <definedName name="A127898430L">Data11!$FF$1:$FF$10,Data11!$FF$11:$FF$18</definedName>
    <definedName name="A127898430L_Data">Data11!$FF$11:$FF$18</definedName>
    <definedName name="A127898430L_Latest">Data11!$FF$18</definedName>
    <definedName name="A127898434W">Data11!$GY$1:$GY$10,Data11!$GY$11:$GY$18</definedName>
    <definedName name="A127898434W_Data">Data11!$GY$11:$GY$18</definedName>
    <definedName name="A127898434W_Latest">Data11!$GY$18</definedName>
    <definedName name="A127898438F">Data11!$HB$1:$HB$10,Data11!$HB$11:$HB$18</definedName>
    <definedName name="A127898438F_Data">Data11!$HB$11:$HB$18</definedName>
    <definedName name="A127898438F_Latest">Data11!$HB$18</definedName>
    <definedName name="A127898442W">Data11!$HF$1:$HF$10,Data11!$HF$11:$HF$18</definedName>
    <definedName name="A127898442W_Data">Data11!$HF$11:$HF$18</definedName>
    <definedName name="A127898442W_Latest">Data11!$HF$18</definedName>
    <definedName name="A127898446F">Data11!$HJ$1:$HJ$10,Data11!$HJ$11:$HJ$18</definedName>
    <definedName name="A127898446F_Data">Data11!$HJ$11:$HJ$18</definedName>
    <definedName name="A127898446F_Latest">Data11!$HJ$18</definedName>
    <definedName name="A127898450W">Data11!$GN$1:$GN$10,Data11!$GN$11:$GN$18</definedName>
    <definedName name="A127898450W_Data">Data11!$GN$11:$GN$18</definedName>
    <definedName name="A127898450W_Latest">Data11!$GN$18</definedName>
    <definedName name="A127898454F">Data11!$GQ$1:$GQ$10,Data11!$GQ$11:$GQ$18</definedName>
    <definedName name="A127898454F_Data">Data11!$GQ$11:$GQ$18</definedName>
    <definedName name="A127898454F_Latest">Data11!$GQ$18</definedName>
    <definedName name="A127899454X">Data12!$EV$1:$EV$10,Data12!$EV$11:$EV$18</definedName>
    <definedName name="A127899454X_Data">Data12!$EV$11:$EV$18</definedName>
    <definedName name="A127899454X_Latest">Data12!$EV$18</definedName>
    <definedName name="A127899718T">Data12!$GR$1:$GR$10,Data12!$GR$11:$GR$18</definedName>
    <definedName name="A127899718T_Data">Data12!$GR$11:$GR$18</definedName>
    <definedName name="A127899718T_Latest">Data12!$GR$18</definedName>
    <definedName name="A127899722J">Data12!$HG$1:$HG$10,Data12!$HG$11:$HG$18</definedName>
    <definedName name="A127899722J_Data">Data12!$HG$11:$HG$18</definedName>
    <definedName name="A127899722J_Latest">Data12!$HG$18</definedName>
    <definedName name="A127899726T">Data12!$HI$1:$HI$10,Data12!$HI$11:$HI$18</definedName>
    <definedName name="A127899726T_Data">Data12!$HI$11:$HI$18</definedName>
    <definedName name="A127899726T_Latest">Data12!$HI$18</definedName>
    <definedName name="A127899730J">Data12!$GJ$1:$GJ$10,Data12!$GJ$11:$GJ$18</definedName>
    <definedName name="A127899730J_Data">Data12!$GJ$11:$GJ$18</definedName>
    <definedName name="A127899730J_Latest">Data12!$GJ$18</definedName>
    <definedName name="A127899734T">Data12!$GK$1:$GK$10,Data12!$GK$11:$GK$18</definedName>
    <definedName name="A127899734T_Data">Data12!$GK$11:$GK$18</definedName>
    <definedName name="A127899734T_Latest">Data12!$GK$18</definedName>
    <definedName name="A127899738A">Data12!$GL$1:$GL$10,Data12!$GL$11:$GL$18</definedName>
    <definedName name="A127899738A_Data">Data12!$GL$11:$GL$18</definedName>
    <definedName name="A127899738A_Latest">Data12!$GL$18</definedName>
    <definedName name="A127899742T">Data13!$HM$1:$HM$10,Data13!$HM$11:$HM$18</definedName>
    <definedName name="A127899742T_Data">Data13!$HM$11:$HM$18</definedName>
    <definedName name="A127899742T_Latest">Data13!$HM$18</definedName>
    <definedName name="A127899746A">Data13!$HN$1:$HN$10,Data13!$HN$11:$HN$18</definedName>
    <definedName name="A127899746A_Data">Data13!$HN$11:$HN$18</definedName>
    <definedName name="A127899746A_Latest">Data13!$HN$18</definedName>
    <definedName name="A127899750T">Data13!$HY$1:$HY$10,Data13!$HY$11:$HY$18</definedName>
    <definedName name="A127899750T_Data">Data13!$HY$11:$HY$18</definedName>
    <definedName name="A127899750T_Latest">Data13!$HY$18</definedName>
    <definedName name="A127899754A">Data13!$IA$1:$IA$10,Data13!$IA$11:$IA$18</definedName>
    <definedName name="A127899754A_Data">Data13!$IA$11:$IA$18</definedName>
    <definedName name="A127899754A_Latest">Data13!$IA$18</definedName>
    <definedName name="A127899758K">Data13!$HC$1:$HC$10,Data13!$HC$11:$HC$18</definedName>
    <definedName name="A127899758K_Data">Data13!$HC$11:$HC$18</definedName>
    <definedName name="A127899758K_Latest">Data13!$HC$18</definedName>
    <definedName name="A127899762A">Data13!$IH$1:$IH$10,Data13!$IH$11:$IH$18</definedName>
    <definedName name="A127899762A_Data">Data13!$IH$11:$IH$18</definedName>
    <definedName name="A127899762A_Latest">Data13!$IH$18</definedName>
    <definedName name="A127899766K">Data14!$O$1:$O$10,Data14!$O$11:$O$18</definedName>
    <definedName name="A127899766K_Data">Data14!$O$11:$O$18</definedName>
    <definedName name="A127899766K_Latest">Data14!$O$18</definedName>
    <definedName name="A127899770A">Data14!$AI$1:$AI$10,Data14!$AI$11:$AI$18</definedName>
    <definedName name="A127899770A_Data">Data14!$AI$11:$AI$18</definedName>
    <definedName name="A127899770A_Latest">Data14!$AI$18</definedName>
    <definedName name="A127899774K">Data14!$AS$1:$AS$10,Data14!$AS$11:$AS$18</definedName>
    <definedName name="A127899774K_Data">Data14!$AS$11:$AS$18</definedName>
    <definedName name="A127899774K_Latest">Data14!$AS$18</definedName>
    <definedName name="A127899778V">Data14!$AY$1:$AY$10,Data14!$AY$11:$AY$18</definedName>
    <definedName name="A127899778V_Data">Data14!$AY$11:$AY$18</definedName>
    <definedName name="A127899778V_Latest">Data14!$AY$18</definedName>
    <definedName name="A127899782K">Data14!$BB$1:$BB$10,Data14!$BB$11:$BB$18</definedName>
    <definedName name="A127899782K_Data">Data14!$BB$11:$BB$18</definedName>
    <definedName name="A127899782K_Latest">Data14!$BB$18</definedName>
    <definedName name="A127899786V">Data14!$AB$1:$AB$10,Data14!$AB$11:$AB$18</definedName>
    <definedName name="A127899786V_Data">Data14!$AB$11:$AB$18</definedName>
    <definedName name="A127899786V_Latest">Data14!$AB$18</definedName>
    <definedName name="A127899790K">Data14!$AE$1:$AE$10,Data14!$AE$11:$AE$18</definedName>
    <definedName name="A127899790K_Data">Data14!$AE$11:$AE$18</definedName>
    <definedName name="A127899790K_Latest">Data14!$AE$18</definedName>
    <definedName name="A127899794V">Data14!$AH$1:$AH$10,Data14!$AH$11:$AH$18</definedName>
    <definedName name="A127899794V_Data">Data14!$AH$11:$AH$18</definedName>
    <definedName name="A127899794V_Latest">Data14!$AH$18</definedName>
    <definedName name="A127899798C">Data14!$BT$1:$BT$10,Data14!$BT$11:$BT$18</definedName>
    <definedName name="A127899798C_Data">Data14!$BT$11:$BT$18</definedName>
    <definedName name="A127899798C_Latest">Data14!$BT$18</definedName>
    <definedName name="A127899802J">Data14!$BJ$1:$BJ$10,Data14!$BJ$11:$BJ$18</definedName>
    <definedName name="A127899802J_Data">Data14!$BJ$11:$BJ$18</definedName>
    <definedName name="A127899802J_Latest">Data14!$BJ$18</definedName>
    <definedName name="A127899806T">Data14!$BM$1:$BM$10,Data14!$BM$11:$BM$18</definedName>
    <definedName name="A127899806T_Data">Data14!$BM$11:$BM$18</definedName>
    <definedName name="A127899806T_Latest">Data14!$BM$18</definedName>
    <definedName name="A127899810J">Data14!$BN$1:$BN$10,Data14!$BN$11:$BN$18</definedName>
    <definedName name="A127899810J_Data">Data14!$BN$11:$BN$18</definedName>
    <definedName name="A127899810J_Latest">Data14!$BN$18</definedName>
    <definedName name="A127899814T">Data14!$BP$1:$BP$10,Data14!$BP$11:$BP$18</definedName>
    <definedName name="A127899814T_Data">Data14!$BP$11:$BP$18</definedName>
    <definedName name="A127899814T_Latest">Data14!$BP$18</definedName>
    <definedName name="A127899818A">Data14!$DM$1:$DM$10,Data14!$DM$11:$DM$18</definedName>
    <definedName name="A127899818A_Data">Data14!$DM$11:$DM$18</definedName>
    <definedName name="A127899818A_Latest">Data14!$DM$18</definedName>
    <definedName name="A127899822T">Data14!$CO$1:$CO$10,Data14!$CO$11:$CO$18</definedName>
    <definedName name="A127899822T_Data">Data14!$CO$11:$CO$18</definedName>
    <definedName name="A127899822T_Latest">Data14!$CO$18</definedName>
    <definedName name="A127899826A">Data14!$CV$1:$CV$10,Data14!$CV$11:$CV$18</definedName>
    <definedName name="A127899826A_Data">Data14!$CV$11:$CV$18</definedName>
    <definedName name="A127899826A_Latest">Data14!$CV$18</definedName>
    <definedName name="A127899830T">Data12!$IN$1:$IN$10,Data12!$IN$11:$IN$18</definedName>
    <definedName name="A127899830T_Data">Data12!$IN$11:$IN$18</definedName>
    <definedName name="A127899830T_Latest">Data12!$IN$18</definedName>
    <definedName name="A127899834A">Data13!$E$1:$E$10,Data13!$E$11:$E$18</definedName>
    <definedName name="A127899834A_Data">Data13!$E$11:$E$18</definedName>
    <definedName name="A127899834A_Latest">Data13!$E$18</definedName>
    <definedName name="A127899838K">Data13!$AC$1:$AC$10,Data13!$AC$11:$AC$18</definedName>
    <definedName name="A127899838K_Data">Data13!$AC$11:$AC$18</definedName>
    <definedName name="A127899838K_Latest">Data13!$AC$18</definedName>
    <definedName name="A127899842A">Data13!$AJ$1:$AJ$10,Data13!$AJ$11:$AJ$18</definedName>
    <definedName name="A127899842A_Data">Data13!$AJ$11:$AJ$18</definedName>
    <definedName name="A127899842A_Latest">Data13!$AJ$18</definedName>
    <definedName name="A127899846K">Data13!$AU$1:$AU$10,Data13!$AU$11:$AU$18</definedName>
    <definedName name="A127899846K_Data">Data13!$AU$11:$AU$18</definedName>
    <definedName name="A127899846K_Latest">Data13!$AU$18</definedName>
    <definedName name="A127899850A">Data13!$AW$1:$AW$10,Data13!$AW$11:$AW$18</definedName>
    <definedName name="A127899850A_Data">Data13!$AW$11:$AW$18</definedName>
    <definedName name="A127899850A_Latest">Data13!$AW$18</definedName>
    <definedName name="A127899854K">Data13!$BE$1:$BE$10,Data13!$BE$11:$BE$18</definedName>
    <definedName name="A127899854K_Data">Data13!$BE$11:$BE$18</definedName>
    <definedName name="A127899854K_Latest">Data13!$BE$18</definedName>
    <definedName name="A127899858V">Data13!$BQ$1:$BQ$10,Data13!$BQ$11:$BQ$18</definedName>
    <definedName name="A127899858V_Data">Data13!$BQ$11:$BQ$18</definedName>
    <definedName name="A127899858V_Latest">Data13!$BQ$18</definedName>
    <definedName name="A127899862K">Data13!$AP$1:$AP$10,Data13!$AP$11:$AP$18</definedName>
    <definedName name="A127899862K_Data">Data13!$AP$11:$AP$18</definedName>
    <definedName name="A127899862K_Latest">Data13!$AP$18</definedName>
    <definedName name="A127899866V">Data13!$AT$1:$AT$10,Data13!$AT$11:$AT$18</definedName>
    <definedName name="A127899866V_Data">Data13!$AT$11:$AT$18</definedName>
    <definedName name="A127899866V_Latest">Data13!$AT$18</definedName>
    <definedName name="A127899870K">Data13!$CF$1:$CF$10,Data13!$CF$11:$CF$18</definedName>
    <definedName name="A127899870K_Data">Data13!$CF$11:$CF$18</definedName>
    <definedName name="A127899870K_Latest">Data13!$CF$18</definedName>
    <definedName name="A127899874V">Data13!$CG$1:$CG$10,Data13!$CG$11:$CG$18</definedName>
    <definedName name="A127899874V_Data">Data13!$CG$11:$CG$18</definedName>
    <definedName name="A127899874V_Latest">Data13!$CG$18</definedName>
    <definedName name="A127899878C">Data13!$CK$1:$CK$10,Data13!$CK$11:$CK$18</definedName>
    <definedName name="A127899878C_Data">Data13!$CK$11:$CK$18</definedName>
    <definedName name="A127899878C_Latest">Data13!$CK$18</definedName>
    <definedName name="A127899882V">Data13!$CO$1:$CO$10,Data13!$CO$11:$CO$18</definedName>
    <definedName name="A127899882V_Data">Data13!$CO$11:$CO$18</definedName>
    <definedName name="A127899882V_Latest">Data13!$CO$18</definedName>
    <definedName name="A127899886C">Data13!$CP$1:$CP$10,Data13!$CP$11:$CP$18</definedName>
    <definedName name="A127899886C_Data">Data13!$CP$11:$CP$18</definedName>
    <definedName name="A127899886C_Latest">Data13!$CP$18</definedName>
    <definedName name="A127899890V">Data13!$CT$1:$CT$10,Data13!$CT$11:$CT$18</definedName>
    <definedName name="A127899890V_Data">Data13!$CT$11:$CT$18</definedName>
    <definedName name="A127899890V_Latest">Data13!$CT$18</definedName>
    <definedName name="A127899894C">Data13!$CW$1:$CW$10,Data13!$CW$11:$CW$18</definedName>
    <definedName name="A127899894C_Data">Data13!$CW$11:$CW$18</definedName>
    <definedName name="A127899894C_Latest">Data13!$CW$18</definedName>
    <definedName name="A127899898L">Data13!$BX$1:$BX$10,Data13!$BX$11:$BX$18</definedName>
    <definedName name="A127899898L_Data">Data13!$BX$11:$BX$18</definedName>
    <definedName name="A127899898L_Latest">Data13!$BX$18</definedName>
    <definedName name="A127899902T">Data13!$ED$1:$ED$10,Data13!$ED$11:$ED$18</definedName>
    <definedName name="A127899902T_Data">Data13!$ED$11:$ED$18</definedName>
    <definedName name="A127899902T_Latest">Data13!$ED$18</definedName>
    <definedName name="A127899906A">Data13!$DD$1:$DD$10,Data13!$DD$11:$DD$18</definedName>
    <definedName name="A127899906A_Data">Data13!$DD$11:$DD$18</definedName>
    <definedName name="A127899906A_Latest">Data13!$DD$18</definedName>
    <definedName name="A127899910T">Data13!$EE$1:$EE$10,Data13!$EE$11:$EE$18</definedName>
    <definedName name="A127899910T_Data">Data13!$EE$11:$EE$18</definedName>
    <definedName name="A127899910T_Latest">Data13!$EE$18</definedName>
    <definedName name="A127899914A">Data13!$DF$1:$DF$10,Data13!$DF$11:$DF$18</definedName>
    <definedName name="A127899914A_Data">Data13!$DF$11:$DF$18</definedName>
    <definedName name="A127899914A_Latest">Data13!$DF$18</definedName>
    <definedName name="A127899918K">Data13!$FL$1:$FL$10,Data13!$FL$11:$FL$18</definedName>
    <definedName name="A127899918K_Data">Data13!$FL$11:$FL$18</definedName>
    <definedName name="A127899918K_Latest">Data13!$FL$18</definedName>
    <definedName name="A127899922A">Data13!$EL$1:$EL$10,Data13!$EL$11:$EL$18</definedName>
    <definedName name="A127899922A_Data">Data13!$EL$11:$EL$18</definedName>
    <definedName name="A127899922A_Latest">Data13!$EL$18</definedName>
    <definedName name="A127899930A">Data13!$EO$1:$EO$10,Data13!$EO$11:$EO$18</definedName>
    <definedName name="A127899930A_Data">Data13!$EO$11:$EO$18</definedName>
    <definedName name="A127899930A_Latest">Data13!$EO$18</definedName>
    <definedName name="A127899934K">Data13!$GE$1:$GE$10,Data13!$GE$11:$GE$18</definedName>
    <definedName name="A127899934K_Data">Data13!$GE$11:$GE$18</definedName>
    <definedName name="A127899934K_Latest">Data13!$GE$18</definedName>
    <definedName name="A127899938V">Data13!$GF$1:$GF$10,Data13!$GF$11:$GF$18</definedName>
    <definedName name="A127899938V_Data">Data13!$GF$11:$GF$18</definedName>
    <definedName name="A127899938V_Latest">Data13!$GF$18</definedName>
    <definedName name="A127899942K">Data13!$GI$1:$GI$10,Data13!$GI$11:$GI$18</definedName>
    <definedName name="A127899942K_Data">Data13!$GI$11:$GI$18</definedName>
    <definedName name="A127899942K_Latest">Data13!$GI$18</definedName>
    <definedName name="A127899946V">Data13!$FS$1:$FS$10,Data13!$FS$11:$FS$18</definedName>
    <definedName name="A127899946V_Data">Data13!$FS$11:$FS$18</definedName>
    <definedName name="A127899946V_Latest">Data13!$FS$18</definedName>
    <definedName name="A127899950K">Data13!$GQ$1:$GQ$10,Data13!$GQ$11:$GQ$18</definedName>
    <definedName name="A127899950K_Data">Data13!$GQ$11:$GQ$18</definedName>
    <definedName name="A127899950K_Latest">Data13!$GQ$18</definedName>
    <definedName name="A127899954V">Data13!$GT$1:$GT$10,Data13!$GT$11:$GT$18</definedName>
    <definedName name="A127899954V_Data">Data13!$GT$11:$GT$18</definedName>
    <definedName name="A127899954V_Latest">Data13!$GT$18</definedName>
    <definedName name="A127899958C">Data13!$GW$1:$GW$10,Data13!$GW$11:$GW$18</definedName>
    <definedName name="A127899958C_Data">Data13!$GW$11:$GW$18</definedName>
    <definedName name="A127899958C_Latest">Data13!$GW$18</definedName>
    <definedName name="A127899974C">Data14!$EB$1:$EB$10,Data14!$EB$11:$EB$18</definedName>
    <definedName name="A127899974C_Data">Data14!$EB$11:$EB$18</definedName>
    <definedName name="A127899974C_Latest">Data14!$EB$18</definedName>
    <definedName name="A127901046L">Data14!$EM$1:$EM$10,Data14!$EM$11:$EM$18</definedName>
    <definedName name="A127901046L_Data">Data14!$EM$11:$EM$18</definedName>
    <definedName name="A127901046L_Latest">Data14!$EM$18</definedName>
    <definedName name="A127901050C">Data14!$EP$1:$EP$10,Data14!$EP$11:$EP$18</definedName>
    <definedName name="A127901050C_Data">Data14!$EP$11:$EP$18</definedName>
    <definedName name="A127901050C_Latest">Data14!$EP$18</definedName>
    <definedName name="A127901054L">Data14!$EZ$1:$EZ$10,Data14!$EZ$11:$EZ$18</definedName>
    <definedName name="A127901054L_Data">Data14!$EZ$11:$EZ$18</definedName>
    <definedName name="A127901054L_Latest">Data14!$EZ$18</definedName>
    <definedName name="A127901058W">Data14!$FF$1:$FF$10,Data14!$FF$11:$FF$18</definedName>
    <definedName name="A127901058W_Data">Data14!$FF$11:$FF$18</definedName>
    <definedName name="A127901058W_Latest">Data14!$FF$18</definedName>
    <definedName name="A127901242W">Data14!$FZ$1:$FZ$10,Data14!$FZ$11:$FZ$18</definedName>
    <definedName name="A127901242W_Data">Data14!$FZ$11:$FZ$18</definedName>
    <definedName name="A127901242W_Latest">Data14!$FZ$18</definedName>
    <definedName name="A127901246F">Data14!$GA$1:$GA$10,Data14!$GA$11:$GA$18</definedName>
    <definedName name="A127901246F_Data">Data14!$GA$11:$GA$18</definedName>
    <definedName name="A127901246F_Latest">Data14!$GA$18</definedName>
    <definedName name="A127901250W">Data14!$GH$1:$GH$10,Data14!$GH$11:$GH$18</definedName>
    <definedName name="A127901250W_Data">Data14!$GH$11:$GH$18</definedName>
    <definedName name="A127901250W_Latest">Data14!$GH$18</definedName>
    <definedName name="A127901254F">Data14!$GQ$1:$GQ$10,Data14!$GQ$11:$GQ$18</definedName>
    <definedName name="A127901254F_Data">Data14!$GQ$11:$GQ$18</definedName>
    <definedName name="A127901254F_Latest">Data14!$GQ$18</definedName>
    <definedName name="A127901258R">Data14!$GR$1:$GR$10,Data14!$GR$11:$GR$18</definedName>
    <definedName name="A127901258R_Data">Data14!$GR$11:$GR$18</definedName>
    <definedName name="A127901258R_Latest">Data14!$GR$18</definedName>
    <definedName name="A127901262F">Data14!$FS$1:$FS$10,Data14!$FS$11:$FS$18</definedName>
    <definedName name="A127901262F_Data">Data14!$FS$11:$FS$18</definedName>
    <definedName name="A127901262F_Latest">Data14!$FS$18</definedName>
    <definedName name="A127901266R">Data15!$GX$1:$GX$10,Data15!$GX$11:$GX$18</definedName>
    <definedName name="A127901266R_Data">Data15!$GX$11:$GX$18</definedName>
    <definedName name="A127901266R_Latest">Data15!$GX$18</definedName>
    <definedName name="A127901270F">Data15!$GZ$1:$GZ$10,Data15!$GZ$11:$GZ$18</definedName>
    <definedName name="A127901270F_Data">Data15!$GZ$11:$GZ$18</definedName>
    <definedName name="A127901270F_Latest">Data15!$GZ$18</definedName>
    <definedName name="A127901274R">Data15!$HH$1:$HH$10,Data15!$HH$11:$HH$18</definedName>
    <definedName name="A127901274R_Data">Data15!$HH$11:$HH$18</definedName>
    <definedName name="A127901274R_Latest">Data15!$HH$18</definedName>
    <definedName name="A127901278X">Data15!$GK$1:$GK$10,Data15!$GK$11:$GK$18</definedName>
    <definedName name="A127901278X_Data">Data15!$GK$11:$GK$18</definedName>
    <definedName name="A127901278X_Latest">Data15!$GK$18</definedName>
    <definedName name="A127901282R">Data15!$HM$1:$HM$10,Data15!$HM$11:$HM$18</definedName>
    <definedName name="A127901282R_Data">Data15!$HM$11:$HM$18</definedName>
    <definedName name="A127901282R_Latest">Data15!$HM$18</definedName>
    <definedName name="A127901290R">Data15!$GQ$1:$GQ$10,Data15!$GQ$11:$GQ$18</definedName>
    <definedName name="A127901290R_Data">Data15!$GQ$11:$GQ$18</definedName>
    <definedName name="A127901290R_Latest">Data15!$GQ$18</definedName>
    <definedName name="A127901294X">Data15!$IB$1:$IB$10,Data15!$IB$11:$IB$18</definedName>
    <definedName name="A127901294X_Data">Data15!$IB$11:$IB$18</definedName>
    <definedName name="A127901294X_Latest">Data15!$IB$18</definedName>
    <definedName name="A127901298J">Data15!$ID$1:$ID$10,Data15!$ID$11:$ID$18</definedName>
    <definedName name="A127901298J_Data">Data15!$ID$11:$ID$18</definedName>
    <definedName name="A127901298J_Latest">Data15!$ID$18</definedName>
    <definedName name="A127901302L">Data15!$IF$1:$IF$10,Data15!$IF$11:$IF$18</definedName>
    <definedName name="A127901302L_Data">Data15!$IF$11:$IF$18</definedName>
    <definedName name="A127901302L_Latest">Data15!$IF$18</definedName>
    <definedName name="A127901306W">Data15!$IP$1:$IP$10,Data15!$IP$11:$IP$18</definedName>
    <definedName name="A127901306W_Data">Data15!$IP$11:$IP$18</definedName>
    <definedName name="A127901306W_Latest">Data15!$IP$18</definedName>
    <definedName name="A127901310L">Data15!$HX$1:$HX$10,Data15!$HX$11:$HX$18</definedName>
    <definedName name="A127901310L_Data">Data15!$HX$11:$HX$18</definedName>
    <definedName name="A127901310L_Latest">Data15!$HX$18</definedName>
    <definedName name="A127901314W">Data15!$HY$1:$HY$10,Data15!$HY$11:$HY$18</definedName>
    <definedName name="A127901314W_Data">Data15!$HY$11:$HY$18</definedName>
    <definedName name="A127901314W_Latest">Data15!$HY$18</definedName>
    <definedName name="A127901318F">Data16!$S$1:$S$10,Data16!$S$11:$S$18</definedName>
    <definedName name="A127901318F_Data">Data16!$S$11:$S$18</definedName>
    <definedName name="A127901318F_Latest">Data16!$S$18</definedName>
    <definedName name="A127901322W">Data16!$Y$1:$Y$10,Data16!$Y$11:$Y$18</definedName>
    <definedName name="A127901322W_Data">Data16!$Y$11:$Y$18</definedName>
    <definedName name="A127901322W_Latest">Data16!$Y$18</definedName>
    <definedName name="A127901326F">Data16!$AL$1:$AL$10,Data16!$AL$11:$AL$18</definedName>
    <definedName name="A127901326F_Data">Data16!$AL$11:$AL$18</definedName>
    <definedName name="A127901326F_Latest">Data16!$AL$18</definedName>
    <definedName name="A127901334F">Data16!$O$1:$O$10,Data16!$O$11:$O$18</definedName>
    <definedName name="A127901334F_Data">Data16!$O$11:$O$18</definedName>
    <definedName name="A127901334F_Latest">Data16!$O$18</definedName>
    <definedName name="A127901338R">Data16!$BO$1:$BO$10,Data16!$BO$11:$BO$18</definedName>
    <definedName name="A127901338R_Data">Data16!$BO$11:$BO$18</definedName>
    <definedName name="A127901338R_Latest">Data16!$BO$18</definedName>
    <definedName name="A127901342F">Data16!$BP$1:$BP$10,Data16!$BP$11:$BP$18</definedName>
    <definedName name="A127901342F_Data">Data16!$BP$11:$BP$18</definedName>
    <definedName name="A127901342F_Latest">Data16!$BP$18</definedName>
    <definedName name="A127901346R">Data16!$CY$1:$CY$10,Data16!$CY$11:$CY$18</definedName>
    <definedName name="A127901346R_Data">Data16!$CY$11:$CY$18</definedName>
    <definedName name="A127901346R_Latest">Data16!$CY$18</definedName>
    <definedName name="A127901350F">Data14!$HG$1:$HG$10,Data14!$HG$11:$HG$18</definedName>
    <definedName name="A127901350F_Data">Data14!$HG$11:$HG$18</definedName>
    <definedName name="A127901350F_Latest">Data14!$HG$18</definedName>
    <definedName name="A127901354R">Data14!$HI$1:$HI$10,Data14!$HI$11:$HI$18</definedName>
    <definedName name="A127901354R_Data">Data14!$HI$11:$HI$18</definedName>
    <definedName name="A127901354R_Latest">Data14!$HI$18</definedName>
    <definedName name="A127901358X">Data14!$HN$1:$HN$10,Data14!$HN$11:$HN$18</definedName>
    <definedName name="A127901358X_Data">Data14!$HN$11:$HN$18</definedName>
    <definedName name="A127901358X_Latest">Data14!$HN$18</definedName>
    <definedName name="A127901362R">Data14!$HY$1:$HY$10,Data14!$HY$11:$HY$18</definedName>
    <definedName name="A127901362R_Data">Data14!$HY$11:$HY$18</definedName>
    <definedName name="A127901362R_Latest">Data14!$HY$18</definedName>
    <definedName name="A127901366X">Data14!$IM$1:$IM$10,Data14!$IM$11:$IM$18</definedName>
    <definedName name="A127901366X_Data">Data14!$IM$11:$IM$18</definedName>
    <definedName name="A127901366X_Latest">Data14!$IM$18</definedName>
    <definedName name="A127901370R">Data14!$IQ$1:$IQ$10,Data14!$IQ$11:$IQ$18</definedName>
    <definedName name="A127901370R_Data">Data14!$IQ$11:$IQ$18</definedName>
    <definedName name="A127901370R_Latest">Data14!$IQ$18</definedName>
    <definedName name="A127901374X">Data14!$ID$1:$ID$10,Data14!$ID$11:$ID$18</definedName>
    <definedName name="A127901374X_Data">Data14!$ID$11:$ID$18</definedName>
    <definedName name="A127901374X_Latest">Data14!$ID$18</definedName>
    <definedName name="A127901378J">Data15!$J$1:$J$10,Data15!$J$11:$J$18</definedName>
    <definedName name="A127901378J_Data">Data15!$J$11:$J$18</definedName>
    <definedName name="A127901378J_Latest">Data15!$J$18</definedName>
    <definedName name="A127901382X">Data15!$K$1:$K$10,Data15!$K$11:$K$18</definedName>
    <definedName name="A127901382X_Data">Data15!$K$11:$K$18</definedName>
    <definedName name="A127901382X_Latest">Data15!$K$18</definedName>
    <definedName name="A127901386J">Data15!$L$1:$L$10,Data15!$L$11:$L$18</definedName>
    <definedName name="A127901386J_Data">Data15!$L$11:$L$18</definedName>
    <definedName name="A127901386J_Latest">Data15!$L$18</definedName>
    <definedName name="A127901394J">Data15!$U$1:$U$10,Data15!$U$11:$U$18</definedName>
    <definedName name="A127901394J_Data">Data15!$U$11:$U$18</definedName>
    <definedName name="A127901394J_Latest">Data15!$U$18</definedName>
    <definedName name="A127901398T">Data15!$AE$1:$AE$10,Data15!$AE$11:$AE$18</definedName>
    <definedName name="A127901398T_Data">Data15!$AE$11:$AE$18</definedName>
    <definedName name="A127901398T_Latest">Data15!$AE$18</definedName>
    <definedName name="A127901402W">Data15!$AR$1:$AR$10,Data15!$AR$11:$AR$18</definedName>
    <definedName name="A127901402W_Data">Data15!$AR$11:$AR$18</definedName>
    <definedName name="A127901402W_Latest">Data15!$AR$18</definedName>
    <definedName name="A127901406F">Data15!$AW$1:$AW$10,Data15!$AW$11:$AW$18</definedName>
    <definedName name="A127901406F_Data">Data15!$AW$11:$AW$18</definedName>
    <definedName name="A127901406F_Latest">Data15!$AW$18</definedName>
    <definedName name="A127901410W">Data15!$AX$1:$AX$10,Data15!$AX$11:$AX$18</definedName>
    <definedName name="A127901410W_Data">Data15!$AX$11:$AX$18</definedName>
    <definedName name="A127901410W_Latest">Data15!$AX$18</definedName>
    <definedName name="A127901414F">Data15!$Y$1:$Y$10,Data15!$Y$11:$Y$18</definedName>
    <definedName name="A127901414F_Data">Data15!$Y$11:$Y$18</definedName>
    <definedName name="A127901414F_Latest">Data15!$Y$18</definedName>
    <definedName name="A127901418R">Data15!$BV$1:$BV$10,Data15!$BV$11:$BV$18</definedName>
    <definedName name="A127901418R_Data">Data15!$BV$11:$BV$18</definedName>
    <definedName name="A127901418R_Latest">Data15!$BV$18</definedName>
    <definedName name="A127901422F">Data15!$BY$1:$BY$10,Data15!$BY$11:$BY$18</definedName>
    <definedName name="A127901422F_Data">Data15!$BY$11:$BY$18</definedName>
    <definedName name="A127901422F_Latest">Data15!$BY$18</definedName>
    <definedName name="A127901426R">Data15!$BZ$1:$BZ$10,Data15!$BZ$11:$BZ$18</definedName>
    <definedName name="A127901426R_Data">Data15!$BZ$11:$BZ$18</definedName>
    <definedName name="A127901426R_Latest">Data15!$BZ$18</definedName>
    <definedName name="A127901430F">Data15!$CA$1:$CA$10,Data15!$CA$11:$CA$18</definedName>
    <definedName name="A127901430F_Data">Data15!$CA$11:$CA$18</definedName>
    <definedName name="A127901430F_Latest">Data15!$CA$18</definedName>
    <definedName name="A127901438X">Data15!$BH$1:$BH$10,Data15!$BH$11:$BH$18</definedName>
    <definedName name="A127901438X_Data">Data15!$BH$11:$BH$18</definedName>
    <definedName name="A127901438X_Latest">Data15!$BH$18</definedName>
    <definedName name="A127901442R">Data15!$CV$1:$CV$10,Data15!$CV$11:$CV$18</definedName>
    <definedName name="A127901442R_Data">Data15!$CV$11:$CV$18</definedName>
    <definedName name="A127901442R_Latest">Data15!$CV$18</definedName>
    <definedName name="A127901446X">Data15!$DL$1:$DL$10,Data15!$DL$11:$DL$18</definedName>
    <definedName name="A127901446X_Data">Data15!$DL$11:$DL$18</definedName>
    <definedName name="A127901446X_Latest">Data15!$DL$18</definedName>
    <definedName name="A127901450R">Data15!$CP$1:$CP$10,Data15!$CP$11:$CP$18</definedName>
    <definedName name="A127901450R_Data">Data15!$CP$11:$CP$18</definedName>
    <definedName name="A127901450R_Latest">Data15!$CP$18</definedName>
    <definedName name="A127901454X">Data15!$EE$1:$EE$10,Data15!$EE$11:$EE$18</definedName>
    <definedName name="A127901454X_Data">Data15!$EE$11:$EE$18</definedName>
    <definedName name="A127901454X_Latest">Data15!$EE$18</definedName>
    <definedName name="A127901458J">Data15!$EU$1:$EU$10,Data15!$EU$11:$EU$18</definedName>
    <definedName name="A127901458J_Data">Data15!$EU$11:$EU$18</definedName>
    <definedName name="A127901458J_Latest">Data15!$EU$18</definedName>
    <definedName name="A127901462X">Data15!$DZ$1:$DZ$10,Data15!$DZ$11:$DZ$18</definedName>
    <definedName name="A127901462X_Data">Data15!$DZ$11:$DZ$18</definedName>
    <definedName name="A127901462X_Latest">Data15!$DZ$18</definedName>
    <definedName name="A127901466J">Data15!$FK$1:$FK$10,Data15!$FK$11:$FK$18</definedName>
    <definedName name="A127901466J_Data">Data15!$FK$11:$FK$18</definedName>
    <definedName name="A127901466J_Latest">Data15!$FK$18</definedName>
    <definedName name="A127901470X">Data15!$FB$1:$FB$10,Data15!$FB$11:$FB$18</definedName>
    <definedName name="A127901470X_Data">Data15!$FB$11:$FB$18</definedName>
    <definedName name="A127901470X_Latest">Data15!$FB$18</definedName>
    <definedName name="A127901474J">Data15!$GC$1:$GC$10,Data15!$GC$11:$GC$18</definedName>
    <definedName name="A127901474J_Data">Data15!$GC$11:$GC$18</definedName>
    <definedName name="A127901474J_Latest">Data15!$GC$18</definedName>
    <definedName name="A127901478T">Data15!$FE$1:$FE$10,Data15!$FE$11:$FE$18</definedName>
    <definedName name="A127901478T_Data">Data15!$FE$11:$FE$18</definedName>
    <definedName name="A127901478T_Latest">Data15!$FE$18</definedName>
    <definedName name="A127901482J">Data15!$FI$1:$FI$10,Data15!$FI$11:$FI$18</definedName>
    <definedName name="A127901482J_Data">Data15!$FI$11:$FI$18</definedName>
    <definedName name="A127901482J_Latest">Data15!$FI$18</definedName>
    <definedName name="A127901486T">Data16!$DJ$1:$DJ$10,Data16!$DJ$11:$DJ$18</definedName>
    <definedName name="A127901486T_Data">Data16!$DJ$11:$DJ$18</definedName>
    <definedName name="A127901486T_Latest">Data16!$DJ$18</definedName>
    <definedName name="A127901494T">Data16!$DI$1:$DI$10,Data16!$DI$11:$DI$18</definedName>
    <definedName name="A127901494T_Data">Data16!$DI$11:$DI$18</definedName>
    <definedName name="A127901494T_Latest">Data16!$DI$18</definedName>
    <definedName name="A127901498A">Data16!$DK$1:$DK$10,Data16!$DK$11:$DK$18</definedName>
    <definedName name="A127901498A_Data">Data16!$DK$11:$DK$18</definedName>
    <definedName name="A127901498A_Latest">Data16!$DK$18</definedName>
    <definedName name="A127902602J">Data16!$EQ$1:$EQ$10,Data16!$EQ$11:$EQ$18</definedName>
    <definedName name="A127902602J_Data">Data16!$EQ$11:$EQ$18</definedName>
    <definedName name="A127902602J_Latest">Data16!$EQ$18</definedName>
    <definedName name="A127902606T">Data16!$DR$1:$DR$10,Data16!$DR$11:$DR$18</definedName>
    <definedName name="A127902606T_Data">Data16!$DR$11:$DR$18</definedName>
    <definedName name="A127902606T_Latest">Data16!$DR$18</definedName>
    <definedName name="A127902862C">Data16!$EV$1:$EV$10,Data16!$EV$11:$EV$18</definedName>
    <definedName name="A127902862C_Data">Data16!$EV$11:$EV$18</definedName>
    <definedName name="A127902862C_Latest">Data16!$EV$18</definedName>
    <definedName name="A127902866L">Data16!$FJ$1:$FJ$10,Data16!$FJ$11:$FJ$18</definedName>
    <definedName name="A127902866L_Data">Data16!$FJ$11:$FJ$18</definedName>
    <definedName name="A127902866L_Latest">Data16!$FJ$18</definedName>
    <definedName name="A127902870C">Data16!$FO$1:$FO$10,Data16!$FO$11:$FO$18</definedName>
    <definedName name="A127902870C_Data">Data16!$FO$11:$FO$18</definedName>
    <definedName name="A127902870C_Latest">Data16!$FO$18</definedName>
    <definedName name="A127902874L">Data16!$FS$1:$FS$10,Data16!$FS$11:$FS$18</definedName>
    <definedName name="A127902874L_Data">Data16!$FS$11:$FS$18</definedName>
    <definedName name="A127902874L_Latest">Data16!$FS$18</definedName>
    <definedName name="A127902878W">Data16!$FX$1:$FX$10,Data16!$FX$11:$FX$18</definedName>
    <definedName name="A127902878W_Data">Data16!$FX$11:$FX$18</definedName>
    <definedName name="A127902878W_Latest">Data16!$FX$18</definedName>
    <definedName name="A127902882L">Data16!$EY$1:$EY$10,Data16!$EY$11:$EY$18</definedName>
    <definedName name="A127902882L_Data">Data16!$EY$11:$EY$18</definedName>
    <definedName name="A127902882L_Latest">Data16!$EY$18</definedName>
    <definedName name="A127902886W">Data16!$FB$1:$FB$10,Data16!$FB$11:$FB$18</definedName>
    <definedName name="A127902886W_Data">Data16!$FB$11:$FB$18</definedName>
    <definedName name="A127902886W_Latest">Data16!$FB$18</definedName>
    <definedName name="A127902890L">Data17!$GG$1:$GG$10,Data17!$GG$11:$GG$18</definedName>
    <definedName name="A127902890L_Data">Data17!$GG$11:$GG$18</definedName>
    <definedName name="A127902890L_Latest">Data17!$GG$18</definedName>
    <definedName name="A127902894W">Data17!$FS$1:$FS$10,Data17!$FS$11:$FS$18</definedName>
    <definedName name="A127902894W_Data">Data17!$FS$11:$FS$18</definedName>
    <definedName name="A127902894W_Latest">Data17!$FS$18</definedName>
    <definedName name="A127902898F">Data17!$GO$1:$GO$10,Data17!$GO$11:$GO$18</definedName>
    <definedName name="A127902898F_Data">Data17!$GO$11:$GO$18</definedName>
    <definedName name="A127902898F_Latest">Data17!$GO$18</definedName>
    <definedName name="A127902902K">Data17!$GR$1:$GR$10,Data17!$GR$11:$GR$18</definedName>
    <definedName name="A127902902K_Data">Data17!$GR$11:$GR$18</definedName>
    <definedName name="A127902902K_Latest">Data17!$GR$18</definedName>
    <definedName name="A127902906V">Data17!$FW$1:$FW$10,Data17!$FW$11:$FW$18</definedName>
    <definedName name="A127902906V_Data">Data17!$FW$11:$FW$18</definedName>
    <definedName name="A127902906V_Latest">Data17!$FW$18</definedName>
    <definedName name="A127902910K">Data17!$GZ$1:$GZ$10,Data17!$GZ$11:$GZ$18</definedName>
    <definedName name="A127902910K_Data">Data17!$GZ$11:$GZ$18</definedName>
    <definedName name="A127902910K_Latest">Data17!$GZ$18</definedName>
    <definedName name="A127902914V">Data17!$HS$1:$HS$10,Data17!$HS$11:$HS$18</definedName>
    <definedName name="A127902914V_Data">Data17!$HS$11:$HS$18</definedName>
    <definedName name="A127902914V_Latest">Data17!$HS$18</definedName>
    <definedName name="A127902918C">Data17!$HU$1:$HU$10,Data17!$HU$11:$HU$18</definedName>
    <definedName name="A127902918C_Data">Data17!$HU$11:$HU$18</definedName>
    <definedName name="A127902918C_Latest">Data17!$HU$18</definedName>
    <definedName name="A127902922V">Data17!$HY$1:$HY$10,Data17!$HY$11:$HY$18</definedName>
    <definedName name="A127902922V_Data">Data17!$HY$11:$HY$18</definedName>
    <definedName name="A127902922V_Latest">Data17!$HY$18</definedName>
    <definedName name="A127902926C">Data17!$ID$1:$ID$10,Data17!$ID$11:$ID$18</definedName>
    <definedName name="A127902926C_Data">Data17!$ID$11:$ID$18</definedName>
    <definedName name="A127902926C_Latest">Data17!$ID$18</definedName>
    <definedName name="A127902930V">Data17!$IE$1:$IE$10,Data17!$IE$11:$IE$18</definedName>
    <definedName name="A127902930V_Data">Data17!$IE$11:$IE$18</definedName>
    <definedName name="A127902930V_Latest">Data17!$IE$18</definedName>
    <definedName name="A127902934C">Data17!$HE$1:$HE$10,Data17!$HE$11:$HE$18</definedName>
    <definedName name="A127902934C_Data">Data17!$HE$11:$HE$18</definedName>
    <definedName name="A127902934C_Latest">Data17!$HE$18</definedName>
    <definedName name="A127902938L">Data17!$HF$1:$HF$10,Data17!$HF$11:$HF$18</definedName>
    <definedName name="A127902938L_Data">Data17!$HF$11:$HF$18</definedName>
    <definedName name="A127902938L_Latest">Data17!$HF$18</definedName>
    <definedName name="A127902942C">Data18!$X$1:$X$10,Data18!$X$11:$X$18</definedName>
    <definedName name="A127902942C_Data">Data18!$X$11:$X$18</definedName>
    <definedName name="A127902942C_Latest">Data18!$X$18</definedName>
    <definedName name="A127902946L">Data18!$AS$1:$AS$10,Data18!$AS$11:$AS$18</definedName>
    <definedName name="A127902946L_Data">Data18!$AS$11:$AS$18</definedName>
    <definedName name="A127902946L_Latest">Data18!$AS$18</definedName>
    <definedName name="A127902950C">Data18!$AW$1:$AW$10,Data18!$AW$11:$AW$18</definedName>
    <definedName name="A127902950C_Data">Data18!$AW$11:$AW$18</definedName>
    <definedName name="A127902950C_Latest">Data18!$AW$18</definedName>
    <definedName name="A127902954L">Data18!$AX$1:$AX$10,Data18!$AX$11:$AX$18</definedName>
    <definedName name="A127902954L_Data">Data18!$AX$11:$AX$18</definedName>
    <definedName name="A127902954L_Latest">Data18!$AX$18</definedName>
    <definedName name="A127902958W">Data18!$AZ$1:$AZ$10,Data18!$AZ$11:$AZ$18</definedName>
    <definedName name="A127902958W_Data">Data18!$AZ$11:$AZ$18</definedName>
    <definedName name="A127902958W_Latest">Data18!$AZ$18</definedName>
    <definedName name="A127902962L">Data18!$BF$1:$BF$10,Data18!$BF$11:$BF$18</definedName>
    <definedName name="A127902962L_Data">Data18!$BF$11:$BF$18</definedName>
    <definedName name="A127902962L_Latest">Data18!$BF$18</definedName>
    <definedName name="A127902966W">Data18!$AD$1:$AD$10,Data18!$AD$11:$AD$18</definedName>
    <definedName name="A127902966W_Data">Data18!$AD$11:$AD$18</definedName>
    <definedName name="A127902966W_Latest">Data18!$AD$18</definedName>
    <definedName name="A127902970L">Data18!$AF$1:$AF$10,Data18!$AF$11:$AF$18</definedName>
    <definedName name="A127902970L_Data">Data18!$AF$11:$AF$18</definedName>
    <definedName name="A127902970L_Latest">Data18!$AF$18</definedName>
    <definedName name="A127902974W">Data18!$BQ$1:$BQ$10,Data18!$BQ$11:$BQ$18</definedName>
    <definedName name="A127902974W_Data">Data18!$BQ$11:$BQ$18</definedName>
    <definedName name="A127902974W_Latest">Data18!$BQ$18</definedName>
    <definedName name="A127902978F">Data18!$CA$1:$CA$10,Data18!$CA$11:$CA$18</definedName>
    <definedName name="A127902978F_Data">Data18!$CA$11:$CA$18</definedName>
    <definedName name="A127902978F_Latest">Data18!$CA$18</definedName>
    <definedName name="A127902982W">Data18!$CJ$1:$CJ$10,Data18!$CJ$11:$CJ$18</definedName>
    <definedName name="A127902982W_Data">Data18!$CJ$11:$CJ$18</definedName>
    <definedName name="A127902982W_Latest">Data18!$CJ$18</definedName>
    <definedName name="A127902986F">Data16!$HC$1:$HC$10,Data16!$HC$11:$HC$18</definedName>
    <definedName name="A127902986F_Data">Data16!$HC$11:$HC$18</definedName>
    <definedName name="A127902986F_Latest">Data16!$HC$18</definedName>
    <definedName name="A127902990W">Data16!$GF$1:$GF$10,Data16!$GF$11:$GF$18</definedName>
    <definedName name="A127902990W_Data">Data16!$GF$11:$GF$18</definedName>
    <definedName name="A127902990W_Latest">Data16!$GF$18</definedName>
    <definedName name="A127902994F">Data16!$HG$1:$HG$10,Data16!$HG$11:$HG$18</definedName>
    <definedName name="A127902994F_Data">Data16!$HG$11:$HG$18</definedName>
    <definedName name="A127902994F_Latest">Data16!$HG$18</definedName>
    <definedName name="A127902998R">Data16!$GK$1:$GK$10,Data16!$GK$11:$GK$18</definedName>
    <definedName name="A127902998R_Data">Data16!$GK$11:$GK$18</definedName>
    <definedName name="A127902998R_Latest">Data16!$GK$18</definedName>
    <definedName name="A127903002W">Data16!$IL$1:$IL$10,Data16!$IL$11:$IL$18</definedName>
    <definedName name="A127903002W_Data">Data16!$IL$11:$IL$18</definedName>
    <definedName name="A127903002W_Latest">Data16!$IL$18</definedName>
    <definedName name="A127903006F">Data16!$IP$1:$IP$10,Data16!$IP$11:$IP$18</definedName>
    <definedName name="A127903006F_Data">Data16!$IP$11:$IP$18</definedName>
    <definedName name="A127903006F_Latest">Data16!$IP$18</definedName>
    <definedName name="A127903010W">Data16!$HQ$1:$HQ$10,Data16!$HQ$11:$HQ$18</definedName>
    <definedName name="A127903010W_Data">Data16!$HQ$11:$HQ$18</definedName>
    <definedName name="A127903010W_Latest">Data16!$HQ$18</definedName>
    <definedName name="A127903014F">Data17!$Z$1:$Z$10,Data17!$Z$11:$Z$18</definedName>
    <definedName name="A127903014F_Data">Data17!$Z$11:$Z$18</definedName>
    <definedName name="A127903014F_Latest">Data17!$Z$18</definedName>
    <definedName name="A127903018R">Data17!$AE$1:$AE$10,Data17!$AE$11:$AE$18</definedName>
    <definedName name="A127903018R_Data">Data17!$AE$11:$AE$18</definedName>
    <definedName name="A127903018R_Latest">Data17!$AE$18</definedName>
    <definedName name="A127903022F">Data17!$AI$1:$AI$10,Data17!$AI$11:$AI$18</definedName>
    <definedName name="A127903022F_Data">Data17!$AI$11:$AI$18</definedName>
    <definedName name="A127903022F_Latest">Data17!$AI$18</definedName>
    <definedName name="A127903026R">Data17!$BE$1:$BE$10,Data17!$BE$11:$BE$18</definedName>
    <definedName name="A127903026R_Data">Data17!$BE$11:$BE$18</definedName>
    <definedName name="A127903026R_Latest">Data17!$BE$18</definedName>
    <definedName name="A127903030F">Data17!$BG$1:$BG$10,Data17!$BG$11:$BG$18</definedName>
    <definedName name="A127903030F_Data">Data17!$BG$11:$BG$18</definedName>
    <definedName name="A127903030F_Latest">Data17!$BG$18</definedName>
    <definedName name="A127903034R">Data17!$BH$1:$BH$10,Data17!$BH$11:$BH$18</definedName>
    <definedName name="A127903034R_Data">Data17!$BH$11:$BH$18</definedName>
    <definedName name="A127903034R_Latest">Data17!$BH$18</definedName>
    <definedName name="A127903038X">Data17!$BO$1:$BO$10,Data17!$BO$11:$BO$18</definedName>
    <definedName name="A127903038X_Data">Data17!$BO$11:$BO$18</definedName>
    <definedName name="A127903038X_Latest">Data17!$BO$18</definedName>
    <definedName name="A127903042R">Data17!$BP$1:$BP$10,Data17!$BP$11:$BP$18</definedName>
    <definedName name="A127903042R_Data">Data17!$BP$11:$BP$18</definedName>
    <definedName name="A127903042R_Latest">Data17!$BP$18</definedName>
    <definedName name="A127903046X">Data17!$AQ$1:$AQ$10,Data17!$AQ$11:$AQ$18</definedName>
    <definedName name="A127903046X_Data">Data17!$AQ$11:$AQ$18</definedName>
    <definedName name="A127903046X_Latest">Data17!$AQ$18</definedName>
    <definedName name="A127903050R">Data17!$CE$1:$CE$10,Data17!$CE$11:$CE$18</definedName>
    <definedName name="A127903050R_Data">Data17!$CE$11:$CE$18</definedName>
    <definedName name="A127903050R_Latest">Data17!$CE$18</definedName>
    <definedName name="A127903054X">Data17!$CH$1:$CH$10,Data17!$CH$11:$CH$18</definedName>
    <definedName name="A127903054X_Data">Data17!$CH$11:$CH$18</definedName>
    <definedName name="A127903054X_Latest">Data17!$CH$18</definedName>
    <definedName name="A127903058J">Data17!$CQ$1:$CQ$10,Data17!$CQ$11:$CQ$18</definedName>
    <definedName name="A127903058J_Data">Data17!$CQ$11:$CQ$18</definedName>
    <definedName name="A127903058J_Latest">Data17!$CQ$18</definedName>
    <definedName name="A127903062X">Data17!$CT$1:$CT$10,Data17!$CT$11:$CT$18</definedName>
    <definedName name="A127903062X_Data">Data17!$CT$11:$CT$18</definedName>
    <definedName name="A127903062X_Latest">Data17!$CT$18</definedName>
    <definedName name="A127903066J">Data17!$CV$1:$CV$10,Data17!$CV$11:$CV$18</definedName>
    <definedName name="A127903066J_Data">Data17!$CV$11:$CV$18</definedName>
    <definedName name="A127903066J_Latest">Data17!$CV$18</definedName>
    <definedName name="A127903070X">Data17!$CY$1:$CY$10,Data17!$CY$11:$CY$18</definedName>
    <definedName name="A127903070X_Data">Data17!$CY$11:$CY$18</definedName>
    <definedName name="A127903070X_Latest">Data17!$CY$18</definedName>
    <definedName name="A127903074J">Data17!$CZ$1:$CZ$10,Data17!$CZ$11:$CZ$18</definedName>
    <definedName name="A127903074J_Data">Data17!$CZ$11:$CZ$18</definedName>
    <definedName name="A127903074J_Latest">Data17!$CZ$18</definedName>
    <definedName name="A127903078T">Data17!$BY$1:$BY$10,Data17!$BY$11:$BY$18</definedName>
    <definedName name="A127903078T_Data">Data17!$BY$11:$BY$18</definedName>
    <definedName name="A127903078T_Latest">Data17!$BY$18</definedName>
    <definedName name="A127903082J">Data17!$DU$1:$DU$10,Data17!$DU$11:$DU$18</definedName>
    <definedName name="A127903082J_Data">Data17!$DU$11:$DU$18</definedName>
    <definedName name="A127903082J_Latest">Data17!$DU$18</definedName>
    <definedName name="A127903086T">Data17!$DW$1:$DW$10,Data17!$DW$11:$DW$18</definedName>
    <definedName name="A127903086T_Data">Data17!$DW$11:$DW$18</definedName>
    <definedName name="A127903086T_Latest">Data17!$DW$18</definedName>
    <definedName name="A127903090J">Data17!$DH$1:$DH$10,Data17!$DH$11:$DH$18</definedName>
    <definedName name="A127903090J_Data">Data17!$DH$11:$DH$18</definedName>
    <definedName name="A127903090J_Latest">Data17!$DH$18</definedName>
    <definedName name="A127903094T">Data17!$FB$1:$FB$10,Data17!$FB$11:$FB$18</definedName>
    <definedName name="A127903094T_Data">Data17!$FB$11:$FB$18</definedName>
    <definedName name="A127903094T_Latest">Data17!$FB$18</definedName>
    <definedName name="A127903098A">Data17!$FD$1:$FD$10,Data17!$FD$11:$FD$18</definedName>
    <definedName name="A127903098A_Data">Data17!$FD$11:$FD$18</definedName>
    <definedName name="A127903098A_Latest">Data17!$FD$18</definedName>
    <definedName name="A127903102F">Data17!$FE$1:$FE$10,Data17!$FE$11:$FE$18</definedName>
    <definedName name="A127903102F_Data">Data17!$FE$11:$FE$18</definedName>
    <definedName name="A127903102F_Latest">Data17!$FE$18</definedName>
    <definedName name="A127903106R">Data17!$FF$1:$FF$10,Data17!$FF$11:$FF$18</definedName>
    <definedName name="A127903106R_Data">Data17!$FF$11:$FF$18</definedName>
    <definedName name="A127903106R_Latest">Data17!$FF$18</definedName>
    <definedName name="A127903110F">Data17!$FJ$1:$FJ$10,Data17!$FJ$11:$FJ$18</definedName>
    <definedName name="A127903110F_Data">Data17!$FJ$11:$FJ$18</definedName>
    <definedName name="A127903110F_Latest">Data17!$FJ$18</definedName>
    <definedName name="A127903114R">Data17!$FK$1:$FK$10,Data17!$FK$11:$FK$18</definedName>
    <definedName name="A127903114R_Data">Data17!$FK$11:$FK$18</definedName>
    <definedName name="A127903114R_Latest">Data17!$FK$18</definedName>
    <definedName name="A127903118X">Data17!$FN$1:$FN$10,Data17!$FN$11:$FN$18</definedName>
    <definedName name="A127903118X_Data">Data17!$FN$11:$FN$18</definedName>
    <definedName name="A127903118X_Latest">Data17!$FN$18</definedName>
    <definedName name="A127903122R">Data17!$FP$1:$FP$10,Data17!$FP$11:$FP$18</definedName>
    <definedName name="A127903122R_Data">Data17!$FP$11:$FP$18</definedName>
    <definedName name="A127903122R_Latest">Data17!$FP$18</definedName>
    <definedName name="A127903126X">Data17!$EP$1:$EP$10,Data17!$EP$11:$EP$18</definedName>
    <definedName name="A127903126X_Data">Data17!$EP$11:$EP$18</definedName>
    <definedName name="A127903126X_Latest">Data17!$EP$18</definedName>
    <definedName name="A127903138J">Data18!$CQ$1:$CQ$10,Data18!$CQ$11:$CQ$18</definedName>
    <definedName name="A127903138J_Data">Data18!$CQ$11:$CQ$18</definedName>
    <definedName name="A127903138J_Latest">Data18!$CQ$18</definedName>
    <definedName name="A127904142T">Data1!$Q$1:$Q$10,Data1!$Q$11:$Q$18</definedName>
    <definedName name="A127904142T_Data">Data1!$Q$11:$Q$18</definedName>
    <definedName name="A127904142T_Latest">Data1!$Q$18</definedName>
    <definedName name="A127904422K">Data1!$AL$1:$AL$10,Data1!$AL$11:$AL$18</definedName>
    <definedName name="A127904422K_Data">Data1!$AL$11:$AL$18</definedName>
    <definedName name="A127904422K_Latest">Data1!$AL$18</definedName>
    <definedName name="A127904426V">Data1!$AZ$1:$AZ$10,Data1!$AZ$11:$AZ$18</definedName>
    <definedName name="A127904426V_Data">Data1!$AZ$11:$AZ$18</definedName>
    <definedName name="A127904426V_Latest">Data1!$AZ$18</definedName>
    <definedName name="A127904430K">Data1!$BI$1:$BI$10,Data1!$BI$11:$BI$18</definedName>
    <definedName name="A127904430K_Data">Data1!$BI$11:$BI$18</definedName>
    <definedName name="A127904430K_Latest">Data1!$BI$18</definedName>
    <definedName name="A127904434V">Data1!$BR$1:$BR$10,Data1!$BR$11:$BR$18</definedName>
    <definedName name="A127904434V_Data">Data1!$BR$11:$BR$18</definedName>
    <definedName name="A127904434V_Latest">Data1!$BR$18</definedName>
    <definedName name="A127904438C">Data1!$AQ$1:$AQ$10,Data1!$AQ$11:$AQ$18</definedName>
    <definedName name="A127904438C_Data">Data1!$AQ$11:$AQ$18</definedName>
    <definedName name="A127904438C_Latest">Data1!$AQ$18</definedName>
    <definedName name="A127904442V">Data2!$BS$1:$BS$10,Data2!$BS$11:$BS$18</definedName>
    <definedName name="A127904442V_Data">Data2!$BS$11:$BS$18</definedName>
    <definedName name="A127904442V_Latest">Data2!$BS$18</definedName>
    <definedName name="A127904446C">Data2!$BU$1:$BU$10,Data2!$BU$11:$BU$18</definedName>
    <definedName name="A127904446C_Data">Data2!$BU$11:$BU$18</definedName>
    <definedName name="A127904446C_Latest">Data2!$BU$18</definedName>
    <definedName name="A127904450V">Data2!$CB$1:$CB$10,Data2!$CB$11:$CB$18</definedName>
    <definedName name="A127904450V_Data">Data2!$CB$11:$CB$18</definedName>
    <definedName name="A127904450V_Latest">Data2!$CB$18</definedName>
    <definedName name="A127904454C">Data2!$CF$1:$CF$10,Data2!$CF$11:$CF$18</definedName>
    <definedName name="A127904454C_Data">Data2!$CF$11:$CF$18</definedName>
    <definedName name="A127904454C_Latest">Data2!$CF$18</definedName>
    <definedName name="A127904458L">Data2!$BN$1:$BN$10,Data2!$BN$11:$BN$18</definedName>
    <definedName name="A127904458L_Data">Data2!$BN$11:$BN$18</definedName>
    <definedName name="A127904458L_Latest">Data2!$BN$18</definedName>
    <definedName name="A127904462C">Data2!$DA$1:$DA$10,Data2!$DA$11:$DA$18</definedName>
    <definedName name="A127904462C_Data">Data2!$DA$11:$DA$18</definedName>
    <definedName name="A127904462C_Latest">Data2!$DA$18</definedName>
    <definedName name="A127904466L">Data2!$DE$1:$DE$10,Data2!$DE$11:$DE$18</definedName>
    <definedName name="A127904466L_Data">Data2!$DE$11:$DE$18</definedName>
    <definedName name="A127904466L_Latest">Data2!$DE$18</definedName>
    <definedName name="A127904470C">Data2!$CQ$1:$CQ$10,Data2!$CQ$11:$CQ$18</definedName>
    <definedName name="A127904470C_Data">Data2!$CQ$11:$CQ$18</definedName>
    <definedName name="A127904470C_Latest">Data2!$CQ$18</definedName>
    <definedName name="A127904474L">Data2!$DP$1:$DP$10,Data2!$DP$11:$DP$18</definedName>
    <definedName name="A127904474L_Data">Data2!$DP$11:$DP$18</definedName>
    <definedName name="A127904474L_Latest">Data2!$DP$18</definedName>
    <definedName name="A127904478W">Data2!$CW$1:$CW$10,Data2!$CW$11:$CW$18</definedName>
    <definedName name="A127904478W_Data">Data2!$CW$11:$CW$18</definedName>
    <definedName name="A127904478W_Latest">Data2!$CW$18</definedName>
    <definedName name="A127904482L">Data2!$EP$1:$EP$10,Data2!$EP$11:$EP$18</definedName>
    <definedName name="A127904482L_Data">Data2!$EP$11:$EP$18</definedName>
    <definedName name="A127904482L_Latest">Data2!$EP$18</definedName>
    <definedName name="A127904486W">Data2!$EX$1:$EX$10,Data2!$EX$11:$EX$18</definedName>
    <definedName name="A127904486W_Data">Data2!$EX$11:$EX$18</definedName>
    <definedName name="A127904486W_Latest">Data2!$EX$18</definedName>
    <definedName name="A127904490L">Data2!$FA$1:$FA$10,Data2!$FA$11:$FA$18</definedName>
    <definedName name="A127904490L_Data">Data2!$FA$11:$FA$18</definedName>
    <definedName name="A127904490L_Latest">Data2!$FA$18</definedName>
    <definedName name="A127904494W">Data2!$GN$1:$GN$10,Data2!$GN$11:$GN$18</definedName>
    <definedName name="A127904494W_Data">Data2!$GN$11:$GN$18</definedName>
    <definedName name="A127904494W_Latest">Data2!$GN$18</definedName>
    <definedName name="A127904498F">Data2!$HH$1:$HH$10,Data2!$HH$11:$HH$18</definedName>
    <definedName name="A127904498F_Data">Data2!$HH$11:$HH$18</definedName>
    <definedName name="A127904498F_Latest">Data2!$HH$18</definedName>
    <definedName name="A127904502K">Data2!$HI$1:$HI$10,Data2!$HI$11:$HI$18</definedName>
    <definedName name="A127904502K_Data">Data2!$HI$11:$HI$18</definedName>
    <definedName name="A127904502K_Latest">Data2!$HI$18</definedName>
    <definedName name="A127904506V">Data2!$HN$1:$HN$10,Data2!$HN$11:$HN$18</definedName>
    <definedName name="A127904506V_Data">Data2!$HN$11:$HN$18</definedName>
    <definedName name="A127904506V_Latest">Data2!$HN$18</definedName>
    <definedName name="A127904510K">Data2!$GM$1:$GM$10,Data2!$GM$11:$GM$18</definedName>
    <definedName name="A127904510K_Data">Data2!$GM$11:$GM$18</definedName>
    <definedName name="A127904510K_Latest">Data2!$GM$18</definedName>
    <definedName name="A127904514V">Data1!$CK$1:$CK$10,Data1!$CK$11:$CK$18</definedName>
    <definedName name="A127904514V_Data">Data1!$CK$11:$CK$18</definedName>
    <definedName name="A127904514V_Latest">Data1!$CK$18</definedName>
    <definedName name="A127904518C">Data1!$CL$1:$CL$10,Data1!$CL$11:$CL$18</definedName>
    <definedName name="A127904518C_Data">Data1!$CL$11:$CL$18</definedName>
    <definedName name="A127904518C_Latest">Data1!$CL$18</definedName>
    <definedName name="A127904522V">Data1!$CO$1:$CO$10,Data1!$CO$11:$CO$18</definedName>
    <definedName name="A127904522V_Data">Data1!$CO$11:$CO$18</definedName>
    <definedName name="A127904522V_Latest">Data1!$CO$18</definedName>
    <definedName name="A127904526C">Data1!$CS$1:$CS$10,Data1!$CS$11:$CS$18</definedName>
    <definedName name="A127904526C_Data">Data1!$CS$11:$CS$18</definedName>
    <definedName name="A127904526C_Latest">Data1!$CS$18</definedName>
    <definedName name="A127904534C">Data1!$DL$1:$DL$10,Data1!$DL$11:$DL$18</definedName>
    <definedName name="A127904534C_Data">Data1!$DL$11:$DL$18</definedName>
    <definedName name="A127904534C_Latest">Data1!$DL$18</definedName>
    <definedName name="A127904538L">Data1!$DM$1:$DM$10,Data1!$DM$11:$DM$18</definedName>
    <definedName name="A127904538L_Data">Data1!$DM$11:$DM$18</definedName>
    <definedName name="A127904538L_Latest">Data1!$DM$18</definedName>
    <definedName name="A127904542C">Data1!$DV$1:$DV$10,Data1!$DV$11:$DV$18</definedName>
    <definedName name="A127904542C_Data">Data1!$DV$11:$DV$18</definedName>
    <definedName name="A127904542C_Latest">Data1!$DV$18</definedName>
    <definedName name="A127904546L">Data1!$DW$1:$DW$10,Data1!$DW$11:$DW$18</definedName>
    <definedName name="A127904546L_Data">Data1!$DW$11:$DW$18</definedName>
    <definedName name="A127904546L_Latest">Data1!$DW$18</definedName>
    <definedName name="A127904550C">Data1!$DX$1:$DX$10,Data1!$DX$11:$DX$18</definedName>
    <definedName name="A127904550C_Data">Data1!$DX$11:$DX$18</definedName>
    <definedName name="A127904550C_Latest">Data1!$DX$18</definedName>
    <definedName name="A127904554L">Data1!$DD$1:$DD$10,Data1!$DD$11:$DD$18</definedName>
    <definedName name="A127904554L_Data">Data1!$DD$11:$DD$18</definedName>
    <definedName name="A127904554L_Latest">Data1!$DD$18</definedName>
    <definedName name="A127904558W">Data1!$EG$1:$EG$10,Data1!$EG$11:$EG$18</definedName>
    <definedName name="A127904558W_Data">Data1!$EG$11:$EG$18</definedName>
    <definedName name="A127904558W_Latest">Data1!$EG$18</definedName>
    <definedName name="A127904562L">Data1!$DE$1:$DE$10,Data1!$DE$11:$DE$18</definedName>
    <definedName name="A127904562L_Data">Data1!$DE$11:$DE$18</definedName>
    <definedName name="A127904562L_Latest">Data1!$DE$18</definedName>
    <definedName name="A127904566W">Data1!$EU$1:$EU$10,Data1!$EU$11:$EU$18</definedName>
    <definedName name="A127904566W_Data">Data1!$EU$11:$EU$18</definedName>
    <definedName name="A127904566W_Latest">Data1!$EU$18</definedName>
    <definedName name="A127904570L">Data1!$EW$1:$EW$10,Data1!$EW$11:$EW$18</definedName>
    <definedName name="A127904570L_Data">Data1!$EW$11:$EW$18</definedName>
    <definedName name="A127904570L_Latest">Data1!$EW$18</definedName>
    <definedName name="A127904574W">Data1!$FA$1:$FA$10,Data1!$FA$11:$FA$18</definedName>
    <definedName name="A127904574W_Data">Data1!$FA$11:$FA$18</definedName>
    <definedName name="A127904574W_Latest">Data1!$FA$18</definedName>
    <definedName name="A127904578F">Data1!$FB$1:$FB$10,Data1!$FB$11:$FB$18</definedName>
    <definedName name="A127904578F_Data">Data1!$FB$11:$FB$18</definedName>
    <definedName name="A127904578F_Latest">Data1!$FB$18</definedName>
    <definedName name="A127904582W">Data1!$FC$1:$FC$10,Data1!$FC$11:$FC$18</definedName>
    <definedName name="A127904582W_Data">Data1!$FC$11:$FC$18</definedName>
    <definedName name="A127904582W_Latest">Data1!$FC$18</definedName>
    <definedName name="A127904586F">Data1!$FD$1:$FD$10,Data1!$FD$11:$FD$18</definedName>
    <definedName name="A127904586F_Data">Data1!$FD$11:$FD$18</definedName>
    <definedName name="A127904586F_Latest">Data1!$FD$18</definedName>
    <definedName name="A127904590W">Data1!$FE$1:$FE$10,Data1!$FE$11:$FE$18</definedName>
    <definedName name="A127904590W_Data">Data1!$FE$11:$FE$18</definedName>
    <definedName name="A127904590W_Latest">Data1!$FE$18</definedName>
    <definedName name="A127904594F">Data1!$FM$1:$FM$10,Data1!$FM$11:$FM$18</definedName>
    <definedName name="A127904594F_Data">Data1!$FM$11:$FM$18</definedName>
    <definedName name="A127904594F_Latest">Data1!$FM$18</definedName>
    <definedName name="A127904598R">Data1!$FN$1:$FN$10,Data1!$FN$11:$FN$18</definedName>
    <definedName name="A127904598R_Data">Data1!$FN$11:$FN$18</definedName>
    <definedName name="A127904598R_Latest">Data1!$FN$18</definedName>
    <definedName name="A127904602V">Data1!$EI$1:$EI$10,Data1!$EI$11:$EI$18</definedName>
    <definedName name="A127904602V_Data">Data1!$EI$11:$EI$18</definedName>
    <definedName name="A127904602V_Latest">Data1!$EI$18</definedName>
    <definedName name="A127904606C">Data1!$ER$1:$ER$10,Data1!$ER$11:$ER$18</definedName>
    <definedName name="A127904606C_Data">Data1!$ER$11:$ER$18</definedName>
    <definedName name="A127904606C_Latest">Data1!$ER$18</definedName>
    <definedName name="A127904610V">Data1!$FR$1:$FR$10,Data1!$FR$11:$FR$18</definedName>
    <definedName name="A127904610V_Data">Data1!$FR$11:$FR$18</definedName>
    <definedName name="A127904610V_Latest">Data1!$FR$18</definedName>
    <definedName name="A127904614C">Data1!$GA$1:$GA$10,Data1!$GA$11:$GA$18</definedName>
    <definedName name="A127904614C_Data">Data1!$GA$11:$GA$18</definedName>
    <definedName name="A127904614C_Latest">Data1!$GA$18</definedName>
    <definedName name="A127904618L">Data1!$GG$1:$GG$10,Data1!$GG$11:$GG$18</definedName>
    <definedName name="A127904618L_Data">Data1!$GG$11:$GG$18</definedName>
    <definedName name="A127904618L_Latest">Data1!$GG$18</definedName>
    <definedName name="A127904622C">Data1!$GT$1:$GT$10,Data1!$GT$11:$GT$18</definedName>
    <definedName name="A127904622C_Data">Data1!$GT$11:$GT$18</definedName>
    <definedName name="A127904622C_Latest">Data1!$GT$18</definedName>
    <definedName name="A127904626L">Data1!$FY$1:$FY$10,Data1!$FY$11:$FY$18</definedName>
    <definedName name="A127904626L_Data">Data1!$FY$11:$FY$18</definedName>
    <definedName name="A127904626L_Latest">Data1!$FY$18</definedName>
    <definedName name="A127904630C">Data1!$HR$1:$HR$10,Data1!$HR$11:$HR$18</definedName>
    <definedName name="A127904630C_Data">Data1!$HR$11:$HR$18</definedName>
    <definedName name="A127904630C_Latest">Data1!$HR$18</definedName>
    <definedName name="A127904634L">Data2!$D$1:$D$10,Data2!$D$11:$D$18</definedName>
    <definedName name="A127904634L_Data">Data2!$D$11:$D$18</definedName>
    <definedName name="A127904634L_Latest">Data2!$D$18</definedName>
    <definedName name="A127904638W">Data2!$F$1:$F$10,Data2!$F$11:$F$18</definedName>
    <definedName name="A127904638W_Data">Data2!$F$11:$F$18</definedName>
    <definedName name="A127904638W_Latest">Data2!$F$18</definedName>
    <definedName name="A127904642L">Data2!$R$1:$R$10,Data2!$R$11:$R$18</definedName>
    <definedName name="A127904642L_Data">Data2!$R$11:$R$18</definedName>
    <definedName name="A127904642L_Latest">Data2!$R$18</definedName>
    <definedName name="A127904646W">Data1!$IL$1:$IL$10,Data1!$IL$11:$IL$18</definedName>
    <definedName name="A127904646W_Data">Data1!$IL$11:$IL$18</definedName>
    <definedName name="A127904646W_Latest">Data1!$IL$18</definedName>
    <definedName name="A127904650L">Data1!$IO$1:$IO$10,Data1!$IO$11:$IO$18</definedName>
    <definedName name="A127904650L_Data">Data1!$IO$11:$IO$18</definedName>
    <definedName name="A127904650L_Latest">Data1!$IO$18</definedName>
    <definedName name="A127904654W">Data2!$AK$1:$AK$10,Data2!$AK$11:$AK$18</definedName>
    <definedName name="A127904654W_Data">Data2!$AK$11:$AK$18</definedName>
    <definedName name="A127904654W_Latest">Data2!$AK$18</definedName>
    <definedName name="A127904658F">Data2!$AO$1:$AO$10,Data2!$AO$11:$AO$18</definedName>
    <definedName name="A127904658F_Data">Data2!$AO$11:$AO$18</definedName>
    <definedName name="A127904658F_Latest">Data2!$AO$18</definedName>
    <definedName name="A127904662W">Data2!$BB$1:$BB$10,Data2!$BB$11:$BB$18</definedName>
    <definedName name="A127904662W_Data">Data2!$BB$11:$BB$18</definedName>
    <definedName name="A127904662W_Latest">Data2!$BB$18</definedName>
    <definedName name="A127904666F">Data2!$BC$1:$BC$10,Data2!$BC$11:$BC$18</definedName>
    <definedName name="A127904666F_Data">Data2!$BC$11:$BC$18</definedName>
    <definedName name="A127904666F_Latest">Data2!$BC$18</definedName>
    <definedName name="A127904682F">Data2!$HU$1:$HU$10,Data2!$HU$11:$HU$18</definedName>
    <definedName name="A127904682F_Data">Data2!$HU$11:$HU$18</definedName>
    <definedName name="A127904682F_Latest">Data2!$HU$18</definedName>
    <definedName name="A127905598J">Data3!$B$1:$B$10,Data3!$B$11:$B$18</definedName>
    <definedName name="A127905598J_Data">Data3!$B$11:$B$18</definedName>
    <definedName name="A127905598J_Latest">Data3!$B$18</definedName>
    <definedName name="A127905602L">Data3!$D$1:$D$10,Data3!$D$11:$D$18</definedName>
    <definedName name="A127905602L_Data">Data3!$D$11:$D$18</definedName>
    <definedName name="A127905602L_Latest">Data3!$D$18</definedName>
    <definedName name="A127905606W">Data3!$F$1:$F$10,Data3!$F$11:$F$18</definedName>
    <definedName name="A127905606W_Data">Data3!$F$11:$F$18</definedName>
    <definedName name="A127905606W_Latest">Data3!$F$18</definedName>
    <definedName name="A127905870J">Data3!$AD$1:$AD$10,Data3!$AD$11:$AD$18</definedName>
    <definedName name="A127905870J_Data">Data3!$AD$11:$AD$18</definedName>
    <definedName name="A127905870J_Latest">Data3!$AD$18</definedName>
    <definedName name="A127905874T">Data3!$AI$1:$AI$10,Data3!$AI$11:$AI$18</definedName>
    <definedName name="A127905874T_Data">Data3!$AI$11:$AI$18</definedName>
    <definedName name="A127905874T_Latest">Data3!$AI$18</definedName>
    <definedName name="A127905878A">Data3!$V$1:$V$10,Data3!$V$11:$V$18</definedName>
    <definedName name="A127905878A_Data">Data3!$V$11:$V$18</definedName>
    <definedName name="A127905878A_Latest">Data3!$V$18</definedName>
    <definedName name="A127905882T">Data3!$AT$1:$AT$10,Data3!$AT$11:$AT$18</definedName>
    <definedName name="A127905882T_Data">Data3!$AT$11:$AT$18</definedName>
    <definedName name="A127905882T_Latest">Data3!$AT$18</definedName>
    <definedName name="A127905886A">Data3!$AU$1:$AU$10,Data3!$AU$11:$AU$18</definedName>
    <definedName name="A127905886A_Data">Data3!$AU$11:$AU$18</definedName>
    <definedName name="A127905886A_Latest">Data3!$AU$18</definedName>
    <definedName name="A127905890T">Data4!$BK$1:$BK$10,Data4!$BK$11:$BK$18</definedName>
    <definedName name="A127905890T_Data">Data4!$BK$11:$BK$18</definedName>
    <definedName name="A127905890T_Latest">Data4!$BK$18</definedName>
    <definedName name="A127905894A">Data4!$BW$1:$BW$10,Data4!$BW$11:$BW$18</definedName>
    <definedName name="A127905894A_Data">Data4!$BW$11:$BW$18</definedName>
    <definedName name="A127905894A_Latest">Data4!$BW$18</definedName>
    <definedName name="A127905898K">Data4!$CK$1:$CK$10,Data4!$CK$11:$CK$18</definedName>
    <definedName name="A127905898K_Data">Data4!$CK$11:$CK$18</definedName>
    <definedName name="A127905898K_Latest">Data4!$CK$18</definedName>
    <definedName name="A127905902R">Data4!$CL$1:$CL$10,Data4!$CL$11:$CL$18</definedName>
    <definedName name="A127905902R_Data">Data4!$CL$11:$CL$18</definedName>
    <definedName name="A127905902R_Latest">Data4!$CL$18</definedName>
    <definedName name="A127905906X">Data4!$CE$1:$CE$10,Data4!$CE$11:$CE$18</definedName>
    <definedName name="A127905906X_Data">Data4!$CE$11:$CE$18</definedName>
    <definedName name="A127905906X_Latest">Data4!$CE$18</definedName>
    <definedName name="A127905910R">Data4!$DZ$1:$DZ$10,Data4!$DZ$11:$DZ$18</definedName>
    <definedName name="A127905910R_Data">Data4!$DZ$11:$DZ$18</definedName>
    <definedName name="A127905910R_Latest">Data4!$DZ$18</definedName>
    <definedName name="A127905914X">Data4!$DI$1:$DI$10,Data4!$DI$11:$DI$18</definedName>
    <definedName name="A127905914X_Data">Data4!$DI$11:$DI$18</definedName>
    <definedName name="A127905914X_Latest">Data4!$DI$18</definedName>
    <definedName name="A127905918J">Data4!$DF$1:$DF$10,Data4!$DF$11:$DF$18</definedName>
    <definedName name="A127905918J_Data">Data4!$DF$11:$DF$18</definedName>
    <definedName name="A127905918J_Latest">Data4!$DF$18</definedName>
    <definedName name="A127905922X">Data4!$DL$1:$DL$10,Data4!$DL$11:$DL$18</definedName>
    <definedName name="A127905922X_Data">Data4!$DL$11:$DL$18</definedName>
    <definedName name="A127905922X_Latest">Data4!$DL$18</definedName>
    <definedName name="A127905926J">Data4!$EO$1:$EO$10,Data4!$EO$11:$EO$18</definedName>
    <definedName name="A127905926J_Data">Data4!$EO$11:$EO$18</definedName>
    <definedName name="A127905926J_Latest">Data4!$EO$18</definedName>
    <definedName name="A127905930X">Data4!$EZ$1:$EZ$10,Data4!$EZ$11:$EZ$18</definedName>
    <definedName name="A127905930X_Data">Data4!$EZ$11:$EZ$18</definedName>
    <definedName name="A127905930X_Latest">Data4!$EZ$18</definedName>
    <definedName name="A127905934J">Data4!$FI$1:$FI$10,Data4!$FI$11:$FI$18</definedName>
    <definedName name="A127905934J_Data">Data4!$FI$11:$FI$18</definedName>
    <definedName name="A127905934J_Latest">Data4!$FI$18</definedName>
    <definedName name="A127905938T">Data4!$FO$1:$FO$10,Data4!$FO$11:$FO$18</definedName>
    <definedName name="A127905938T_Data">Data4!$FO$11:$FO$18</definedName>
    <definedName name="A127905938T_Latest">Data4!$FO$18</definedName>
    <definedName name="A127905942J">Data4!$FT$1:$FT$10,Data4!$FT$11:$FT$18</definedName>
    <definedName name="A127905942J_Data">Data4!$FT$11:$FT$18</definedName>
    <definedName name="A127905942J_Latest">Data4!$FT$18</definedName>
    <definedName name="A127905946T">Data4!$EN$1:$EN$10,Data4!$EN$11:$EN$18</definedName>
    <definedName name="A127905946T_Data">Data4!$EN$11:$EN$18</definedName>
    <definedName name="A127905946T_Latest">Data4!$EN$18</definedName>
    <definedName name="A127905950J">Data4!$ET$1:$ET$10,Data4!$ET$11:$ET$18</definedName>
    <definedName name="A127905950J_Data">Data4!$ET$11:$ET$18</definedName>
    <definedName name="A127905950J_Latest">Data4!$ET$18</definedName>
    <definedName name="A127905954T">Data4!$EW$1:$EW$10,Data4!$EW$11:$EW$18</definedName>
    <definedName name="A127905954T_Data">Data4!$EW$11:$EW$18</definedName>
    <definedName name="A127905954T_Latest">Data4!$EW$18</definedName>
    <definedName name="A127905958A">Data4!$GH$1:$GH$10,Data4!$GH$11:$GH$18</definedName>
    <definedName name="A127905958A_Data">Data4!$GH$11:$GH$18</definedName>
    <definedName name="A127905958A_Latest">Data4!$GH$18</definedName>
    <definedName name="A127905962T">Data4!$GI$1:$GI$10,Data4!$GI$11:$GI$18</definedName>
    <definedName name="A127905962T_Data">Data4!$GI$11:$GI$18</definedName>
    <definedName name="A127905962T_Latest">Data4!$GI$18</definedName>
    <definedName name="A127905966A">Data4!$GP$1:$GP$10,Data4!$GP$11:$GP$18</definedName>
    <definedName name="A127905966A_Data">Data4!$GP$11:$GP$18</definedName>
    <definedName name="A127905966A_Latest">Data4!$GP$18</definedName>
    <definedName name="A127905970T">Data4!$GR$1:$GR$10,Data4!$GR$11:$GR$18</definedName>
    <definedName name="A127905970T_Data">Data4!$GR$11:$GR$18</definedName>
    <definedName name="A127905970T_Latest">Data4!$GR$18</definedName>
    <definedName name="A127905974A">Data3!$BM$1:$BM$10,Data3!$BM$11:$BM$18</definedName>
    <definedName name="A127905974A_Data">Data3!$BM$11:$BM$18</definedName>
    <definedName name="A127905974A_Latest">Data3!$BM$18</definedName>
    <definedName name="A127905978K">Data3!$BD$1:$BD$10,Data3!$BD$11:$BD$18</definedName>
    <definedName name="A127905978K_Data">Data3!$BD$11:$BD$18</definedName>
    <definedName name="A127905978K_Latest">Data3!$BD$18</definedName>
    <definedName name="A127905982A">Data3!$BV$1:$BV$10,Data3!$BV$11:$BV$18</definedName>
    <definedName name="A127905982A_Data">Data3!$BV$11:$BV$18</definedName>
    <definedName name="A127905982A_Latest">Data3!$BV$18</definedName>
    <definedName name="A127905986K">Data3!$BY$1:$BY$10,Data3!$BY$11:$BY$18</definedName>
    <definedName name="A127905986K_Data">Data3!$BY$11:$BY$18</definedName>
    <definedName name="A127905986K_Latest">Data3!$BY$18</definedName>
    <definedName name="A127905990A">Data3!$BZ$1:$BZ$10,Data3!$BZ$11:$BZ$18</definedName>
    <definedName name="A127905990A_Data">Data3!$BZ$11:$BZ$18</definedName>
    <definedName name="A127905990A_Latest">Data3!$BZ$18</definedName>
    <definedName name="A127905994K">Data3!$BB$1:$BB$10,Data3!$BB$11:$BB$18</definedName>
    <definedName name="A127905994K_Data">Data3!$BB$11:$BB$18</definedName>
    <definedName name="A127905994K_Latest">Data3!$BB$18</definedName>
    <definedName name="A127905998V">Data3!$BI$1:$BI$10,Data3!$BI$11:$BI$18</definedName>
    <definedName name="A127905998V_Data">Data3!$BI$11:$BI$18</definedName>
    <definedName name="A127905998V_Latest">Data3!$BI$18</definedName>
    <definedName name="A127906002A">Data3!$CZ$1:$CZ$10,Data3!$CZ$11:$CZ$18</definedName>
    <definedName name="A127906002A_Data">Data3!$CZ$11:$CZ$18</definedName>
    <definedName name="A127906002A_Latest">Data3!$CZ$18</definedName>
    <definedName name="A127906006K">Data3!$DA$1:$DA$10,Data3!$DA$11:$DA$18</definedName>
    <definedName name="A127906006K_Data">Data3!$DA$11:$DA$18</definedName>
    <definedName name="A127906006K_Latest">Data3!$DA$18</definedName>
    <definedName name="A127906010A">Data3!$DM$1:$DM$10,Data3!$DM$11:$DM$18</definedName>
    <definedName name="A127906010A_Data">Data3!$DM$11:$DM$18</definedName>
    <definedName name="A127906010A_Latest">Data3!$DM$18</definedName>
    <definedName name="A127906014K">Data3!$DO$1:$DO$10,Data3!$DO$11:$DO$18</definedName>
    <definedName name="A127906014K_Data">Data3!$DO$11:$DO$18</definedName>
    <definedName name="A127906014K_Latest">Data3!$DO$18</definedName>
    <definedName name="A127906018V">Data3!$CN$1:$CN$10,Data3!$CN$11:$CN$18</definedName>
    <definedName name="A127906018V_Data">Data3!$CN$11:$CN$18</definedName>
    <definedName name="A127906018V_Latest">Data3!$CN$18</definedName>
    <definedName name="A127906026V">Data3!$DX$1:$DX$10,Data3!$DX$11:$DX$18</definedName>
    <definedName name="A127906026V_Data">Data3!$DX$11:$DX$18</definedName>
    <definedName name="A127906026V_Latest">Data3!$DX$18</definedName>
    <definedName name="A127906030K">Data3!$FS$1:$FS$10,Data3!$FS$11:$FS$18</definedName>
    <definedName name="A127906030K_Data">Data3!$FS$11:$FS$18</definedName>
    <definedName name="A127906030K_Latest">Data3!$FS$18</definedName>
    <definedName name="A127906034V">Data3!$FC$1:$FC$10,Data3!$FC$11:$FC$18</definedName>
    <definedName name="A127906034V_Data">Data3!$FC$11:$FC$18</definedName>
    <definedName name="A127906034V_Latest">Data3!$FC$18</definedName>
    <definedName name="A127906038C">Data3!$GG$1:$GG$10,Data3!$GG$11:$GG$18</definedName>
    <definedName name="A127906038C_Data">Data3!$GG$11:$GG$18</definedName>
    <definedName name="A127906038C_Latest">Data3!$GG$18</definedName>
    <definedName name="A127906042V">Data3!$GJ$1:$GJ$10,Data3!$GJ$11:$GJ$18</definedName>
    <definedName name="A127906042V_Data">Data3!$GJ$11:$GJ$18</definedName>
    <definedName name="A127906042V_Latest">Data3!$GJ$18</definedName>
    <definedName name="A127906046C">Data3!$GN$1:$GN$10,Data3!$GN$11:$GN$18</definedName>
    <definedName name="A127906046C_Data">Data3!$GN$11:$GN$18</definedName>
    <definedName name="A127906046C_Latest">Data3!$GN$18</definedName>
    <definedName name="A127906050V">Data3!$IE$1:$IE$10,Data3!$IE$11:$IE$18</definedName>
    <definedName name="A127906050V_Data">Data3!$IE$11:$IE$18</definedName>
    <definedName name="A127906050V_Latest">Data3!$IE$18</definedName>
    <definedName name="A127906054C">Data3!$IK$1:$IK$10,Data3!$IK$11:$IK$18</definedName>
    <definedName name="A127906054C_Data">Data3!$IK$11:$IK$18</definedName>
    <definedName name="A127906054C_Latest">Data3!$IK$18</definedName>
    <definedName name="A127906058L">Data3!$HV$1:$HV$10,Data3!$HV$11:$HV$18</definedName>
    <definedName name="A127906058L_Data">Data3!$HV$11:$HV$18</definedName>
    <definedName name="A127906058L_Latest">Data3!$HV$18</definedName>
    <definedName name="A127906062C">Data4!$I$1:$I$10,Data4!$I$11:$I$18</definedName>
    <definedName name="A127906062C_Data">Data4!$I$11:$I$18</definedName>
    <definedName name="A127906062C_Latest">Data4!$I$18</definedName>
    <definedName name="A127906066L">Data4!$AC$1:$AC$10,Data4!$AC$11:$AC$18</definedName>
    <definedName name="A127906066L_Data">Data4!$AC$11:$AC$18</definedName>
    <definedName name="A127906066L_Latest">Data4!$AC$18</definedName>
    <definedName name="A127906070C">Data4!$AF$1:$AF$10,Data4!$AF$11:$AF$18</definedName>
    <definedName name="A127906070C_Data">Data4!$AF$11:$AF$18</definedName>
    <definedName name="A127906070C_Latest">Data4!$AF$18</definedName>
    <definedName name="A127906074L">Data4!$AO$1:$AO$10,Data4!$AO$11:$AO$18</definedName>
    <definedName name="A127906074L_Data">Data4!$AO$11:$AO$18</definedName>
    <definedName name="A127906074L_Latest">Data4!$AO$18</definedName>
    <definedName name="A127906078W">Data4!$P$1:$P$10,Data4!$P$11:$P$18</definedName>
    <definedName name="A127906078W_Data">Data4!$P$11:$P$18</definedName>
    <definedName name="A127906078W_Latest">Data4!$P$18</definedName>
    <definedName name="A127907146F">Data4!$HW$1:$HW$10,Data4!$HW$11:$HW$18</definedName>
    <definedName name="A127907146F_Data">Data4!$HW$11:$HW$18</definedName>
    <definedName name="A127907146F_Latest">Data4!$HW$18</definedName>
    <definedName name="A127907150W">Data4!$HX$1:$HX$10,Data4!$HX$11:$HX$18</definedName>
    <definedName name="A127907150W_Data">Data4!$HX$11:$HX$18</definedName>
    <definedName name="A127907150W_Latest">Data4!$HX$18</definedName>
    <definedName name="A127907154F">Data4!$ID$1:$ID$10,Data4!$ID$11:$ID$18</definedName>
    <definedName name="A127907154F_Data">Data4!$ID$11:$ID$18</definedName>
    <definedName name="A127907154F_Latest">Data4!$ID$18</definedName>
    <definedName name="A127907158R">Data4!$HM$1:$HM$10,Data4!$HM$11:$HM$18</definedName>
    <definedName name="A127907158R_Data">Data4!$HM$11:$HM$18</definedName>
    <definedName name="A127907158R_Latest">Data4!$HM$18</definedName>
    <definedName name="A127907162F">Data4!$IP$1:$IP$10,Data4!$IP$11:$IP$18</definedName>
    <definedName name="A127907162F_Data">Data4!$IP$11:$IP$18</definedName>
    <definedName name="A127907162F_Latest">Data4!$IP$18</definedName>
    <definedName name="A127907166R">Data4!$HR$1:$HR$10,Data4!$HR$11:$HR$18</definedName>
    <definedName name="A127907166R_Data">Data4!$HR$11:$HR$18</definedName>
    <definedName name="A127907166R_Latest">Data4!$HR$18</definedName>
    <definedName name="A127907446J">Data5!$N$1:$N$10,Data5!$N$11:$N$18</definedName>
    <definedName name="A127907446J_Data">Data5!$N$11:$N$18</definedName>
    <definedName name="A127907446J_Latest">Data5!$N$18</definedName>
    <definedName name="A127907450X">Data5!$U$1:$U$10,Data5!$U$11:$U$18</definedName>
    <definedName name="A127907450X_Data">Data5!$U$11:$U$18</definedName>
    <definedName name="A127907450X_Latest">Data5!$U$18</definedName>
    <definedName name="A127907454J">Data5!$V$1:$V$10,Data5!$V$11:$V$18</definedName>
    <definedName name="A127907454J_Data">Data5!$V$11:$V$18</definedName>
    <definedName name="A127907454J_Latest">Data5!$V$18</definedName>
    <definedName name="A127907458T">Data6!$AA$1:$AA$10,Data6!$AA$11:$AA$18</definedName>
    <definedName name="A127907458T_Data">Data6!$AA$11:$AA$18</definedName>
    <definedName name="A127907458T_Latest">Data6!$AA$18</definedName>
    <definedName name="A127907462J">Data6!$AB$1:$AB$10,Data6!$AB$11:$AB$18</definedName>
    <definedName name="A127907462J_Data">Data6!$AB$11:$AB$18</definedName>
    <definedName name="A127907462J_Latest">Data6!$AB$18</definedName>
    <definedName name="A127907466T">Data6!$BF$1:$BF$10,Data6!$BF$11:$BF$18</definedName>
    <definedName name="A127907466T_Data">Data6!$BF$11:$BF$18</definedName>
    <definedName name="A127907466T_Latest">Data6!$BF$18</definedName>
    <definedName name="A127907470J">Data6!$AF$1:$AF$10,Data6!$AF$11:$AF$18</definedName>
    <definedName name="A127907470J_Data">Data6!$AF$11:$AF$18</definedName>
    <definedName name="A127907470J_Latest">Data6!$AF$18</definedName>
    <definedName name="A127907474T">Data6!$AG$1:$AG$10,Data6!$AG$11:$AG$18</definedName>
    <definedName name="A127907474T_Data">Data6!$AG$11:$AG$18</definedName>
    <definedName name="A127907474T_Latest">Data6!$AG$18</definedName>
    <definedName name="A127907478A">Data6!$BS$1:$BS$10,Data6!$BS$11:$BS$18</definedName>
    <definedName name="A127907478A_Data">Data6!$BS$11:$BS$18</definedName>
    <definedName name="A127907478A_Latest">Data6!$BS$18</definedName>
    <definedName name="A127907482T">Data6!$BW$1:$BW$10,Data6!$BW$11:$BW$18</definedName>
    <definedName name="A127907482T_Data">Data6!$BW$11:$BW$18</definedName>
    <definedName name="A127907482T_Latest">Data6!$BW$18</definedName>
    <definedName name="A127907486A">Data6!$BI$1:$BI$10,Data6!$BI$11:$BI$18</definedName>
    <definedName name="A127907486A_Data">Data6!$BI$11:$BI$18</definedName>
    <definedName name="A127907486A_Latest">Data6!$BI$18</definedName>
    <definedName name="A127907490T">Data6!$CD$1:$CD$10,Data6!$CD$11:$CD$18</definedName>
    <definedName name="A127907490T_Data">Data6!$CD$11:$CD$18</definedName>
    <definedName name="A127907490T_Latest">Data6!$CD$18</definedName>
    <definedName name="A127907494A">Data6!$CE$1:$CE$10,Data6!$CE$11:$CE$18</definedName>
    <definedName name="A127907494A_Data">Data6!$CE$11:$CE$18</definedName>
    <definedName name="A127907494A_Latest">Data6!$CE$18</definedName>
    <definedName name="A127907498K">Data6!$CQ$1:$CQ$10,Data6!$CQ$11:$CQ$18</definedName>
    <definedName name="A127907498K_Data">Data6!$CQ$11:$CQ$18</definedName>
    <definedName name="A127907498K_Latest">Data6!$CQ$18</definedName>
    <definedName name="A127907502R">Data6!$DM$1:$DM$10,Data6!$DM$11:$DM$18</definedName>
    <definedName name="A127907502R_Data">Data6!$DM$11:$DM$18</definedName>
    <definedName name="A127907502R_Latest">Data6!$DM$18</definedName>
    <definedName name="A127907506X">Data6!$EJ$1:$EJ$10,Data6!$EJ$11:$EJ$18</definedName>
    <definedName name="A127907506X_Data">Data6!$EJ$11:$EJ$18</definedName>
    <definedName name="A127907506X_Latest">Data6!$EJ$18</definedName>
    <definedName name="A127907510R">Data6!$DY$1:$DY$10,Data6!$DY$11:$DY$18</definedName>
    <definedName name="A127907510R_Data">Data6!$DY$11:$DY$18</definedName>
    <definedName name="A127907510R_Latest">Data6!$DY$18</definedName>
    <definedName name="A127907514X">Data6!$ET$1:$ET$10,Data6!$ET$11:$ET$18</definedName>
    <definedName name="A127907514X_Data">Data6!$ET$11:$ET$18</definedName>
    <definedName name="A127907514X_Latest">Data6!$ET$18</definedName>
    <definedName name="A127907518J">Data6!$FD$1:$FD$10,Data6!$FD$11:$FD$18</definedName>
    <definedName name="A127907518J_Data">Data6!$FD$11:$FD$18</definedName>
    <definedName name="A127907518J_Latest">Data6!$FD$18</definedName>
    <definedName name="A127907522X">Data6!$GA$1:$GA$10,Data6!$GA$11:$GA$18</definedName>
    <definedName name="A127907522X_Data">Data6!$GA$11:$GA$18</definedName>
    <definedName name="A127907522X_Latest">Data6!$GA$18</definedName>
    <definedName name="A127907526J">Data6!$FK$1:$FK$10,Data6!$FK$11:$FK$18</definedName>
    <definedName name="A127907526J_Data">Data6!$FK$11:$FK$18</definedName>
    <definedName name="A127907526J_Latest">Data6!$FK$18</definedName>
    <definedName name="A127907530X">Data6!$FL$1:$FL$10,Data6!$FL$11:$FL$18</definedName>
    <definedName name="A127907530X_Data">Data6!$FL$11:$FL$18</definedName>
    <definedName name="A127907530X_Latest">Data6!$FL$18</definedName>
    <definedName name="A127907534J">Data5!$AY$1:$AY$10,Data5!$AY$11:$AY$18</definedName>
    <definedName name="A127907534J_Data">Data5!$AY$11:$AY$18</definedName>
    <definedName name="A127907534J_Latest">Data5!$AY$18</definedName>
    <definedName name="A127907538T">Data5!$BG$1:$BG$10,Data5!$BG$11:$BG$18</definedName>
    <definedName name="A127907538T_Data">Data5!$BG$11:$BG$18</definedName>
    <definedName name="A127907538T_Latest">Data5!$BG$18</definedName>
    <definedName name="A127907542J">Data5!$CI$1:$CI$10,Data5!$CI$11:$CI$18</definedName>
    <definedName name="A127907542J_Data">Data5!$CI$11:$CI$18</definedName>
    <definedName name="A127907542J_Latest">Data5!$CI$18</definedName>
    <definedName name="A127907546T">Data5!$CJ$1:$CJ$10,Data5!$CJ$11:$CJ$18</definedName>
    <definedName name="A127907546T_Data">Data5!$CJ$11:$CJ$18</definedName>
    <definedName name="A127907546T_Latest">Data5!$CJ$18</definedName>
    <definedName name="A127907550J">Data5!$BW$1:$BW$10,Data5!$BW$11:$BW$18</definedName>
    <definedName name="A127907550J_Data">Data5!$BW$11:$BW$18</definedName>
    <definedName name="A127907550J_Latest">Data5!$BW$18</definedName>
    <definedName name="A127907554T">Data5!$BY$1:$BY$10,Data5!$BY$11:$BY$18</definedName>
    <definedName name="A127907554T_Data">Data5!$BY$11:$BY$18</definedName>
    <definedName name="A127907554T_Latest">Data5!$BY$18</definedName>
    <definedName name="A127907558A">Data5!$CB$1:$CB$10,Data5!$CB$11:$CB$18</definedName>
    <definedName name="A127907558A_Data">Data5!$CB$11:$CB$18</definedName>
    <definedName name="A127907558A_Latest">Data5!$CB$18</definedName>
    <definedName name="A127907562T">Data5!$DB$1:$DB$10,Data5!$DB$11:$DB$18</definedName>
    <definedName name="A127907562T_Data">Data5!$DB$11:$DB$18</definedName>
    <definedName name="A127907562T_Latest">Data5!$DB$18</definedName>
    <definedName name="A127907566A">Data5!$DK$1:$DK$10,Data5!$DK$11:$DK$18</definedName>
    <definedName name="A127907566A_Data">Data5!$DK$11:$DK$18</definedName>
    <definedName name="A127907566A_Latest">Data5!$DK$18</definedName>
    <definedName name="A127907570T">Data5!$DM$1:$DM$10,Data5!$DM$11:$DM$18</definedName>
    <definedName name="A127907570T_Data">Data5!$DM$11:$DM$18</definedName>
    <definedName name="A127907570T_Latest">Data5!$DM$18</definedName>
    <definedName name="A127907574A">Data5!$DQ$1:$DQ$10,Data5!$DQ$11:$DQ$18</definedName>
    <definedName name="A127907574A_Data">Data5!$DQ$11:$DQ$18</definedName>
    <definedName name="A127907574A_Latest">Data5!$DQ$18</definedName>
    <definedName name="A127907578K">Data5!$DW$1:$DW$10,Data5!$DW$11:$DW$18</definedName>
    <definedName name="A127907578K_Data">Data5!$DW$11:$DW$18</definedName>
    <definedName name="A127907578K_Latest">Data5!$DW$18</definedName>
    <definedName name="A127907582A">Data5!$DY$1:$DY$10,Data5!$DY$11:$DY$18</definedName>
    <definedName name="A127907582A_Data">Data5!$DY$11:$DY$18</definedName>
    <definedName name="A127907582A_Latest">Data5!$DY$18</definedName>
    <definedName name="A127907586K">Data5!$EA$1:$EA$10,Data5!$EA$11:$EA$18</definedName>
    <definedName name="A127907586K_Data">Data5!$EA$11:$EA$18</definedName>
    <definedName name="A127907586K_Latest">Data5!$EA$18</definedName>
    <definedName name="A127907590A">Data5!$DD$1:$DD$10,Data5!$DD$11:$DD$18</definedName>
    <definedName name="A127907590A_Data">Data5!$DD$11:$DD$18</definedName>
    <definedName name="A127907590A_Latest">Data5!$DD$18</definedName>
    <definedName name="A127907594K">Data5!$DF$1:$DF$10,Data5!$DF$11:$DF$18</definedName>
    <definedName name="A127907594K_Data">Data5!$DF$11:$DF$18</definedName>
    <definedName name="A127907594K_Latest">Data5!$DF$18</definedName>
    <definedName name="A127907598V">Data5!$DI$1:$DI$10,Data5!$DI$11:$DI$18</definedName>
    <definedName name="A127907598V_Data">Data5!$DI$11:$DI$18</definedName>
    <definedName name="A127907598V_Latest">Data5!$DI$18</definedName>
    <definedName name="A127907602X">Data5!$EX$1:$EX$10,Data5!$EX$11:$EX$18</definedName>
    <definedName name="A127907602X_Data">Data5!$EX$11:$EX$18</definedName>
    <definedName name="A127907602X_Latest">Data5!$EX$18</definedName>
    <definedName name="A127907606J">Data5!$EQ$1:$EQ$10,Data5!$EQ$11:$EQ$18</definedName>
    <definedName name="A127907606J_Data">Data5!$EQ$11:$EQ$18</definedName>
    <definedName name="A127907606J_Latest">Data5!$EQ$18</definedName>
    <definedName name="A127907610X">Data5!$GH$1:$GH$10,Data5!$GH$11:$GH$18</definedName>
    <definedName name="A127907610X_Data">Data5!$GH$11:$GH$18</definedName>
    <definedName name="A127907610X_Latest">Data5!$GH$18</definedName>
    <definedName name="A127907614J">Data5!$GV$1:$GV$10,Data5!$GV$11:$GV$18</definedName>
    <definedName name="A127907614J_Data">Data5!$GV$11:$GV$18</definedName>
    <definedName name="A127907614J_Latest">Data5!$GV$18</definedName>
    <definedName name="A127907618T">Data5!$GX$1:$GX$10,Data5!$GX$11:$GX$18</definedName>
    <definedName name="A127907618T_Data">Data5!$GX$11:$GX$18</definedName>
    <definedName name="A127907618T_Latest">Data5!$GX$18</definedName>
    <definedName name="A127907622J">Data5!$FZ$1:$FZ$10,Data5!$FZ$11:$FZ$18</definedName>
    <definedName name="A127907622J_Data">Data5!$FZ$11:$FZ$18</definedName>
    <definedName name="A127907622J_Latest">Data5!$FZ$18</definedName>
    <definedName name="A127907626T">Data5!$HN$1:$HN$10,Data5!$HN$11:$HN$18</definedName>
    <definedName name="A127907626T_Data">Data5!$HN$11:$HN$18</definedName>
    <definedName name="A127907626T_Latest">Data5!$HN$18</definedName>
    <definedName name="A127907630J">Data5!$IH$1:$IH$10,Data5!$IH$11:$IH$18</definedName>
    <definedName name="A127907630J_Data">Data5!$IH$11:$IH$18</definedName>
    <definedName name="A127907630J_Latest">Data5!$IH$18</definedName>
    <definedName name="A127907634T">Data6!$E$1:$E$10,Data6!$E$11:$E$18</definedName>
    <definedName name="A127907634T_Data">Data6!$E$11:$E$18</definedName>
    <definedName name="A127907634T_Latest">Data6!$E$18</definedName>
    <definedName name="A127907638A">Data6!$F$1:$F$10,Data6!$F$11:$F$18</definedName>
    <definedName name="A127907638A_Data">Data6!$F$11:$F$18</definedName>
    <definedName name="A127907638A_Latest">Data6!$F$18</definedName>
    <definedName name="A127907642T">Data6!$Q$1:$Q$10,Data6!$Q$11:$Q$18</definedName>
    <definedName name="A127907642T_Data">Data6!$Q$11:$Q$18</definedName>
    <definedName name="A127907642T_Latest">Data6!$Q$18</definedName>
    <definedName name="A127907646A">Data6!$W$1:$W$10,Data6!$W$11:$W$18</definedName>
    <definedName name="A127907646A_Data">Data6!$W$11:$W$18</definedName>
    <definedName name="A127907646A_Latest">Data6!$W$18</definedName>
    <definedName name="A127907650T">Data5!$IN$1:$IN$10,Data5!$IN$11:$IN$18</definedName>
    <definedName name="A127907650T_Data">Data5!$IN$11:$IN$18</definedName>
    <definedName name="A127907650T_Latest">Data5!$IN$18</definedName>
    <definedName name="A127907654A">Data5!$IO$1:$IO$10,Data5!$IO$11:$IO$18</definedName>
    <definedName name="A127907654A_Data">Data5!$IO$11:$IO$18</definedName>
    <definedName name="A127907654A_Latest">Data5!$IO$18</definedName>
    <definedName name="A127907658K">Data5!$IP$1:$IP$10,Data5!$IP$11:$IP$18</definedName>
    <definedName name="A127907658K_Data">Data5!$IP$11:$IP$18</definedName>
    <definedName name="A127907658K_Latest">Data5!$IP$18</definedName>
    <definedName name="A127907670A">Data6!$GP$1:$GP$10,Data6!$GP$11:$GP$18</definedName>
    <definedName name="A127907670A_Data">Data6!$GP$11:$GP$18</definedName>
    <definedName name="A127907670A_Latest">Data6!$GP$18</definedName>
    <definedName name="A127908702A">Data6!$HA$1:$HA$10,Data6!$HA$11:$HA$18</definedName>
    <definedName name="A127908702A_Data">Data6!$HA$11:$HA$18</definedName>
    <definedName name="A127908702A_Latest">Data6!$HA$18</definedName>
    <definedName name="A127908970W">Data7!$L$1:$L$10,Data7!$L$11:$L$18</definedName>
    <definedName name="A127908970W_Data">Data7!$L$11:$L$18</definedName>
    <definedName name="A127908970W_Latest">Data7!$L$18</definedName>
    <definedName name="A127908974F">Data6!$IJ$1:$IJ$10,Data6!$IJ$11:$IJ$18</definedName>
    <definedName name="A127908974F_Data">Data6!$IJ$11:$IJ$18</definedName>
    <definedName name="A127908974F_Latest">Data6!$IJ$18</definedName>
    <definedName name="A127908978R">Data8!$R$1:$R$10,Data8!$R$11:$R$18</definedName>
    <definedName name="A127908978R_Data">Data8!$R$11:$R$18</definedName>
    <definedName name="A127908978R_Latest">Data8!$R$18</definedName>
    <definedName name="A127908982F">Data8!$J$1:$J$10,Data8!$J$11:$J$18</definedName>
    <definedName name="A127908982F_Data">Data8!$J$11:$J$18</definedName>
    <definedName name="A127908982F_Latest">Data8!$J$18</definedName>
    <definedName name="A127908986R">Data8!$H$1:$H$10,Data8!$H$11:$H$18</definedName>
    <definedName name="A127908986R_Data">Data8!$H$11:$H$18</definedName>
    <definedName name="A127908986R_Latest">Data8!$H$18</definedName>
    <definedName name="A127908990F">Data8!$Q$1:$Q$10,Data8!$Q$11:$Q$18</definedName>
    <definedName name="A127908990F_Data">Data8!$Q$11:$Q$18</definedName>
    <definedName name="A127908990F_Latest">Data8!$Q$18</definedName>
    <definedName name="A127908994R">Data8!$BF$1:$BF$10,Data8!$BF$11:$BF$18</definedName>
    <definedName name="A127908994R_Data">Data8!$BF$11:$BF$18</definedName>
    <definedName name="A127908994R_Latest">Data8!$BF$18</definedName>
    <definedName name="A127908998X">Data8!$BP$1:$BP$10,Data8!$BP$11:$BP$18</definedName>
    <definedName name="A127908998X_Data">Data8!$BP$11:$BP$18</definedName>
    <definedName name="A127908998X_Latest">Data8!$BP$18</definedName>
    <definedName name="A127909002F">Data8!$BR$1:$BR$10,Data8!$BR$11:$BR$18</definedName>
    <definedName name="A127909002F_Data">Data8!$BR$11:$BR$18</definedName>
    <definedName name="A127909002F_Latest">Data8!$BR$18</definedName>
    <definedName name="A127909006R">Data8!$BU$1:$BU$10,Data8!$BU$11:$BU$18</definedName>
    <definedName name="A127909006R_Data">Data8!$BU$11:$BU$18</definedName>
    <definedName name="A127909006R_Latest">Data8!$BU$18</definedName>
    <definedName name="A127909010F">Data8!$CH$1:$CH$10,Data8!$CH$11:$CH$18</definedName>
    <definedName name="A127909010F_Data">Data8!$CH$11:$CH$18</definedName>
    <definedName name="A127909010F_Latest">Data8!$CH$18</definedName>
    <definedName name="A127909014R">Data8!$CS$1:$CS$10,Data8!$CS$11:$CS$18</definedName>
    <definedName name="A127909014R_Data">Data8!$CS$11:$CS$18</definedName>
    <definedName name="A127909014R_Latest">Data8!$CS$18</definedName>
    <definedName name="A127909018X">Data8!$CY$1:$CY$10,Data8!$CY$11:$CY$18</definedName>
    <definedName name="A127909018X_Data">Data8!$CY$11:$CY$18</definedName>
    <definedName name="A127909018X_Latest">Data8!$CY$18</definedName>
    <definedName name="A127909022R">Data8!$CC$1:$CC$10,Data8!$CC$11:$CC$18</definedName>
    <definedName name="A127909022R_Data">Data8!$CC$11:$CC$18</definedName>
    <definedName name="A127909022R_Latest">Data8!$CC$18</definedName>
    <definedName name="A127909026X">Data8!$DS$1:$DS$10,Data8!$DS$11:$DS$18</definedName>
    <definedName name="A127909026X_Data">Data8!$DS$11:$DS$18</definedName>
    <definedName name="A127909026X_Latest">Data8!$DS$18</definedName>
    <definedName name="A127909030R">Data8!$EC$1:$EC$10,Data8!$EC$11:$EC$18</definedName>
    <definedName name="A127909030R_Data">Data8!$EC$11:$EC$18</definedName>
    <definedName name="A127909030R_Latest">Data8!$EC$18</definedName>
    <definedName name="A127909034X">Data8!$EG$1:$EG$10,Data8!$EG$11:$EG$18</definedName>
    <definedName name="A127909034X_Data">Data8!$EG$11:$EG$18</definedName>
    <definedName name="A127909034X_Latest">Data8!$EG$18</definedName>
    <definedName name="A127909038J">Data8!$DF$1:$DF$10,Data8!$DF$11:$DF$18</definedName>
    <definedName name="A127909038J_Data">Data8!$DF$11:$DF$18</definedName>
    <definedName name="A127909038J_Latest">Data8!$DF$18</definedName>
    <definedName name="A127909042X">Data8!$EM$1:$EM$10,Data8!$EM$11:$EM$18</definedName>
    <definedName name="A127909042X_Data">Data8!$EM$11:$EM$18</definedName>
    <definedName name="A127909042X_Latest">Data8!$EM$18</definedName>
    <definedName name="A127909046J">Data8!$DM$1:$DM$10,Data8!$DM$11:$DM$18</definedName>
    <definedName name="A127909046J_Data">Data8!$DM$11:$DM$18</definedName>
    <definedName name="A127909046J_Latest">Data8!$DM$18</definedName>
    <definedName name="A127909050X">Data8!$EY$1:$EY$10,Data8!$EY$11:$EY$18</definedName>
    <definedName name="A127909050X_Data">Data8!$EY$11:$EY$18</definedName>
    <definedName name="A127909050X_Latest">Data8!$EY$18</definedName>
    <definedName name="A127909054J">Data8!$FE$1:$FE$10,Data8!$FE$11:$FE$18</definedName>
    <definedName name="A127909054J_Data">Data8!$FE$11:$FE$18</definedName>
    <definedName name="A127909054J_Latest">Data8!$FE$18</definedName>
    <definedName name="A127909058T">Data8!$FN$1:$FN$10,Data8!$FN$11:$FN$18</definedName>
    <definedName name="A127909058T_Data">Data8!$FN$11:$FN$18</definedName>
    <definedName name="A127909058T_Latest">Data8!$FN$18</definedName>
    <definedName name="A127909062J">Data8!$EN$1:$EN$10,Data8!$EN$11:$EN$18</definedName>
    <definedName name="A127909062J_Data">Data8!$EN$11:$EN$18</definedName>
    <definedName name="A127909062J_Latest">Data8!$EN$18</definedName>
    <definedName name="A127909066T">Data8!$EU$1:$EU$10,Data8!$EU$11:$EU$18</definedName>
    <definedName name="A127909066T_Data">Data8!$EU$11:$EU$18</definedName>
    <definedName name="A127909066T_Latest">Data8!$EU$18</definedName>
    <definedName name="A127909070J">Data7!$AN$1:$AN$10,Data7!$AN$11:$AN$18</definedName>
    <definedName name="A127909070J_Data">Data7!$AN$11:$AN$18</definedName>
    <definedName name="A127909070J_Latest">Data7!$AN$18</definedName>
    <definedName name="A127909074T">Data7!$AX$1:$AX$10,Data7!$AX$11:$AX$18</definedName>
    <definedName name="A127909074T_Data">Data7!$AX$11:$AX$18</definedName>
    <definedName name="A127909074T_Latest">Data7!$AX$18</definedName>
    <definedName name="A127909078A">Data7!$BQ$1:$BQ$10,Data7!$BQ$11:$BQ$18</definedName>
    <definedName name="A127909078A_Data">Data7!$BQ$11:$BQ$18</definedName>
    <definedName name="A127909078A_Latest">Data7!$BQ$18</definedName>
    <definedName name="A127909082T">Data7!$BI$1:$BI$10,Data7!$BI$11:$BI$18</definedName>
    <definedName name="A127909082T_Data">Data7!$BI$11:$BI$18</definedName>
    <definedName name="A127909082T_Latest">Data7!$BI$18</definedName>
    <definedName name="A127909086A">Data7!$DF$1:$DF$10,Data7!$DF$11:$DF$18</definedName>
    <definedName name="A127909086A_Data">Data7!$DF$11:$DF$18</definedName>
    <definedName name="A127909086A_Latest">Data7!$DF$18</definedName>
    <definedName name="A127909090T">Data7!$DH$1:$DH$10,Data7!$DH$11:$DH$18</definedName>
    <definedName name="A127909090T_Data">Data7!$DH$11:$DH$18</definedName>
    <definedName name="A127909090T_Latest">Data7!$DH$18</definedName>
    <definedName name="A127909094A">Data7!$DS$1:$DS$10,Data7!$DS$11:$DS$18</definedName>
    <definedName name="A127909094A_Data">Data7!$DS$11:$DS$18</definedName>
    <definedName name="A127909094A_Latest">Data7!$DS$18</definedName>
    <definedName name="A127909098K">Data7!$EO$1:$EO$10,Data7!$EO$11:$EO$18</definedName>
    <definedName name="A127909098K_Data">Data7!$EO$11:$EO$18</definedName>
    <definedName name="A127909098K_Latest">Data7!$EO$18</definedName>
    <definedName name="A127909102R">Data7!$DY$1:$DY$10,Data7!$DY$11:$DY$18</definedName>
    <definedName name="A127909102R_Data">Data7!$DY$11:$DY$18</definedName>
    <definedName name="A127909102R_Latest">Data7!$DY$18</definedName>
    <definedName name="A127909106X">Data7!$FN$1:$FN$10,Data7!$FN$11:$FN$18</definedName>
    <definedName name="A127909106X_Data">Data7!$FN$11:$FN$18</definedName>
    <definedName name="A127909106X_Latest">Data7!$FN$18</definedName>
    <definedName name="A127909110R">Data7!$FQ$1:$FQ$10,Data7!$FQ$11:$FQ$18</definedName>
    <definedName name="A127909110R_Data">Data7!$FQ$11:$FQ$18</definedName>
    <definedName name="A127909110R_Latest">Data7!$FQ$18</definedName>
    <definedName name="A127909114X">Data7!$FR$1:$FR$10,Data7!$FR$11:$FR$18</definedName>
    <definedName name="A127909114X_Data">Data7!$FR$11:$FR$18</definedName>
    <definedName name="A127909114X_Latest">Data7!$FR$18</definedName>
    <definedName name="A127909118J">Data7!$FX$1:$FX$10,Data7!$FX$11:$FX$18</definedName>
    <definedName name="A127909118J_Data">Data7!$FX$11:$FX$18</definedName>
    <definedName name="A127909118J_Latest">Data7!$FX$18</definedName>
    <definedName name="A127909122X">Data7!$FD$1:$FD$10,Data7!$FD$11:$FD$18</definedName>
    <definedName name="A127909122X_Data">Data7!$FD$11:$FD$18</definedName>
    <definedName name="A127909122X_Latest">Data7!$FD$18</definedName>
    <definedName name="A127909126J">Data7!$GG$1:$GG$10,Data7!$GG$11:$GG$18</definedName>
    <definedName name="A127909126J_Data">Data7!$GG$11:$GG$18</definedName>
    <definedName name="A127909126J_Latest">Data7!$GG$18</definedName>
    <definedName name="A127909130X">Data7!$GV$1:$GV$10,Data7!$GV$11:$GV$18</definedName>
    <definedName name="A127909130X_Data">Data7!$GV$11:$GV$18</definedName>
    <definedName name="A127909130X_Latest">Data7!$GV$18</definedName>
    <definedName name="A127909134J">Data7!$GW$1:$GW$10,Data7!$GW$11:$GW$18</definedName>
    <definedName name="A127909134J_Data">Data7!$GW$11:$GW$18</definedName>
    <definedName name="A127909134J_Latest">Data7!$GW$18</definedName>
    <definedName name="A127909138T">Data7!$GY$1:$GY$10,Data7!$GY$11:$GY$18</definedName>
    <definedName name="A127909138T_Data">Data7!$GY$11:$GY$18</definedName>
    <definedName name="A127909138T_Latest">Data7!$GY$18</definedName>
    <definedName name="A127909142J">Data7!$GJ$1:$GJ$10,Data7!$GJ$11:$GJ$18</definedName>
    <definedName name="A127909142J_Data">Data7!$GJ$11:$GJ$18</definedName>
    <definedName name="A127909142J_Latest">Data7!$GJ$18</definedName>
    <definedName name="A127909146T">Data7!$HF$1:$HF$10,Data7!$HF$11:$HF$18</definedName>
    <definedName name="A127909146T_Data">Data7!$HF$11:$HF$18</definedName>
    <definedName name="A127909146T_Latest">Data7!$HF$18</definedName>
    <definedName name="A127909150J">Data7!$GM$1:$GM$10,Data7!$GM$11:$GM$18</definedName>
    <definedName name="A127909150J_Data">Data7!$GM$11:$GM$18</definedName>
    <definedName name="A127909150J_Latest">Data7!$GM$18</definedName>
    <definedName name="A127909154T">Data7!$HQ$1:$HQ$10,Data7!$HQ$11:$HQ$18</definedName>
    <definedName name="A127909154T_Data">Data7!$HQ$11:$HQ$18</definedName>
    <definedName name="A127909154T_Latest">Data7!$HQ$18</definedName>
    <definedName name="A127909158A">Data7!$IN$1:$IN$10,Data7!$IN$11:$IN$18</definedName>
    <definedName name="A127909158A_Data">Data7!$IN$11:$IN$18</definedName>
    <definedName name="A127909158A_Latest">Data7!$IN$18</definedName>
    <definedName name="A127909162T">Data7!$IO$1:$IO$10,Data7!$IO$11:$IO$18</definedName>
    <definedName name="A127909162T_Data">Data7!$IO$11:$IO$18</definedName>
    <definedName name="A127909162T_Latest">Data7!$IO$18</definedName>
    <definedName name="A127909170T">Data7!$HV$1:$HV$10,Data7!$HV$11:$HV$18</definedName>
    <definedName name="A127909170T_Data">Data7!$HV$11:$HV$18</definedName>
    <definedName name="A127909170T_Latest">Data7!$HV$18</definedName>
    <definedName name="A127909174A">Data7!$HW$1:$HW$10,Data7!$HW$11:$HW$18</definedName>
    <definedName name="A127909174A_Data">Data7!$HW$11:$HW$18</definedName>
    <definedName name="A127909174A_Latest">Data7!$HW$18</definedName>
    <definedName name="A127910146R">Data8!$GM$1:$GM$10,Data8!$GM$11:$GM$18</definedName>
    <definedName name="A127910146R_Data">Data8!$GM$11:$GM$18</definedName>
    <definedName name="A127910146R_Latest">Data8!$GM$18</definedName>
    <definedName name="A127910150F">Data8!$GU$1:$GU$10,Data8!$GU$11:$GU$18</definedName>
    <definedName name="A127910150F_Data">Data8!$GU$11:$GU$18</definedName>
    <definedName name="A127910150F_Latest">Data8!$GU$18</definedName>
    <definedName name="A127910154R">Data8!$GW$1:$GW$10,Data8!$GW$11:$GW$18</definedName>
    <definedName name="A127910154R_Data">Data8!$GW$11:$GW$18</definedName>
    <definedName name="A127910154R_Latest">Data8!$GW$18</definedName>
    <definedName name="A127910158X">Data8!$GY$1:$GY$10,Data8!$GY$11:$GY$18</definedName>
    <definedName name="A127910158X_Data">Data8!$GY$11:$GY$18</definedName>
    <definedName name="A127910158X_Latest">Data8!$GY$18</definedName>
    <definedName name="A127910162R">Data8!$HH$1:$HH$10,Data8!$HH$11:$HH$18</definedName>
    <definedName name="A127910162R_Data">Data8!$HH$11:$HH$18</definedName>
    <definedName name="A127910162R_Latest">Data8!$HH$18</definedName>
    <definedName name="A127910434J">Data8!$IJ$1:$IJ$10,Data8!$IJ$11:$IJ$18</definedName>
    <definedName name="A127910434J_Data">Data8!$IJ$11:$IJ$18</definedName>
    <definedName name="A127910434J_Latest">Data8!$IJ$18</definedName>
    <definedName name="A127910438T">Data8!$HK$1:$HK$10,Data8!$HK$11:$HK$18</definedName>
    <definedName name="A127910438T_Data">Data8!$HK$11:$HK$18</definedName>
    <definedName name="A127910438T_Latest">Data8!$HK$18</definedName>
    <definedName name="A127910442J">Data9!$B$1:$B$10,Data9!$B$11:$B$18</definedName>
    <definedName name="A127910442J_Data">Data9!$B$11:$B$18</definedName>
    <definedName name="A127910442J_Latest">Data9!$B$18</definedName>
    <definedName name="A127910446T">Data8!$HP$1:$HP$10,Data8!$HP$11:$HP$18</definedName>
    <definedName name="A127910446T_Data">Data8!$HP$11:$HP$18</definedName>
    <definedName name="A127910446T_Latest">Data8!$HP$18</definedName>
    <definedName name="A127910450J">Data8!$HS$1:$HS$10,Data8!$HS$11:$HS$18</definedName>
    <definedName name="A127910450J_Data">Data8!$HS$11:$HS$18</definedName>
    <definedName name="A127910450J_Latest">Data8!$HS$18</definedName>
    <definedName name="A127910454T">Data10!$P$1:$P$10,Data10!$P$11:$P$18</definedName>
    <definedName name="A127910454T_Data">Data10!$P$11:$P$18</definedName>
    <definedName name="A127910454T_Latest">Data10!$P$18</definedName>
    <definedName name="A127910458A">Data9!$IJ$1:$IJ$10,Data9!$IJ$11:$IJ$18</definedName>
    <definedName name="A127910458A_Data">Data9!$IJ$11:$IJ$18</definedName>
    <definedName name="A127910458A_Latest">Data9!$IJ$18</definedName>
    <definedName name="A127910462T">Data9!$IP$1:$IP$10,Data9!$IP$11:$IP$18</definedName>
    <definedName name="A127910462T_Data">Data9!$IP$11:$IP$18</definedName>
    <definedName name="A127910462T_Latest">Data9!$IP$18</definedName>
    <definedName name="A127910466A">Data10!$BB$1:$BB$10,Data10!$BB$11:$BB$18</definedName>
    <definedName name="A127910466A_Data">Data10!$BB$11:$BB$18</definedName>
    <definedName name="A127910466A_Latest">Data10!$BB$18</definedName>
    <definedName name="A127910470T">Data10!$AH$1:$AH$10,Data10!$AH$11:$AH$18</definedName>
    <definedName name="A127910470T_Data">Data10!$AH$11:$AH$18</definedName>
    <definedName name="A127910470T_Latest">Data10!$AH$18</definedName>
    <definedName name="A127910474A">Data10!$BX$1:$BX$10,Data10!$BX$11:$BX$18</definedName>
    <definedName name="A127910474A_Data">Data10!$BX$11:$BX$18</definedName>
    <definedName name="A127910474A_Latest">Data10!$BX$18</definedName>
    <definedName name="A127910478K">Data10!$CF$1:$CF$10,Data10!$CF$11:$CF$18</definedName>
    <definedName name="A127910478K_Data">Data10!$CF$11:$CF$18</definedName>
    <definedName name="A127910478K_Latest">Data10!$CF$18</definedName>
    <definedName name="A127910482A">Data10!$CG$1:$CG$10,Data10!$CG$11:$CG$18</definedName>
    <definedName name="A127910482A_Data">Data10!$CG$11:$CG$18</definedName>
    <definedName name="A127910482A_Latest">Data10!$CG$18</definedName>
    <definedName name="A127910486K">Data10!$CQ$1:$CQ$10,Data10!$CQ$11:$CQ$18</definedName>
    <definedName name="A127910486K_Data">Data10!$CQ$11:$CQ$18</definedName>
    <definedName name="A127910486K_Latest">Data10!$CQ$18</definedName>
    <definedName name="A127910490A">Data10!$DI$1:$DI$10,Data10!$DI$11:$DI$18</definedName>
    <definedName name="A127910490A_Data">Data10!$DI$11:$DI$18</definedName>
    <definedName name="A127910490A_Latest">Data10!$DI$18</definedName>
    <definedName name="A127910494K">Data10!$DJ$1:$DJ$10,Data10!$DJ$11:$DJ$18</definedName>
    <definedName name="A127910494K_Data">Data10!$DJ$11:$DJ$18</definedName>
    <definedName name="A127910494K_Latest">Data10!$DJ$18</definedName>
    <definedName name="A127910498V">Data10!$DQ$1:$DQ$10,Data10!$DQ$11:$DQ$18</definedName>
    <definedName name="A127910498V_Data">Data10!$DQ$11:$DQ$18</definedName>
    <definedName name="A127910498V_Latest">Data10!$DQ$18</definedName>
    <definedName name="A127910502X">Data10!$EG$1:$EG$10,Data10!$EG$11:$EG$18</definedName>
    <definedName name="A127910502X_Data">Data10!$EG$11:$EG$18</definedName>
    <definedName name="A127910502X_Latest">Data10!$EG$18</definedName>
    <definedName name="A127910506J">Data10!$EK$1:$EK$10,Data10!$EK$11:$EK$18</definedName>
    <definedName name="A127910506J_Data">Data10!$EK$11:$EK$18</definedName>
    <definedName name="A127910506J_Latest">Data10!$EK$18</definedName>
    <definedName name="A127910510X">Data10!$EB$1:$EB$10,Data10!$EB$11:$EB$18</definedName>
    <definedName name="A127910510X_Data">Data10!$EB$11:$EB$18</definedName>
    <definedName name="A127910510X_Latest">Data10!$EB$18</definedName>
    <definedName name="A127910514J">Data9!$M$1:$M$10,Data9!$M$11:$M$18</definedName>
    <definedName name="A127910514J_Data">Data9!$M$11:$M$18</definedName>
    <definedName name="A127910514J_Latest">Data9!$M$18</definedName>
    <definedName name="A127910518T">Data9!$U$1:$U$10,Data9!$U$11:$U$18</definedName>
    <definedName name="A127910518T_Data">Data9!$U$11:$U$18</definedName>
    <definedName name="A127910518T_Latest">Data9!$U$18</definedName>
    <definedName name="A127910522J">Data9!$AB$1:$AB$10,Data9!$AB$11:$AB$18</definedName>
    <definedName name="A127910522J_Data">Data9!$AB$11:$AB$18</definedName>
    <definedName name="A127910522J_Latest">Data9!$AB$18</definedName>
    <definedName name="A127910526T">Data9!$AF$1:$AF$10,Data9!$AF$11:$AF$18</definedName>
    <definedName name="A127910526T_Data">Data9!$AF$11:$AF$18</definedName>
    <definedName name="A127910526T_Latest">Data9!$AF$18</definedName>
    <definedName name="A127910530J">Data9!$AJ$1:$AJ$10,Data9!$AJ$11:$AJ$18</definedName>
    <definedName name="A127910530J_Data">Data9!$AJ$11:$AJ$18</definedName>
    <definedName name="A127910530J_Latest">Data9!$AJ$18</definedName>
    <definedName name="A127910534T">Data9!$AW$1:$AW$10,Data9!$AW$11:$AW$18</definedName>
    <definedName name="A127910534T_Data">Data9!$AW$11:$AW$18</definedName>
    <definedName name="A127910534T_Latest">Data9!$AW$18</definedName>
    <definedName name="A127910538A">Data9!$BL$1:$BL$10,Data9!$BL$11:$BL$18</definedName>
    <definedName name="A127910538A_Data">Data9!$BL$11:$BL$18</definedName>
    <definedName name="A127910538A_Latest">Data9!$BL$18</definedName>
    <definedName name="A127910542T">Data9!$BQ$1:$BQ$10,Data9!$BQ$11:$BQ$18</definedName>
    <definedName name="A127910542T_Data">Data9!$BQ$11:$BQ$18</definedName>
    <definedName name="A127910542T_Latest">Data9!$BQ$18</definedName>
    <definedName name="A127910550T">Data9!$AP$1:$AP$10,Data9!$AP$11:$AP$18</definedName>
    <definedName name="A127910550T_Data">Data9!$AP$11:$AP$18</definedName>
    <definedName name="A127910550T_Latest">Data9!$AP$18</definedName>
    <definedName name="A127910554A">Data9!$AS$1:$AS$10,Data9!$AS$11:$AS$18</definedName>
    <definedName name="A127910554A_Data">Data9!$AS$11:$AS$18</definedName>
    <definedName name="A127910554A_Latest">Data9!$AS$18</definedName>
    <definedName name="A127910558K">Data9!$CT$1:$CT$10,Data9!$CT$11:$CT$18</definedName>
    <definedName name="A127910558K_Data">Data9!$CT$11:$CT$18</definedName>
    <definedName name="A127910558K_Latest">Data9!$CT$18</definedName>
    <definedName name="A127910562A">Data9!$BS$1:$BS$10,Data9!$BS$11:$BS$18</definedName>
    <definedName name="A127910562A_Data">Data9!$BS$11:$BS$18</definedName>
    <definedName name="A127910562A_Latest">Data9!$BS$18</definedName>
    <definedName name="A127910566K">Data9!$BZ$1:$BZ$10,Data9!$BZ$11:$BZ$18</definedName>
    <definedName name="A127910566K_Data">Data9!$BZ$11:$BZ$18</definedName>
    <definedName name="A127910566K_Latest">Data9!$BZ$18</definedName>
    <definedName name="A127910570A">Data9!$DS$1:$DS$10,Data9!$DS$11:$DS$18</definedName>
    <definedName name="A127910570A_Data">Data9!$DS$11:$DS$18</definedName>
    <definedName name="A127910570A_Latest">Data9!$DS$18</definedName>
    <definedName name="A127910574K">Data9!$DT$1:$DT$10,Data9!$DT$11:$DT$18</definedName>
    <definedName name="A127910574K_Data">Data9!$DT$11:$DT$18</definedName>
    <definedName name="A127910574K_Latest">Data9!$DT$18</definedName>
    <definedName name="A127910578V">Data9!$DU$1:$DU$10,Data9!$DU$11:$DU$18</definedName>
    <definedName name="A127910578V_Data">Data9!$DU$11:$DU$18</definedName>
    <definedName name="A127910578V_Latest">Data9!$DU$18</definedName>
    <definedName name="A127910582K">Data9!$EA$1:$EA$10,Data9!$EA$11:$EA$18</definedName>
    <definedName name="A127910582K_Data">Data9!$EA$11:$EA$18</definedName>
    <definedName name="A127910582K_Latest">Data9!$EA$18</definedName>
    <definedName name="A127910586V">Data9!$EC$1:$EC$10,Data9!$EC$11:$EC$18</definedName>
    <definedName name="A127910586V_Data">Data9!$EC$11:$EC$18</definedName>
    <definedName name="A127910586V_Latest">Data9!$EC$18</definedName>
    <definedName name="A127910590K">Data9!$EH$1:$EH$10,Data9!$EH$11:$EH$18</definedName>
    <definedName name="A127910590K_Data">Data9!$EH$11:$EH$18</definedName>
    <definedName name="A127910590K_Latest">Data9!$EH$18</definedName>
    <definedName name="A127910594V">Data9!$EV$1:$EV$10,Data9!$EV$11:$EV$18</definedName>
    <definedName name="A127910594V_Data">Data9!$EV$11:$EV$18</definedName>
    <definedName name="A127910594V_Latest">Data9!$EV$18</definedName>
    <definedName name="A127910598C">Data9!$EY$1:$EY$10,Data9!$EY$11:$EY$18</definedName>
    <definedName name="A127910598C_Data">Data9!$EY$11:$EY$18</definedName>
    <definedName name="A127910598C_Latest">Data9!$EY$18</definedName>
    <definedName name="A127910602J">Data9!$GI$1:$GI$10,Data9!$GI$11:$GI$18</definedName>
    <definedName name="A127910602J_Data">Data9!$GI$11:$GI$18</definedName>
    <definedName name="A127910602J_Latest">Data9!$GI$18</definedName>
    <definedName name="A127910606T">Data9!$FS$1:$FS$10,Data9!$FS$11:$FS$18</definedName>
    <definedName name="A127910606T_Data">Data9!$FS$11:$FS$18</definedName>
    <definedName name="A127910606T_Latest">Data9!$FS$18</definedName>
    <definedName name="A127910610J">Data9!$FX$1:$FX$10,Data9!$FX$11:$FX$18</definedName>
    <definedName name="A127910610J_Data">Data9!$FX$11:$FX$18</definedName>
    <definedName name="A127910610J_Latest">Data9!$FX$18</definedName>
    <definedName name="A127910614T">Data9!$HJ$1:$HJ$10,Data9!$HJ$11:$HJ$18</definedName>
    <definedName name="A127910614T_Data">Data9!$HJ$11:$HJ$18</definedName>
    <definedName name="A127910614T_Latest">Data9!$HJ$18</definedName>
    <definedName name="A127910618A">Data9!$HN$1:$HN$10,Data9!$HN$11:$HN$18</definedName>
    <definedName name="A127910618A_Data">Data9!$HN$11:$HN$18</definedName>
    <definedName name="A127910618A_Latest">Data9!$HN$18</definedName>
    <definedName name="A127910622T">Data9!$HR$1:$HR$10,Data9!$HR$11:$HR$18</definedName>
    <definedName name="A127910622T_Data">Data9!$HR$11:$HR$18</definedName>
    <definedName name="A127910622T_Latest">Data9!$HR$18</definedName>
    <definedName name="A127910626A">Data9!$HV$1:$HV$10,Data9!$HV$11:$HV$18</definedName>
    <definedName name="A127910626A_Data">Data9!$HV$11:$HV$18</definedName>
    <definedName name="A127910626A_Latest">Data9!$HV$18</definedName>
    <definedName name="A127910630T">Data9!$IB$1:$IB$10,Data9!$IB$11:$IB$18</definedName>
    <definedName name="A127910630T_Data">Data9!$IB$11:$IB$18</definedName>
    <definedName name="A127910630T_Latest">Data9!$IB$18</definedName>
    <definedName name="A127910634A">Data9!$IF$1:$IF$10,Data9!$IF$11:$IF$18</definedName>
    <definedName name="A127910634A_Data">Data9!$IF$11:$IF$18</definedName>
    <definedName name="A127910634A_Latest">Data9!$IF$18</definedName>
    <definedName name="A127910638K">Data9!$HG$1:$HG$10,Data9!$HG$11:$HG$18</definedName>
    <definedName name="A127910638K_Data">Data9!$HG$11:$HG$18</definedName>
    <definedName name="A127910638K_Latest">Data9!$HG$18</definedName>
    <definedName name="A127911702K">Data10!$FZ$1:$FZ$10,Data10!$FZ$11:$FZ$18</definedName>
    <definedName name="A127911702K_Data">Data10!$FZ$11:$FZ$18</definedName>
    <definedName name="A127911702K_Latest">Data10!$FZ$18</definedName>
    <definedName name="A127911706V">Data10!$GH$1:$GH$10,Data10!$GH$11:$GH$18</definedName>
    <definedName name="A127911706V_Data">Data10!$GH$11:$GH$18</definedName>
    <definedName name="A127911706V_Latest">Data10!$GH$18</definedName>
    <definedName name="A127911710K">Data10!$GK$1:$GK$10,Data10!$GK$11:$GK$18</definedName>
    <definedName name="A127911710K_Data">Data10!$GK$11:$GK$18</definedName>
    <definedName name="A127911710K_Latest">Data10!$GK$18</definedName>
    <definedName name="A127911714V">Data10!$GL$1:$GL$10,Data10!$GL$11:$GL$18</definedName>
    <definedName name="A127911714V_Data">Data10!$GL$11:$GL$18</definedName>
    <definedName name="A127911714V_Latest">Data10!$GL$18</definedName>
    <definedName name="A127911970F">Data10!$GU$1:$GU$10,Data10!$GU$11:$GU$18</definedName>
    <definedName name="A127911970F_Data">Data10!$GU$11:$GU$18</definedName>
    <definedName name="A127911970F_Latest">Data10!$GU$18</definedName>
    <definedName name="A127911974R">Data10!$HE$1:$HE$10,Data10!$HE$11:$HE$18</definedName>
    <definedName name="A127911974R_Data">Data10!$HE$11:$HE$18</definedName>
    <definedName name="A127911974R_Latest">Data10!$HE$18</definedName>
    <definedName name="A127911978X">Data10!$HF$1:$HF$10,Data10!$HF$11:$HF$18</definedName>
    <definedName name="A127911978X_Data">Data10!$HF$11:$HF$18</definedName>
    <definedName name="A127911978X_Latest">Data10!$HF$18</definedName>
    <definedName name="A127911982R">Data10!$HM$1:$HM$10,Data10!$HM$11:$HM$18</definedName>
    <definedName name="A127911982R_Data">Data10!$HM$11:$HM$18</definedName>
    <definedName name="A127911982R_Latest">Data10!$HM$18</definedName>
    <definedName name="A127911986X">Data10!$HU$1:$HU$10,Data10!$HU$11:$HU$18</definedName>
    <definedName name="A127911986X_Data">Data10!$HU$11:$HU$18</definedName>
    <definedName name="A127911986X_Latest">Data10!$HU$18</definedName>
    <definedName name="A127911990R">Data10!$HZ$1:$HZ$10,Data10!$HZ$11:$HZ$18</definedName>
    <definedName name="A127911990R_Data">Data10!$HZ$11:$HZ$18</definedName>
    <definedName name="A127911990R_Latest">Data10!$HZ$18</definedName>
    <definedName name="A127911994X">Data10!$GX$1:$GX$10,Data10!$GX$11:$GX$18</definedName>
    <definedName name="A127911994X_Data">Data10!$GX$11:$GX$18</definedName>
    <definedName name="A127911994X_Latest">Data10!$GX$18</definedName>
    <definedName name="A127911998J">Data10!$GY$1:$GY$10,Data10!$GY$11:$GY$18</definedName>
    <definedName name="A127911998J_Data">Data10!$GY$11:$GY$18</definedName>
    <definedName name="A127911998J_Latest">Data10!$GY$18</definedName>
    <definedName name="A127912002R">Data11!$IO$1:$IO$10,Data11!$IO$11:$IO$18</definedName>
    <definedName name="A127912002R_Data">Data11!$IO$11:$IO$18</definedName>
    <definedName name="A127912002R_Latest">Data11!$IO$18</definedName>
    <definedName name="A127912006X">Data11!$HU$1:$HU$10,Data11!$HU$11:$HU$18</definedName>
    <definedName name="A127912006X_Data">Data11!$HU$11:$HU$18</definedName>
    <definedName name="A127912006X_Latest">Data11!$HU$18</definedName>
    <definedName name="A127912010R">Data11!$HW$1:$HW$10,Data11!$HW$11:$HW$18</definedName>
    <definedName name="A127912010R_Data">Data11!$HW$11:$HW$18</definedName>
    <definedName name="A127912010R_Latest">Data11!$HW$18</definedName>
    <definedName name="A127912014X">Data12!$S$1:$S$10,Data12!$S$11:$S$18</definedName>
    <definedName name="A127912014X_Data">Data12!$S$11:$S$18</definedName>
    <definedName name="A127912014X_Latest">Data12!$S$18</definedName>
    <definedName name="A127912018J">Data12!$U$1:$U$10,Data12!$U$11:$U$18</definedName>
    <definedName name="A127912018J_Data">Data12!$U$11:$U$18</definedName>
    <definedName name="A127912018J_Latest">Data12!$U$18</definedName>
    <definedName name="A127912022X">Data12!$W$1:$W$10,Data12!$W$11:$W$18</definedName>
    <definedName name="A127912022X_Data">Data12!$W$11:$W$18</definedName>
    <definedName name="A127912022X_Latest">Data12!$W$18</definedName>
    <definedName name="A127912026J">Data12!$X$1:$X$10,Data12!$X$11:$X$18</definedName>
    <definedName name="A127912026J_Data">Data12!$X$11:$X$18</definedName>
    <definedName name="A127912026J_Latest">Data12!$X$18</definedName>
    <definedName name="A127912030X">Data12!$AF$1:$AF$10,Data12!$AF$11:$AF$18</definedName>
    <definedName name="A127912030X_Data">Data12!$AF$11:$AF$18</definedName>
    <definedName name="A127912030X_Latest">Data12!$AF$18</definedName>
    <definedName name="A127912034J">Data12!$AI$1:$AI$10,Data12!$AI$11:$AI$18</definedName>
    <definedName name="A127912034J_Data">Data12!$AI$11:$AI$18</definedName>
    <definedName name="A127912034J_Latest">Data12!$AI$18</definedName>
    <definedName name="A127912038T">Data12!$BC$1:$BC$10,Data12!$BC$11:$BC$18</definedName>
    <definedName name="A127912038T_Data">Data12!$BC$11:$BC$18</definedName>
    <definedName name="A127912038T_Latest">Data12!$BC$18</definedName>
    <definedName name="A127912042J">Data12!$BI$1:$BI$10,Data12!$BI$11:$BI$18</definedName>
    <definedName name="A127912042J_Data">Data12!$BI$11:$BI$18</definedName>
    <definedName name="A127912042J_Latest">Data12!$BI$18</definedName>
    <definedName name="A127912046T">Data12!$BS$1:$BS$10,Data12!$BS$11:$BS$18</definedName>
    <definedName name="A127912046T_Data">Data12!$BS$11:$BS$18</definedName>
    <definedName name="A127912046T_Latest">Data12!$BS$18</definedName>
    <definedName name="A127912050J">Data12!$AT$1:$AT$10,Data12!$AT$11:$AT$18</definedName>
    <definedName name="A127912050J_Data">Data12!$AT$11:$AT$18</definedName>
    <definedName name="A127912050J_Latest">Data12!$AT$18</definedName>
    <definedName name="A127912058A">Data12!$CL$1:$CL$10,Data12!$CL$11:$CL$18</definedName>
    <definedName name="A127912058A_Data">Data12!$CL$11:$CL$18</definedName>
    <definedName name="A127912058A_Latest">Data12!$CL$18</definedName>
    <definedName name="A127912062T">Data12!$CM$1:$CM$10,Data12!$CM$11:$CM$18</definedName>
    <definedName name="A127912062T_Data">Data12!$CM$11:$CM$18</definedName>
    <definedName name="A127912062T_Latest">Data12!$CM$18</definedName>
    <definedName name="A127912066A">Data12!$CQ$1:$CQ$10,Data12!$CQ$11:$CQ$18</definedName>
    <definedName name="A127912066A_Data">Data12!$CQ$11:$CQ$18</definedName>
    <definedName name="A127912066A_Latest">Data12!$CQ$18</definedName>
    <definedName name="A127912070T">Data12!$CR$1:$CR$10,Data12!$CR$11:$CR$18</definedName>
    <definedName name="A127912070T_Data">Data12!$CR$11:$CR$18</definedName>
    <definedName name="A127912070T_Latest">Data12!$CR$18</definedName>
    <definedName name="A127912074A">Data12!$CU$1:$CU$10,Data12!$CU$11:$CU$18</definedName>
    <definedName name="A127912074A_Data">Data12!$CU$11:$CU$18</definedName>
    <definedName name="A127912074A_Latest">Data12!$CU$18</definedName>
    <definedName name="A127912078K">Data12!$CV$1:$CV$10,Data12!$CV$11:$CV$18</definedName>
    <definedName name="A127912078K_Data">Data12!$CV$11:$CV$18</definedName>
    <definedName name="A127912078K_Latest">Data12!$CV$18</definedName>
    <definedName name="A127912082A">Data12!$DR$1:$DR$10,Data12!$DR$11:$DR$18</definedName>
    <definedName name="A127912082A_Data">Data12!$DR$11:$DR$18</definedName>
    <definedName name="A127912082A_Latest">Data12!$DR$18</definedName>
    <definedName name="A127912086K">Data12!$DU$1:$DU$10,Data12!$DU$11:$DU$18</definedName>
    <definedName name="A127912086K_Data">Data12!$DU$11:$DU$18</definedName>
    <definedName name="A127912086K_Latest">Data12!$DU$18</definedName>
    <definedName name="A127912090A">Data12!$DH$1:$DH$10,Data12!$DH$11:$DH$18</definedName>
    <definedName name="A127912090A_Data">Data12!$DH$11:$DH$18</definedName>
    <definedName name="A127912090A_Latest">Data12!$DH$18</definedName>
    <definedName name="A127912094K">Data12!$ED$1:$ED$10,Data12!$ED$11:$ED$18</definedName>
    <definedName name="A127912094K_Data">Data12!$ED$11:$ED$18</definedName>
    <definedName name="A127912094K_Latest">Data12!$ED$18</definedName>
    <definedName name="A127912098V">Data10!$IC$1:$IC$10,Data10!$IC$11:$IC$18</definedName>
    <definedName name="A127912098V_Data">Data10!$IC$11:$IC$18</definedName>
    <definedName name="A127912098V_Latest">Data10!$IC$18</definedName>
    <definedName name="A127912102X">Data11!$B$1:$B$10,Data11!$B$11:$B$18</definedName>
    <definedName name="A127912102X_Data">Data11!$B$11:$B$18</definedName>
    <definedName name="A127912102X_Latest">Data11!$B$18</definedName>
    <definedName name="A127912106J">Data11!$J$1:$J$10,Data11!$J$11:$J$18</definedName>
    <definedName name="A127912106J_Data">Data11!$J$11:$J$18</definedName>
    <definedName name="A127912106J_Latest">Data11!$J$18</definedName>
    <definedName name="A127912110X">Data11!$P$1:$P$10,Data11!$P$11:$P$18</definedName>
    <definedName name="A127912110X_Data">Data11!$P$11:$P$18</definedName>
    <definedName name="A127912110X_Latest">Data11!$P$18</definedName>
    <definedName name="A127912114J">Data11!$Q$1:$Q$10,Data11!$Q$11:$Q$18</definedName>
    <definedName name="A127912114J_Data">Data11!$Q$11:$Q$18</definedName>
    <definedName name="A127912114J_Latest">Data11!$Q$18</definedName>
    <definedName name="A127912118T">Data11!$S$1:$S$10,Data11!$S$11:$S$18</definedName>
    <definedName name="A127912118T_Data">Data11!$S$11:$S$18</definedName>
    <definedName name="A127912118T_Latest">Data11!$S$18</definedName>
    <definedName name="A127912122J">Data11!$AH$1:$AH$10,Data11!$AH$11:$AH$18</definedName>
    <definedName name="A127912122J_Data">Data11!$AH$11:$AH$18</definedName>
    <definedName name="A127912122J_Latest">Data11!$AH$18</definedName>
    <definedName name="A127912126T">Data11!$AJ$1:$AJ$10,Data11!$AJ$11:$AJ$18</definedName>
    <definedName name="A127912126T_Data">Data11!$AJ$11:$AJ$18</definedName>
    <definedName name="A127912126T_Latest">Data11!$AJ$18</definedName>
    <definedName name="A127912130J">Data11!$AN$1:$AN$10,Data11!$AN$11:$AN$18</definedName>
    <definedName name="A127912130J_Data">Data11!$AN$11:$AN$18</definedName>
    <definedName name="A127912130J_Latest">Data11!$AN$18</definedName>
    <definedName name="A127912134T">Data11!$BA$1:$BA$10,Data11!$BA$11:$BA$18</definedName>
    <definedName name="A127912134T_Data">Data11!$BA$11:$BA$18</definedName>
    <definedName name="A127912134T_Latest">Data11!$BA$18</definedName>
    <definedName name="A127912138A">Data11!$BM$1:$BM$10,Data11!$BM$11:$BM$18</definedName>
    <definedName name="A127912138A_Data">Data11!$BM$11:$BM$18</definedName>
    <definedName name="A127912138A_Latest">Data11!$BM$18</definedName>
    <definedName name="A127912142T">Data11!$BW$1:$BW$10,Data11!$BW$11:$BW$18</definedName>
    <definedName name="A127912142T_Data">Data11!$BW$11:$BW$18</definedName>
    <definedName name="A127912142T_Latest">Data11!$BW$18</definedName>
    <definedName name="A127912146A">Data11!$BE$1:$BE$10,Data11!$BE$11:$BE$18</definedName>
    <definedName name="A127912146A_Data">Data11!$BE$11:$BE$18</definedName>
    <definedName name="A127912146A_Latest">Data11!$BE$18</definedName>
    <definedName name="A127912150T">Data11!$CI$1:$CI$10,Data11!$CI$11:$CI$18</definedName>
    <definedName name="A127912150T_Data">Data11!$CI$11:$CI$18</definedName>
    <definedName name="A127912150T_Latest">Data11!$CI$18</definedName>
    <definedName name="A127912158K">Data11!$BK$1:$BK$10,Data11!$BK$11:$BK$18</definedName>
    <definedName name="A127912158K_Data">Data11!$BK$11:$BK$18</definedName>
    <definedName name="A127912158K_Latest">Data11!$BK$18</definedName>
    <definedName name="A127912162A">Data11!$DA$1:$DA$10,Data11!$DA$11:$DA$18</definedName>
    <definedName name="A127912162A_Data">Data11!$DA$11:$DA$18</definedName>
    <definedName name="A127912162A_Latest">Data11!$DA$18</definedName>
    <definedName name="A127912166K">Data11!$DL$1:$DL$10,Data11!$DL$11:$DL$18</definedName>
    <definedName name="A127912166K_Data">Data11!$DL$11:$DL$18</definedName>
    <definedName name="A127912166K_Latest">Data11!$DL$18</definedName>
    <definedName name="A127912170A">Data11!$DP$1:$DP$10,Data11!$DP$11:$DP$18</definedName>
    <definedName name="A127912170A_Data">Data11!$DP$11:$DP$18</definedName>
    <definedName name="A127912170A_Latest">Data11!$DP$18</definedName>
    <definedName name="A127912174K">Data11!$EK$1:$EK$10,Data11!$EK$11:$EK$18</definedName>
    <definedName name="A127912174K_Data">Data11!$EK$11:$EK$18</definedName>
    <definedName name="A127912174K_Latest">Data11!$EK$18</definedName>
    <definedName name="A127912178V">Data11!$DT$1:$DT$10,Data11!$DT$11:$DT$18</definedName>
    <definedName name="A127912178V_Data">Data11!$DT$11:$DT$18</definedName>
    <definedName name="A127912178V_Latest">Data11!$DT$18</definedName>
    <definedName name="A127912182K">Data11!$DR$1:$DR$10,Data11!$DR$11:$DR$18</definedName>
    <definedName name="A127912182K_Data">Data11!$DR$11:$DR$18</definedName>
    <definedName name="A127912182K_Latest">Data11!$DR$18</definedName>
    <definedName name="A127912186V">Data11!$FR$1:$FR$10,Data11!$FR$11:$FR$18</definedName>
    <definedName name="A127912186V_Data">Data11!$FR$11:$FR$18</definedName>
    <definedName name="A127912186V_Latest">Data11!$FR$18</definedName>
    <definedName name="A127912190K">Data11!$FB$1:$FB$10,Data11!$FB$11:$FB$18</definedName>
    <definedName name="A127912190K_Data">Data11!$FB$11:$FB$18</definedName>
    <definedName name="A127912190K_Latest">Data11!$FB$18</definedName>
    <definedName name="A127912194V">Data11!$GC$1:$GC$10,Data11!$GC$11:$GC$18</definedName>
    <definedName name="A127912194V_Data">Data11!$GC$11:$GC$18</definedName>
    <definedName name="A127912194V_Latest">Data11!$GC$18</definedName>
    <definedName name="A127912198C">Data11!$EZ$1:$EZ$10,Data11!$EZ$11:$EZ$18</definedName>
    <definedName name="A127912198C_Data">Data11!$EZ$11:$EZ$18</definedName>
    <definedName name="A127912198C_Latest">Data11!$EZ$18</definedName>
    <definedName name="A127912202J">Data11!$FH$1:$FH$10,Data11!$FH$11:$FH$18</definedName>
    <definedName name="A127912202J_Data">Data11!$FH$11:$FH$18</definedName>
    <definedName name="A127912202J_Latest">Data11!$FH$18</definedName>
    <definedName name="A127912206T">Data11!$FI$1:$FI$10,Data11!$FI$11:$FI$18</definedName>
    <definedName name="A127912206T_Data">Data11!$FI$11:$FI$18</definedName>
    <definedName name="A127912206T_Latest">Data11!$FI$18</definedName>
    <definedName name="A127912210J">Data11!$GV$1:$GV$10,Data11!$GV$11:$GV$18</definedName>
    <definedName name="A127912210J_Data">Data11!$GV$11:$GV$18</definedName>
    <definedName name="A127912210J_Latest">Data11!$GV$18</definedName>
    <definedName name="A127912214T">Data11!$GK$1:$GK$10,Data11!$GK$11:$GK$18</definedName>
    <definedName name="A127912214T_Data">Data11!$GK$11:$GK$18</definedName>
    <definedName name="A127912214T_Latest">Data11!$GK$18</definedName>
    <definedName name="A127912222T">Data11!$GM$1:$GM$10,Data11!$GM$11:$GM$18</definedName>
    <definedName name="A127912222T_Data">Data11!$GM$11:$GM$18</definedName>
    <definedName name="A127912222T_Latest">Data11!$GM$18</definedName>
    <definedName name="A127912226A">Data11!$GO$1:$GO$10,Data11!$GO$11:$GO$18</definedName>
    <definedName name="A127912226A_Data">Data11!$GO$11:$GO$18</definedName>
    <definedName name="A127912226A_Latest">Data11!$GO$18</definedName>
    <definedName name="A127913334C">Data12!$FX$1:$FX$10,Data12!$FX$11:$FX$18</definedName>
    <definedName name="A127913334C_Data">Data12!$FX$11:$FX$18</definedName>
    <definedName name="A127913334C_Latest">Data12!$FX$18</definedName>
    <definedName name="A127913338L">Data12!$ET$1:$ET$10,Data12!$ET$11:$ET$18</definedName>
    <definedName name="A127913338L_Data">Data12!$ET$11:$ET$18</definedName>
    <definedName name="A127913338L_Latest">Data12!$ET$18</definedName>
    <definedName name="A127913342C">Data12!$FA$1:$FA$10,Data12!$FA$11:$FA$18</definedName>
    <definedName name="A127913342C_Data">Data12!$FA$11:$FA$18</definedName>
    <definedName name="A127913342C_Latest">Data12!$FA$18</definedName>
    <definedName name="A127913606W">Data12!$GV$1:$GV$10,Data12!$GV$11:$GV$18</definedName>
    <definedName name="A127913606W_Data">Data12!$GV$11:$GV$18</definedName>
    <definedName name="A127913606W_Latest">Data12!$GV$18</definedName>
    <definedName name="A127913610L">Data12!$HA$1:$HA$10,Data12!$HA$11:$HA$18</definedName>
    <definedName name="A127913610L_Data">Data12!$HA$11:$HA$18</definedName>
    <definedName name="A127913610L_Latest">Data12!$HA$18</definedName>
    <definedName name="A127913614W">Data12!$GF$1:$GF$10,Data12!$GF$11:$GF$18</definedName>
    <definedName name="A127913614W_Data">Data12!$GF$11:$GF$18</definedName>
    <definedName name="A127913614W_Latest">Data12!$GF$18</definedName>
    <definedName name="A127913618F">Data12!$HH$1:$HH$10,Data12!$HH$11:$HH$18</definedName>
    <definedName name="A127913618F_Data">Data12!$HH$11:$HH$18</definedName>
    <definedName name="A127913618F_Latest">Data12!$HH$18</definedName>
    <definedName name="A127913622W">Data13!$HK$1:$HK$10,Data13!$HK$11:$HK$18</definedName>
    <definedName name="A127913622W_Data">Data13!$HK$11:$HK$18</definedName>
    <definedName name="A127913622W_Latest">Data13!$HK$18</definedName>
    <definedName name="A127913626F">Data13!$HA$1:$HA$10,Data13!$HA$11:$HA$18</definedName>
    <definedName name="A127913626F_Data">Data13!$HA$11:$HA$18</definedName>
    <definedName name="A127913626F_Latest">Data13!$HA$18</definedName>
    <definedName name="A127913630W">Data13!$HU$1:$HU$10,Data13!$HU$11:$HU$18</definedName>
    <definedName name="A127913630W_Data">Data13!$HU$11:$HU$18</definedName>
    <definedName name="A127913630W_Latest">Data13!$HU$18</definedName>
    <definedName name="A127913634F">Data14!$I$1:$I$10,Data14!$I$11:$I$18</definedName>
    <definedName name="A127913634F_Data">Data14!$I$11:$I$18</definedName>
    <definedName name="A127913634F_Latest">Data14!$I$18</definedName>
    <definedName name="A127913638R">Data14!$Q$1:$Q$10,Data14!$Q$11:$Q$18</definedName>
    <definedName name="A127913638R_Data">Data14!$Q$11:$Q$18</definedName>
    <definedName name="A127913638R_Latest">Data14!$Q$18</definedName>
    <definedName name="A127913642F">Data14!$R$1:$R$10,Data14!$R$11:$R$18</definedName>
    <definedName name="A127913642F_Data">Data14!$R$11:$R$18</definedName>
    <definedName name="A127913642F_Latest">Data14!$R$18</definedName>
    <definedName name="A127913646R">Data13!$IG$1:$IG$10,Data13!$IG$11:$IG$18</definedName>
    <definedName name="A127913646R_Data">Data13!$IG$11:$IG$18</definedName>
    <definedName name="A127913646R_Latest">Data13!$IG$18</definedName>
    <definedName name="A127913650F">Data14!$AW$1:$AW$10,Data14!$AW$11:$AW$18</definedName>
    <definedName name="A127913650F_Data">Data14!$AW$11:$AW$18</definedName>
    <definedName name="A127913650F_Latest">Data14!$AW$18</definedName>
    <definedName name="A127913654R">Data14!$AX$1:$AX$10,Data14!$AX$11:$AX$18</definedName>
    <definedName name="A127913654R_Data">Data14!$AX$11:$AX$18</definedName>
    <definedName name="A127913654R_Latest">Data14!$AX$18</definedName>
    <definedName name="A127913658X">Data14!$AD$1:$AD$10,Data14!$AD$11:$AD$18</definedName>
    <definedName name="A127913658X_Data">Data14!$AD$11:$AD$18</definedName>
    <definedName name="A127913658X_Latest">Data14!$AD$18</definedName>
    <definedName name="A127913662R">Data14!$BY$1:$BY$10,Data14!$BY$11:$BY$18</definedName>
    <definedName name="A127913662R_Data">Data14!$BY$11:$BY$18</definedName>
    <definedName name="A127913662R_Latest">Data14!$BY$18</definedName>
    <definedName name="A127913666X">Data14!$CL$1:$CL$10,Data14!$CL$11:$CL$18</definedName>
    <definedName name="A127913666X_Data">Data14!$CL$11:$CL$18</definedName>
    <definedName name="A127913666X_Latest">Data14!$CL$18</definedName>
    <definedName name="A127913670R">Data14!$BO$1:$BO$10,Data14!$BO$11:$BO$18</definedName>
    <definedName name="A127913670R_Data">Data14!$BO$11:$BO$18</definedName>
    <definedName name="A127913670R_Latest">Data14!$BO$18</definedName>
    <definedName name="A127913674X">Data14!$CP$1:$CP$10,Data14!$CP$11:$CP$18</definedName>
    <definedName name="A127913674X_Data">Data14!$CP$11:$CP$18</definedName>
    <definedName name="A127913674X_Latest">Data14!$CP$18</definedName>
    <definedName name="A127913678J">Data14!$DQ$1:$DQ$10,Data14!$DQ$11:$DQ$18</definedName>
    <definedName name="A127913678J_Data">Data14!$DQ$11:$DQ$18</definedName>
    <definedName name="A127913678J_Latest">Data14!$DQ$18</definedName>
    <definedName name="A127913686J">Data14!$CW$1:$CW$10,Data14!$CW$11:$CW$18</definedName>
    <definedName name="A127913686J_Data">Data14!$CW$11:$CW$18</definedName>
    <definedName name="A127913686J_Latest">Data14!$CW$18</definedName>
    <definedName name="A127913690X">Data12!$ID$1:$ID$10,Data12!$ID$11:$ID$18</definedName>
    <definedName name="A127913690X_Data">Data12!$ID$11:$ID$18</definedName>
    <definedName name="A127913690X_Latest">Data12!$ID$18</definedName>
    <definedName name="A127913694J">Data12!$IM$1:$IM$10,Data12!$IM$11:$IM$18</definedName>
    <definedName name="A127913694J_Data">Data12!$IM$11:$IM$18</definedName>
    <definedName name="A127913694J_Latest">Data12!$IM$18</definedName>
    <definedName name="A127913698T">Data12!$HN$1:$HN$10,Data12!$HN$11:$HN$18</definedName>
    <definedName name="A127913698T_Data">Data12!$HN$11:$HN$18</definedName>
    <definedName name="A127913698T_Latest">Data12!$HN$18</definedName>
    <definedName name="A127913702W">Data13!$B$1:$B$10,Data13!$B$11:$B$18</definedName>
    <definedName name="A127913702W_Data">Data13!$B$11:$B$18</definedName>
    <definedName name="A127913702W_Latest">Data13!$B$18</definedName>
    <definedName name="A127913706F">Data13!$R$1:$R$10,Data13!$R$11:$R$18</definedName>
    <definedName name="A127913706F_Data">Data13!$R$11:$R$18</definedName>
    <definedName name="A127913706F_Latest">Data13!$R$18</definedName>
    <definedName name="A127913710W">Data13!$S$1:$S$10,Data13!$S$11:$S$18</definedName>
    <definedName name="A127913710W_Data">Data13!$S$11:$S$18</definedName>
    <definedName name="A127913710W_Latest">Data13!$S$18</definedName>
    <definedName name="A127913714F">Data13!$Y$1:$Y$10,Data13!$Y$11:$Y$18</definedName>
    <definedName name="A127913714F_Data">Data13!$Y$11:$Y$18</definedName>
    <definedName name="A127913714F_Latest">Data13!$Y$18</definedName>
    <definedName name="A127913718R">Data13!$AV$1:$AV$10,Data13!$AV$11:$AV$18</definedName>
    <definedName name="A127913718R_Data">Data13!$AV$11:$AV$18</definedName>
    <definedName name="A127913718R_Latest">Data13!$AV$18</definedName>
    <definedName name="A127913722F">Data13!$BC$1:$BC$10,Data13!$BC$11:$BC$18</definedName>
    <definedName name="A127913722F_Data">Data13!$BC$11:$BC$18</definedName>
    <definedName name="A127913722F_Latest">Data13!$BC$18</definedName>
    <definedName name="A127913726R">Data13!$AO$1:$AO$10,Data13!$AO$11:$AO$18</definedName>
    <definedName name="A127913726R_Data">Data13!$AO$11:$AO$18</definedName>
    <definedName name="A127913726R_Latest">Data13!$AO$18</definedName>
    <definedName name="A127913734R">Data13!$AS$1:$AS$10,Data13!$AS$11:$AS$18</definedName>
    <definedName name="A127913734R_Data">Data13!$AS$11:$AS$18</definedName>
    <definedName name="A127913734R_Latest">Data13!$AS$18</definedName>
    <definedName name="A127913738X">Data13!$CH$1:$CH$10,Data13!$CH$11:$CH$18</definedName>
    <definedName name="A127913738X_Data">Data13!$CH$11:$CH$18</definedName>
    <definedName name="A127913738X_Latest">Data13!$CH$18</definedName>
    <definedName name="A127913742R">Data13!$CS$1:$CS$10,Data13!$CS$11:$CS$18</definedName>
    <definedName name="A127913742R_Data">Data13!$CS$11:$CS$18</definedName>
    <definedName name="A127913742R_Latest">Data13!$CS$18</definedName>
    <definedName name="A127913746X">Data13!$BV$1:$BV$10,Data13!$BV$11:$BV$18</definedName>
    <definedName name="A127913746X_Data">Data13!$BV$11:$BV$18</definedName>
    <definedName name="A127913746X_Latest">Data13!$BV$18</definedName>
    <definedName name="A127913750R">Data13!$CZ$1:$CZ$10,Data13!$CZ$11:$CZ$18</definedName>
    <definedName name="A127913750R_Data">Data13!$CZ$11:$CZ$18</definedName>
    <definedName name="A127913750R_Latest">Data13!$CZ$18</definedName>
    <definedName name="A127913754X">Data13!$BY$1:$BY$10,Data13!$BY$11:$BY$18</definedName>
    <definedName name="A127913754X_Data">Data13!$BY$11:$BY$18</definedName>
    <definedName name="A127913754X_Latest">Data13!$BY$18</definedName>
    <definedName name="A127913758J">Data13!$CA$1:$CA$10,Data13!$CA$11:$CA$18</definedName>
    <definedName name="A127913758J_Data">Data13!$CA$11:$CA$18</definedName>
    <definedName name="A127913758J_Latest">Data13!$CA$18</definedName>
    <definedName name="A127913762X">Data13!$DK$1:$DK$10,Data13!$DK$11:$DK$18</definedName>
    <definedName name="A127913762X_Data">Data13!$DK$11:$DK$18</definedName>
    <definedName name="A127913762X_Latest">Data13!$DK$18</definedName>
    <definedName name="A127913766J">Data13!$EB$1:$EB$10,Data13!$EB$11:$EB$18</definedName>
    <definedName name="A127913766J_Data">Data13!$EB$11:$EB$18</definedName>
    <definedName name="A127913766J_Latest">Data13!$EB$18</definedName>
    <definedName name="A127913770X">Data13!$EG$1:$EG$10,Data13!$EG$11:$EG$18</definedName>
    <definedName name="A127913770X_Data">Data13!$EG$11:$EG$18</definedName>
    <definedName name="A127913770X_Latest">Data13!$EG$18</definedName>
    <definedName name="A127913774J">Data13!$DI$1:$DI$10,Data13!$DI$11:$DI$18</definedName>
    <definedName name="A127913774J_Data">Data13!$DI$11:$DI$18</definedName>
    <definedName name="A127913774J_Latest">Data13!$DI$18</definedName>
    <definedName name="A127913778T">Data13!$ES$1:$ES$10,Data13!$ES$11:$ES$18</definedName>
    <definedName name="A127913778T_Data">Data13!$ES$11:$ES$18</definedName>
    <definedName name="A127913778T_Latest">Data13!$ES$18</definedName>
    <definedName name="A127913782J">Data13!$FA$1:$FA$10,Data13!$FA$11:$FA$18</definedName>
    <definedName name="A127913782J_Data">Data13!$FA$11:$FA$18</definedName>
    <definedName name="A127913782J_Latest">Data13!$FA$18</definedName>
    <definedName name="A127913786T">Data13!$FH$1:$FH$10,Data13!$FH$11:$FH$18</definedName>
    <definedName name="A127913786T_Data">Data13!$FH$11:$FH$18</definedName>
    <definedName name="A127913786T_Latest">Data13!$FH$18</definedName>
    <definedName name="A127913790J">Data13!$FN$1:$FN$10,Data13!$FN$11:$FN$18</definedName>
    <definedName name="A127913790J_Data">Data13!$FN$11:$FN$18</definedName>
    <definedName name="A127913790J_Latest">Data13!$FN$18</definedName>
    <definedName name="A127913794T">Data13!$FO$1:$FO$10,Data13!$FO$11:$FO$18</definedName>
    <definedName name="A127913794T_Data">Data13!$FO$11:$FO$18</definedName>
    <definedName name="A127913794T_Latest">Data13!$FO$18</definedName>
    <definedName name="A127913798A">Data13!$GB$1:$GB$10,Data13!$GB$11:$GB$18</definedName>
    <definedName name="A127913798A_Data">Data13!$GB$11:$GB$18</definedName>
    <definedName name="A127913798A_Latest">Data13!$GB$18</definedName>
    <definedName name="A127913802F">Data13!$GP$1:$GP$10,Data13!$GP$11:$GP$18</definedName>
    <definedName name="A127913802F_Data">Data13!$GP$11:$GP$18</definedName>
    <definedName name="A127913802F_Latest">Data13!$GP$18</definedName>
    <definedName name="A127913806R">Data13!$GU$1:$GU$10,Data13!$GU$11:$GU$18</definedName>
    <definedName name="A127913806R_Data">Data13!$GU$11:$GU$18</definedName>
    <definedName name="A127913806R_Latest">Data13!$GU$18</definedName>
    <definedName name="A127913810F">Data13!$FQ$1:$FQ$10,Data13!$FQ$11:$FQ$18</definedName>
    <definedName name="A127913810F_Data">Data13!$FQ$11:$FQ$18</definedName>
    <definedName name="A127913810F_Latest">Data13!$FQ$18</definedName>
    <definedName name="A127913822R">Data14!$DZ$1:$DZ$10,Data14!$DZ$11:$DZ$18</definedName>
    <definedName name="A127913822R_Data">Data14!$DZ$11:$DZ$18</definedName>
    <definedName name="A127913822R_Latest">Data14!$DZ$18</definedName>
    <definedName name="A127914930T">Data14!$EV$1:$EV$10,Data14!$EV$11:$EV$18</definedName>
    <definedName name="A127914930T_Data">Data14!$EV$11:$EV$18</definedName>
    <definedName name="A127914930T_Latest">Data14!$EV$18</definedName>
    <definedName name="A127914934A">Data14!$FD$1:$FD$10,Data14!$FD$11:$FD$18</definedName>
    <definedName name="A127914934A_Data">Data14!$FD$11:$FD$18</definedName>
    <definedName name="A127914934A_Latest">Data14!$FD$18</definedName>
    <definedName name="A127915166R">Data14!$GM$1:$GM$10,Data14!$GM$11:$GM$18</definedName>
    <definedName name="A127915166R_Data">Data14!$GM$11:$GM$18</definedName>
    <definedName name="A127915166R_Latest">Data14!$GM$18</definedName>
    <definedName name="A127915170F">Data14!$FP$1:$FP$10,Data14!$FP$11:$FP$18</definedName>
    <definedName name="A127915170F_Data">Data14!$FP$11:$FP$18</definedName>
    <definedName name="A127915170F_Latest">Data14!$FP$18</definedName>
    <definedName name="A127915174R">Data15!$GJ$1:$GJ$10,Data15!$GJ$11:$GJ$18</definedName>
    <definedName name="A127915174R_Data">Data15!$GJ$11:$GJ$18</definedName>
    <definedName name="A127915174R_Latest">Data15!$GJ$18</definedName>
    <definedName name="A127915178X">Data15!$HL$1:$HL$10,Data15!$HL$11:$HL$18</definedName>
    <definedName name="A127915178X_Data">Data15!$HL$11:$HL$18</definedName>
    <definedName name="A127915178X_Latest">Data15!$HL$18</definedName>
    <definedName name="A127915182R">Data15!$HN$1:$HN$10,Data15!$HN$11:$HN$18</definedName>
    <definedName name="A127915182R_Data">Data15!$HN$11:$HN$18</definedName>
    <definedName name="A127915182R_Latest">Data15!$HN$18</definedName>
    <definedName name="A127915186X">Data15!$HQ$1:$HQ$10,Data15!$HQ$11:$HQ$18</definedName>
    <definedName name="A127915186X_Data">Data15!$HQ$11:$HQ$18</definedName>
    <definedName name="A127915186X_Latest">Data15!$HQ$18</definedName>
    <definedName name="A127915190R">Data15!$IN$1:$IN$10,Data15!$IN$11:$IN$18</definedName>
    <definedName name="A127915190R_Data">Data15!$IN$11:$IN$18</definedName>
    <definedName name="A127915190R_Latest">Data15!$IN$18</definedName>
    <definedName name="A127915194X">Data16!$B$1:$B$10,Data16!$B$11:$B$18</definedName>
    <definedName name="A127915194X_Data">Data16!$B$11:$B$18</definedName>
    <definedName name="A127915194X_Latest">Data16!$B$18</definedName>
    <definedName name="A127915198J">Data16!$AA$1:$AA$10,Data16!$AA$11:$AA$18</definedName>
    <definedName name="A127915198J_Data">Data16!$AA$11:$AA$18</definedName>
    <definedName name="A127915198J_Latest">Data16!$AA$18</definedName>
    <definedName name="A127915202L">Data16!$AH$1:$AH$10,Data16!$AH$11:$AH$18</definedName>
    <definedName name="A127915202L_Data">Data16!$AH$11:$AH$18</definedName>
    <definedName name="A127915202L_Latest">Data16!$AH$18</definedName>
    <definedName name="A127915206W">Data16!$K$1:$K$10,Data16!$K$11:$K$18</definedName>
    <definedName name="A127915206W_Data">Data16!$K$11:$K$18</definedName>
    <definedName name="A127915206W_Latest">Data16!$K$18</definedName>
    <definedName name="A127915210L">Data16!$Q$1:$Q$10,Data16!$Q$11:$Q$18</definedName>
    <definedName name="A127915210L_Data">Data16!$Q$11:$Q$18</definedName>
    <definedName name="A127915210L_Latest">Data16!$Q$18</definedName>
    <definedName name="A127915214W">Data16!$AQ$1:$AQ$10,Data16!$AQ$11:$AQ$18</definedName>
    <definedName name="A127915214W_Data">Data16!$AQ$11:$AQ$18</definedName>
    <definedName name="A127915214W_Latest">Data16!$AQ$18</definedName>
    <definedName name="A127915218F">Data16!$BF$1:$BF$10,Data16!$BF$11:$BF$18</definedName>
    <definedName name="A127915218F_Data">Data16!$BF$11:$BF$18</definedName>
    <definedName name="A127915218F_Latest">Data16!$BF$18</definedName>
    <definedName name="A127915222W">Data16!$BL$1:$BL$10,Data16!$BL$11:$BL$18</definedName>
    <definedName name="A127915222W_Data">Data16!$BL$11:$BL$18</definedName>
    <definedName name="A127915222W_Latest">Data16!$BL$18</definedName>
    <definedName name="A127915226F">Data16!$BM$1:$BM$10,Data16!$BM$11:$BM$18</definedName>
    <definedName name="A127915226F_Data">Data16!$BM$11:$BM$18</definedName>
    <definedName name="A127915226F_Latest">Data16!$BM$18</definedName>
    <definedName name="A127915230W">Data16!$AS$1:$AS$10,Data16!$AS$11:$AS$18</definedName>
    <definedName name="A127915230W_Data">Data16!$AS$11:$AS$18</definedName>
    <definedName name="A127915230W_Latest">Data16!$AS$18</definedName>
    <definedName name="A127915234F">Data16!$AP$1:$AP$10,Data16!$AP$11:$AP$18</definedName>
    <definedName name="A127915234F_Data">Data16!$AP$11:$AP$18</definedName>
    <definedName name="A127915234F_Latest">Data16!$AP$18</definedName>
    <definedName name="A127915238R">Data16!$AX$1:$AX$10,Data16!$AX$11:$AX$18</definedName>
    <definedName name="A127915238R_Data">Data16!$AX$11:$AX$18</definedName>
    <definedName name="A127915238R_Latest">Data16!$AX$18</definedName>
    <definedName name="A127915242F">Data16!$AY$1:$AY$10,Data16!$AY$11:$AY$18</definedName>
    <definedName name="A127915242F_Data">Data16!$AY$11:$AY$18</definedName>
    <definedName name="A127915242F_Latest">Data16!$AY$18</definedName>
    <definedName name="A127915246R">Data16!$BY$1:$BY$10,Data16!$BY$11:$BY$18</definedName>
    <definedName name="A127915246R_Data">Data16!$BY$11:$BY$18</definedName>
    <definedName name="A127915246R_Latest">Data16!$BY$18</definedName>
    <definedName name="A127915250F">Data16!$CQ$1:$CQ$10,Data16!$CQ$11:$CQ$18</definedName>
    <definedName name="A127915250F_Data">Data16!$CQ$11:$CQ$18</definedName>
    <definedName name="A127915250F_Latest">Data16!$CQ$18</definedName>
    <definedName name="A127915254R">Data16!$CW$1:$CW$10,Data16!$CW$11:$CW$18</definedName>
    <definedName name="A127915254R_Data">Data16!$CW$11:$CW$18</definedName>
    <definedName name="A127915254R_Latest">Data16!$CW$18</definedName>
    <definedName name="A127915262R">Data16!$CC$1:$CC$10,Data16!$CC$11:$CC$18</definedName>
    <definedName name="A127915262R_Data">Data16!$CC$11:$CC$18</definedName>
    <definedName name="A127915262R_Latest">Data16!$CC$18</definedName>
    <definedName name="A127915266X">Data16!$CG$1:$CG$10,Data16!$CG$11:$CG$18</definedName>
    <definedName name="A127915266X_Data">Data16!$CG$11:$CG$18</definedName>
    <definedName name="A127915266X_Latest">Data16!$CG$18</definedName>
    <definedName name="A127915270R">Data14!$HP$1:$HP$10,Data14!$HP$11:$HP$18</definedName>
    <definedName name="A127915270R_Data">Data14!$HP$11:$HP$18</definedName>
    <definedName name="A127915270R_Latest">Data14!$HP$18</definedName>
    <definedName name="A127915274X">Data14!$HZ$1:$HZ$10,Data14!$HZ$11:$HZ$18</definedName>
    <definedName name="A127915274X_Data">Data14!$HZ$11:$HZ$18</definedName>
    <definedName name="A127915274X_Latest">Data14!$HZ$18</definedName>
    <definedName name="A127915278J">Data14!$HA$1:$HA$10,Data14!$HA$11:$HA$18</definedName>
    <definedName name="A127915278J_Data">Data14!$HA$11:$HA$18</definedName>
    <definedName name="A127915278J_Latest">Data14!$HA$18</definedName>
    <definedName name="A127915282X">Data15!$C$1:$C$10,Data15!$C$11:$C$18</definedName>
    <definedName name="A127915282X_Data">Data15!$C$11:$C$18</definedName>
    <definedName name="A127915282X_Latest">Data15!$C$18</definedName>
    <definedName name="A127915286J">Data15!$G$1:$G$10,Data15!$G$11:$G$18</definedName>
    <definedName name="A127915286J_Data">Data15!$G$11:$G$18</definedName>
    <definedName name="A127915286J_Latest">Data15!$G$18</definedName>
    <definedName name="A127915290X">Data14!$IF$1:$IF$10,Data14!$IF$11:$IF$18</definedName>
    <definedName name="A127915290X_Data">Data14!$IF$11:$IF$18</definedName>
    <definedName name="A127915290X_Latest">Data14!$IF$18</definedName>
    <definedName name="A127915294J">Data14!$IJ$1:$IJ$10,Data14!$IJ$11:$IJ$18</definedName>
    <definedName name="A127915294J_Data">Data14!$IJ$11:$IJ$18</definedName>
    <definedName name="A127915294J_Latest">Data14!$IJ$18</definedName>
    <definedName name="A127915298T">Data15!$AF$1:$AF$10,Data15!$AF$11:$AF$18</definedName>
    <definedName name="A127915298T_Data">Data15!$AF$11:$AF$18</definedName>
    <definedName name="A127915298T_Latest">Data15!$AF$18</definedName>
    <definedName name="A127915302W">Data15!$AI$1:$AI$10,Data15!$AI$11:$AI$18</definedName>
    <definedName name="A127915302W_Data">Data15!$AI$11:$AI$18</definedName>
    <definedName name="A127915302W_Latest">Data15!$AI$18</definedName>
    <definedName name="A127915306F">Data15!$T$1:$T$10,Data15!$T$11:$T$18</definedName>
    <definedName name="A127915306F_Data">Data15!$T$11:$T$18</definedName>
    <definedName name="A127915306F_Latest">Data15!$T$18</definedName>
    <definedName name="A127915310W">Data15!$BO$1:$BO$10,Data15!$BO$11:$BO$18</definedName>
    <definedName name="A127915310W_Data">Data15!$BO$11:$BO$18</definedName>
    <definedName name="A127915310W_Latest">Data15!$BO$18</definedName>
    <definedName name="A127915314F">Data15!$BK$1:$BK$10,Data15!$BK$11:$BK$18</definedName>
    <definedName name="A127915314F_Data">Data15!$BK$11:$BK$18</definedName>
    <definedName name="A127915314F_Latest">Data15!$BK$18</definedName>
    <definedName name="A127915318R">Data15!$EP$1:$EP$10,Data15!$EP$11:$EP$18</definedName>
    <definedName name="A127915318R_Data">Data15!$EP$11:$EP$18</definedName>
    <definedName name="A127915318R_Latest">Data15!$EP$18</definedName>
    <definedName name="A127915322F">Data15!$EQ$1:$EQ$10,Data15!$EQ$11:$EQ$18</definedName>
    <definedName name="A127915322F_Data">Data15!$EQ$11:$EQ$18</definedName>
    <definedName name="A127915322F_Latest">Data15!$EQ$18</definedName>
    <definedName name="A127915326R">Data15!$ES$1:$ES$10,Data15!$ES$11:$ES$18</definedName>
    <definedName name="A127915326R_Data">Data15!$ES$11:$ES$18</definedName>
    <definedName name="A127915326R_Latest">Data15!$ES$18</definedName>
    <definedName name="A127915330F">Data15!$EV$1:$EV$10,Data15!$EV$11:$EV$18</definedName>
    <definedName name="A127915330F_Data">Data15!$EV$11:$EV$18</definedName>
    <definedName name="A127915330F_Latest">Data15!$EV$18</definedName>
    <definedName name="A127915334R">Data15!$DR$1:$DR$10,Data15!$DR$11:$DR$18</definedName>
    <definedName name="A127915334R_Data">Data15!$DR$11:$DR$18</definedName>
    <definedName name="A127915334R_Latest">Data15!$DR$18</definedName>
    <definedName name="A127915338X">Data15!$EY$1:$EY$10,Data15!$EY$11:$EY$18</definedName>
    <definedName name="A127915338X_Data">Data15!$EY$11:$EY$18</definedName>
    <definedName name="A127915338X_Latest">Data15!$EY$18</definedName>
    <definedName name="A127915342R">Data15!$FR$1:$FR$10,Data15!$FR$11:$FR$18</definedName>
    <definedName name="A127915342R_Data">Data15!$FR$11:$FR$18</definedName>
    <definedName name="A127915342R_Latest">Data15!$FR$18</definedName>
    <definedName name="A127915346X">Data15!$FT$1:$FT$10,Data15!$FT$11:$FT$18</definedName>
    <definedName name="A127915346X_Data">Data15!$FT$11:$FT$18</definedName>
    <definedName name="A127915346X_Latest">Data15!$FT$18</definedName>
    <definedName name="A127915350R">Data15!$FU$1:$FU$10,Data15!$FU$11:$FU$18</definedName>
    <definedName name="A127915350R_Data">Data15!$FU$11:$FU$18</definedName>
    <definedName name="A127915350R_Latest">Data15!$FU$18</definedName>
    <definedName name="A127915354X">Data15!$GB$1:$GB$10,Data15!$GB$11:$GB$18</definedName>
    <definedName name="A127915354X_Data">Data15!$GB$11:$GB$18</definedName>
    <definedName name="A127915354X_Latest">Data15!$GB$18</definedName>
    <definedName name="A127915358J">Data15!$FH$1:$FH$10,Data15!$FH$11:$FH$18</definedName>
    <definedName name="A127915358J_Data">Data15!$FH$11:$FH$18</definedName>
    <definedName name="A127915358J_Latest">Data15!$FH$18</definedName>
    <definedName name="A127916338T">Data16!$DZ$1:$DZ$10,Data16!$DZ$11:$DZ$18</definedName>
    <definedName name="A127916338T_Data">Data16!$DZ$11:$DZ$18</definedName>
    <definedName name="A127916338T_Latest">Data16!$DZ$18</definedName>
    <definedName name="A127916558V">Data16!$EW$1:$EW$10,Data16!$EW$11:$EW$18</definedName>
    <definedName name="A127916558V_Data">Data16!$EW$11:$EW$18</definedName>
    <definedName name="A127916558V_Latest">Data16!$EW$18</definedName>
    <definedName name="A127916562K">Data16!$FQ$1:$FQ$10,Data16!$FQ$11:$FQ$18</definedName>
    <definedName name="A127916562K_Data">Data16!$FQ$11:$FQ$18</definedName>
    <definedName name="A127916562K_Latest">Data16!$FQ$18</definedName>
    <definedName name="A127916566V">Data16!$GB$1:$GB$10,Data16!$GB$11:$GB$18</definedName>
    <definedName name="A127916566V_Data">Data16!$GB$11:$GB$18</definedName>
    <definedName name="A127916566V_Latest">Data16!$GB$18</definedName>
    <definedName name="A127916570K">Data16!$EZ$1:$EZ$10,Data16!$EZ$11:$EZ$18</definedName>
    <definedName name="A127916570K_Data">Data16!$EZ$11:$EZ$18</definedName>
    <definedName name="A127916570K_Latest">Data16!$EZ$18</definedName>
    <definedName name="A127916574V">Data16!$FA$1:$FA$10,Data16!$FA$11:$FA$18</definedName>
    <definedName name="A127916574V_Data">Data16!$FA$11:$FA$18</definedName>
    <definedName name="A127916574V_Latest">Data16!$FA$18</definedName>
    <definedName name="A127916578C">Data16!$FC$1:$FC$10,Data16!$FC$11:$FC$18</definedName>
    <definedName name="A127916578C_Data">Data16!$FC$11:$FC$18</definedName>
    <definedName name="A127916578C_Latest">Data16!$FC$18</definedName>
    <definedName name="A127916582V">Data17!$GK$1:$GK$10,Data17!$GK$11:$GK$18</definedName>
    <definedName name="A127916582V_Data">Data17!$GK$11:$GK$18</definedName>
    <definedName name="A127916582V_Latest">Data17!$GK$18</definedName>
    <definedName name="A127916586C">Data17!$GQ$1:$GQ$10,Data17!$GQ$11:$GQ$18</definedName>
    <definedName name="A127916586C_Data">Data17!$GQ$11:$GQ$18</definedName>
    <definedName name="A127916586C_Latest">Data17!$GQ$18</definedName>
    <definedName name="A127916590V">Data17!$IQ$1:$IQ$10,Data17!$IQ$11:$IQ$18</definedName>
    <definedName name="A127916590V_Data">Data17!$IQ$11:$IQ$18</definedName>
    <definedName name="A127916590V_Latest">Data17!$IQ$18</definedName>
    <definedName name="A127916594C">Data18!$B$1:$B$10,Data18!$B$11:$B$18</definedName>
    <definedName name="A127916594C_Data">Data18!$B$11:$B$18</definedName>
    <definedName name="A127916594C_Latest">Data18!$B$18</definedName>
    <definedName name="A127916598L">Data18!$D$1:$D$10,Data18!$D$11:$D$18</definedName>
    <definedName name="A127916598L_Data">Data18!$D$11:$D$18</definedName>
    <definedName name="A127916598L_Latest">Data18!$D$18</definedName>
    <definedName name="A127916602T">Data18!$H$1:$H$10,Data18!$H$11:$H$18</definedName>
    <definedName name="A127916602T_Data">Data18!$H$11:$H$18</definedName>
    <definedName name="A127916602T_Latest">Data18!$H$18</definedName>
    <definedName name="A127916606A">Data18!$K$1:$K$10,Data18!$K$11:$K$18</definedName>
    <definedName name="A127916606A_Data">Data18!$K$11:$K$18</definedName>
    <definedName name="A127916606A_Latest">Data18!$K$18</definedName>
    <definedName name="A127916610T">Data17!$IM$1:$IM$10,Data17!$IM$11:$IM$18</definedName>
    <definedName name="A127916610T_Data">Data17!$IM$11:$IM$18</definedName>
    <definedName name="A127916610T_Latest">Data17!$IM$18</definedName>
    <definedName name="A127916614A">Data18!$AO$1:$AO$10,Data18!$AO$11:$AO$18</definedName>
    <definedName name="A127916614A_Data">Data18!$AO$11:$AO$18</definedName>
    <definedName name="A127916614A_Latest">Data18!$AO$18</definedName>
    <definedName name="A127916618K">Data18!$AT$1:$AT$10,Data18!$AT$11:$AT$18</definedName>
    <definedName name="A127916618K_Data">Data18!$AT$11:$AT$18</definedName>
    <definedName name="A127916618K_Latest">Data18!$AT$18</definedName>
    <definedName name="A127916622A">Data18!$BD$1:$BD$10,Data18!$BD$11:$BD$18</definedName>
    <definedName name="A127916622A_Data">Data18!$BD$11:$BD$18</definedName>
    <definedName name="A127916622A_Latest">Data18!$BD$18</definedName>
    <definedName name="A127916626K">Data18!$BT$1:$BT$10,Data18!$BT$11:$BT$18</definedName>
    <definedName name="A127916626K_Data">Data18!$BT$11:$BT$18</definedName>
    <definedName name="A127916626K_Latest">Data18!$BT$18</definedName>
    <definedName name="A127916630A">Data18!$CI$1:$CI$10,Data18!$CI$11:$CI$18</definedName>
    <definedName name="A127916630A_Data">Data18!$CI$11:$CI$18</definedName>
    <definedName name="A127916630A_Latest">Data18!$CI$18</definedName>
    <definedName name="A127916634K">Data18!$BJ$1:$BJ$10,Data18!$BJ$11:$BJ$18</definedName>
    <definedName name="A127916634K_Data">Data18!$BJ$11:$BJ$18</definedName>
    <definedName name="A127916634K_Latest">Data18!$BJ$18</definedName>
    <definedName name="A127916638V">Data16!$GD$1:$GD$10,Data16!$GD$11:$GD$18</definedName>
    <definedName name="A127916638V_Data">Data16!$GD$11:$GD$18</definedName>
    <definedName name="A127916638V_Latest">Data16!$GD$18</definedName>
    <definedName name="A127916642K">Data16!$GR$1:$GR$10,Data16!$GR$11:$GR$18</definedName>
    <definedName name="A127916642K_Data">Data16!$GR$11:$GR$18</definedName>
    <definedName name="A127916642K_Latest">Data16!$GR$18</definedName>
    <definedName name="A127916646V">Data16!$GV$1:$GV$10,Data16!$GV$11:$GV$18</definedName>
    <definedName name="A127916646V_Data">Data16!$GV$11:$GV$18</definedName>
    <definedName name="A127916646V_Latest">Data16!$GV$18</definedName>
    <definedName name="A127916650K">Data16!$HY$1:$HY$10,Data16!$HY$11:$HY$18</definedName>
    <definedName name="A127916650K_Data">Data16!$HY$11:$HY$18</definedName>
    <definedName name="A127916650K_Latest">Data16!$HY$18</definedName>
    <definedName name="A127916654V">Data17!$G$1:$G$10,Data17!$G$11:$G$18</definedName>
    <definedName name="A127916654V_Data">Data17!$G$11:$G$18</definedName>
    <definedName name="A127916654V_Latest">Data17!$G$18</definedName>
    <definedName name="A127916658C">Data17!$K$1:$K$10,Data17!$K$11:$K$18</definedName>
    <definedName name="A127916658C_Data">Data17!$K$11:$K$18</definedName>
    <definedName name="A127916658C_Latest">Data17!$K$18</definedName>
    <definedName name="A127916662V">Data17!$BA$1:$BA$10,Data17!$BA$11:$BA$18</definedName>
    <definedName name="A127916662V_Data">Data17!$BA$11:$BA$18</definedName>
    <definedName name="A127916662V_Latest">Data17!$BA$18</definedName>
    <definedName name="A127916666C">Data17!$BC$1:$BC$10,Data17!$BC$11:$BC$18</definedName>
    <definedName name="A127916666C_Data">Data17!$BC$11:$BC$18</definedName>
    <definedName name="A127916666C_Latest">Data17!$BC$18</definedName>
    <definedName name="A127916670V">Data17!$BJ$1:$BJ$10,Data17!$BJ$11:$BJ$18</definedName>
    <definedName name="A127916670V_Data">Data17!$BJ$11:$BJ$18</definedName>
    <definedName name="A127916670V_Latest">Data17!$BJ$18</definedName>
    <definedName name="A127916678L">Data17!$AR$1:$AR$10,Data17!$AR$11:$AR$18</definedName>
    <definedName name="A127916678L_Data">Data17!$AR$11:$AR$18</definedName>
    <definedName name="A127916678L_Latest">Data17!$AR$18</definedName>
    <definedName name="A127916682C">Data17!$AS$1:$AS$10,Data17!$AS$11:$AS$18</definedName>
    <definedName name="A127916682C_Data">Data17!$AS$11:$AS$18</definedName>
    <definedName name="A127916682C_Latest">Data17!$AS$18</definedName>
    <definedName name="A127916686L">Data17!$CJ$1:$CJ$10,Data17!$CJ$11:$CJ$18</definedName>
    <definedName name="A127916686L_Data">Data17!$CJ$11:$CJ$18</definedName>
    <definedName name="A127916686L_Latest">Data17!$CJ$18</definedName>
    <definedName name="A127916690C">Data17!$BV$1:$BV$10,Data17!$BV$11:$BV$18</definedName>
    <definedName name="A127916690C_Data">Data17!$BV$11:$BV$18</definedName>
    <definedName name="A127916690C_Latest">Data17!$BV$18</definedName>
    <definedName name="A127916694L">Data17!$CB$1:$CB$10,Data17!$CB$11:$CB$18</definedName>
    <definedName name="A127916694L_Data">Data17!$CB$11:$CB$18</definedName>
    <definedName name="A127916694L_Latest">Data17!$CB$18</definedName>
    <definedName name="A127916698W">Data17!$DV$1:$DV$10,Data17!$DV$11:$DV$18</definedName>
    <definedName name="A127916698W_Data">Data17!$DV$11:$DV$18</definedName>
    <definedName name="A127916698W_Latest">Data17!$DV$18</definedName>
    <definedName name="A127916702A">Data17!$DX$1:$DX$10,Data17!$DX$11:$DX$18</definedName>
    <definedName name="A127916702A_Data">Data17!$DX$11:$DX$18</definedName>
    <definedName name="A127916702A_Latest">Data17!$DX$18</definedName>
    <definedName name="A127916706K">Data17!$EG$1:$EG$10,Data17!$EG$11:$EG$18</definedName>
    <definedName name="A127916706K_Data">Data17!$EG$11:$EG$18</definedName>
    <definedName name="A127916706K_Latest">Data17!$EG$18</definedName>
    <definedName name="A127916710A">Data17!$DE$1:$DE$10,Data17!$DE$11:$DE$18</definedName>
    <definedName name="A127916710A_Data">Data17!$DE$11:$DE$18</definedName>
    <definedName name="A127916710A_Latest">Data17!$DE$18</definedName>
    <definedName name="A127916714K">Data17!$FH$1:$FH$10,Data17!$FH$11:$FH$18</definedName>
    <definedName name="A127916714K_Data">Data17!$FH$11:$FH$18</definedName>
    <definedName name="A127916714K_Latest">Data17!$FH$18</definedName>
    <definedName name="A127916718V">Data17!$EL$1:$EL$10,Data17!$EL$11:$EL$18</definedName>
    <definedName name="A127916718V_Data">Data17!$EL$11:$EL$18</definedName>
    <definedName name="A127916718V_Latest">Data17!$EL$18</definedName>
    <definedName name="A127916722K">Data18!$CS$1:$CS$10,Data18!$CS$11:$CS$18</definedName>
    <definedName name="A127916722K_Data">Data18!$CS$11:$CS$18</definedName>
    <definedName name="A127916722K_Latest">Data18!$CS$18</definedName>
    <definedName name="A127917774F">Data1!$C$1:$C$10,Data1!$C$11:$C$18</definedName>
    <definedName name="A127917774F_Data">Data1!$C$11:$C$18</definedName>
    <definedName name="A127917774F_Latest">Data1!$C$18</definedName>
    <definedName name="A127917778R">Data1!$M$1:$M$10,Data1!$M$11:$M$18</definedName>
    <definedName name="A127917778R_Data">Data1!$M$11:$M$18</definedName>
    <definedName name="A127917778R_Latest">Data1!$M$18</definedName>
    <definedName name="A127917782F">Data1!$Z$1:$Z$10,Data1!$Z$11:$Z$18</definedName>
    <definedName name="A127917782F_Data">Data1!$Z$11:$Z$18</definedName>
    <definedName name="A127917782F_Latest">Data1!$Z$18</definedName>
    <definedName name="A127917786R">Data1!$AF$1:$AF$10,Data1!$AF$11:$AF$18</definedName>
    <definedName name="A127917786R_Data">Data1!$AF$11:$AF$18</definedName>
    <definedName name="A127917786R_Latest">Data1!$AF$18</definedName>
    <definedName name="A127918062A">Data1!$AU$1:$AU$10,Data1!$AU$11:$AU$18</definedName>
    <definedName name="A127918062A_Data">Data1!$AU$11:$AU$18</definedName>
    <definedName name="A127918062A_Latest">Data1!$AU$18</definedName>
    <definedName name="A127918066K">Data1!$AY$1:$AY$10,Data1!$AY$11:$AY$18</definedName>
    <definedName name="A127918066K_Data">Data1!$AY$11:$AY$18</definedName>
    <definedName name="A127918066K_Latest">Data1!$AY$18</definedName>
    <definedName name="A127918070A">Data1!$BC$1:$BC$10,Data1!$BC$11:$BC$18</definedName>
    <definedName name="A127918070A_Data">Data1!$BC$11:$BC$18</definedName>
    <definedName name="A127918070A_Latest">Data1!$BC$18</definedName>
    <definedName name="A127918074K">Data1!$BE$1:$BE$10,Data1!$BE$11:$BE$18</definedName>
    <definedName name="A127918074K_Data">Data1!$BE$11:$BE$18</definedName>
    <definedName name="A127918074K_Latest">Data1!$BE$18</definedName>
    <definedName name="A127918078V">Data1!$BF$1:$BF$10,Data1!$BF$11:$BF$18</definedName>
    <definedName name="A127918078V_Data">Data1!$BF$11:$BF$18</definedName>
    <definedName name="A127918078V_Latest">Data1!$BF$18</definedName>
    <definedName name="A127918082K">Data1!$AP$1:$AP$10,Data1!$AP$11:$AP$18</definedName>
    <definedName name="A127918082K_Data">Data1!$AP$11:$AP$18</definedName>
    <definedName name="A127918082K_Latest">Data1!$AP$18</definedName>
    <definedName name="A127918086V">Data1!$AT$1:$AT$10,Data1!$AT$11:$AT$18</definedName>
    <definedName name="A127918086V_Data">Data1!$AT$11:$AT$18</definedName>
    <definedName name="A127918086V_Latest">Data1!$AT$18</definedName>
    <definedName name="A127918090K">Data2!$BH$1:$BH$10,Data2!$BH$11:$BH$18</definedName>
    <definedName name="A127918090K_Data">Data2!$BH$11:$BH$18</definedName>
    <definedName name="A127918090K_Latest">Data2!$BH$18</definedName>
    <definedName name="A127918094V">Data2!$BT$1:$BT$10,Data2!$BT$11:$BT$18</definedName>
    <definedName name="A127918094V_Data">Data2!$BT$11:$BT$18</definedName>
    <definedName name="A127918094V_Latest">Data2!$BT$18</definedName>
    <definedName name="A127918098C">Data2!$BV$1:$BV$10,Data2!$BV$11:$BV$18</definedName>
    <definedName name="A127918098C_Data">Data2!$BV$11:$BV$18</definedName>
    <definedName name="A127918098C_Latest">Data2!$BV$18</definedName>
    <definedName name="A127918102J">Data2!$BZ$1:$BZ$10,Data2!$BZ$11:$BZ$18</definedName>
    <definedName name="A127918102J_Data">Data2!$BZ$11:$BZ$18</definedName>
    <definedName name="A127918102J_Latest">Data2!$BZ$18</definedName>
    <definedName name="A127918106T">Data2!$CM$1:$CM$10,Data2!$CM$11:$CM$18</definedName>
    <definedName name="A127918106T_Data">Data2!$CM$11:$CM$18</definedName>
    <definedName name="A127918106T_Latest">Data2!$CM$18</definedName>
    <definedName name="A127918110J">Data2!$BK$1:$BK$10,Data2!$BK$11:$BK$18</definedName>
    <definedName name="A127918110J_Data">Data2!$BK$11:$BK$18</definedName>
    <definedName name="A127918110J_Latest">Data2!$BK$18</definedName>
    <definedName name="A127918114T">Data2!$DF$1:$DF$10,Data2!$DF$11:$DF$18</definedName>
    <definedName name="A127918114T_Data">Data2!$DF$11:$DF$18</definedName>
    <definedName name="A127918114T_Latest">Data2!$DF$18</definedName>
    <definedName name="A127918118A">Data2!$DV$1:$DV$10,Data2!$DV$11:$DV$18</definedName>
    <definedName name="A127918118A_Data">Data2!$DV$11:$DV$18</definedName>
    <definedName name="A127918118A_Latest">Data2!$DV$18</definedName>
    <definedName name="A127918122T">Data2!$CX$1:$CX$10,Data2!$CX$11:$CX$18</definedName>
    <definedName name="A127918122T_Data">Data2!$CX$11:$CX$18</definedName>
    <definedName name="A127918122T_Latest">Data2!$CX$18</definedName>
    <definedName name="A127918126A">Data2!$DX$1:$DX$10,Data2!$DX$11:$DX$18</definedName>
    <definedName name="A127918126A_Data">Data2!$DX$11:$DX$18</definedName>
    <definedName name="A127918126A_Latest">Data2!$DX$18</definedName>
    <definedName name="A127918130T">Data2!$EZ$1:$EZ$10,Data2!$EZ$11:$EZ$18</definedName>
    <definedName name="A127918130T_Data">Data2!$EZ$11:$EZ$18</definedName>
    <definedName name="A127918130T_Latest">Data2!$EZ$18</definedName>
    <definedName name="A127918134A">Data2!$ED$1:$ED$10,Data2!$ED$11:$ED$18</definedName>
    <definedName name="A127918134A_Data">Data2!$ED$11:$ED$18</definedName>
    <definedName name="A127918134A_Latest">Data2!$ED$18</definedName>
    <definedName name="A127918138K">Data2!$FQ$1:$FQ$10,Data2!$FQ$11:$FQ$18</definedName>
    <definedName name="A127918138K_Data">Data2!$FQ$11:$FQ$18</definedName>
    <definedName name="A127918138K_Latest">Data2!$FQ$18</definedName>
    <definedName name="A127918142A">Data2!$FG$1:$FG$10,Data2!$FG$11:$FG$18</definedName>
    <definedName name="A127918142A_Data">Data2!$FG$11:$FG$18</definedName>
    <definedName name="A127918142A_Latest">Data2!$FG$18</definedName>
    <definedName name="A127918146K">Data2!$FE$1:$FE$10,Data2!$FE$11:$FE$18</definedName>
    <definedName name="A127918146K_Data">Data2!$FE$11:$FE$18</definedName>
    <definedName name="A127918146K_Latest">Data2!$FE$18</definedName>
    <definedName name="A127918150A">Data2!$GX$1:$GX$10,Data2!$GX$11:$GX$18</definedName>
    <definedName name="A127918150A_Data">Data2!$GX$11:$GX$18</definedName>
    <definedName name="A127918150A_Latest">Data2!$GX$18</definedName>
    <definedName name="A127918154K">Data2!$GZ$1:$GZ$10,Data2!$GZ$11:$GZ$18</definedName>
    <definedName name="A127918154K_Data">Data2!$GZ$11:$GZ$18</definedName>
    <definedName name="A127918154K_Latest">Data2!$GZ$18</definedName>
    <definedName name="A127918158V">Data2!$HA$1:$HA$10,Data2!$HA$11:$HA$18</definedName>
    <definedName name="A127918158V_Data">Data2!$HA$11:$HA$18</definedName>
    <definedName name="A127918158V_Latest">Data2!$HA$18</definedName>
    <definedName name="A127918162K">Data2!$HJ$1:$HJ$10,Data2!$HJ$11:$HJ$18</definedName>
    <definedName name="A127918162K_Data">Data2!$HJ$11:$HJ$18</definedName>
    <definedName name="A127918162K_Latest">Data2!$HJ$18</definedName>
    <definedName name="A127918166V">Data2!$HS$1:$HS$10,Data2!$HS$11:$HS$18</definedName>
    <definedName name="A127918166V_Data">Data2!$HS$11:$HS$18</definedName>
    <definedName name="A127918166V_Latest">Data2!$HS$18</definedName>
    <definedName name="A127918170K">Data2!$GS$1:$GS$10,Data2!$GS$11:$GS$18</definedName>
    <definedName name="A127918170K_Data">Data2!$GS$11:$GS$18</definedName>
    <definedName name="A127918170K_Latest">Data2!$GS$18</definedName>
    <definedName name="A127918174V">Data1!$CE$1:$CE$10,Data1!$CE$11:$CE$18</definedName>
    <definedName name="A127918174V_Data">Data1!$CE$11:$CE$18</definedName>
    <definedName name="A127918174V_Latest">Data1!$CE$18</definedName>
    <definedName name="A127918178C">Data1!$CF$1:$CF$10,Data1!$CF$11:$CF$18</definedName>
    <definedName name="A127918178C_Data">Data1!$CF$11:$CF$18</definedName>
    <definedName name="A127918178C_Latest">Data1!$CF$18</definedName>
    <definedName name="A127918182V">Data1!$BU$1:$BU$10,Data1!$BU$11:$BU$18</definedName>
    <definedName name="A127918182V_Data">Data1!$BU$11:$BU$18</definedName>
    <definedName name="A127918182V_Latest">Data1!$BU$18</definedName>
    <definedName name="A127918186C">Data1!$CW$1:$CW$10,Data1!$CW$11:$CW$18</definedName>
    <definedName name="A127918186C_Data">Data1!$CW$11:$CW$18</definedName>
    <definedName name="A127918186C_Latest">Data1!$CW$18</definedName>
    <definedName name="A127918190V">Data1!$CX$1:$CX$10,Data1!$CX$11:$CX$18</definedName>
    <definedName name="A127918190V_Data">Data1!$CX$11:$CX$18</definedName>
    <definedName name="A127918190V_Latest">Data1!$CX$18</definedName>
    <definedName name="A127918194C">Data1!$CA$1:$CA$10,Data1!$CA$11:$CA$18</definedName>
    <definedName name="A127918194C_Data">Data1!$CA$11:$CA$18</definedName>
    <definedName name="A127918194C_Latest">Data1!$CA$18</definedName>
    <definedName name="A127918198L">Data1!$DB$1:$DB$10,Data1!$DB$11:$DB$18</definedName>
    <definedName name="A127918198L_Data">Data1!$DB$11:$DB$18</definedName>
    <definedName name="A127918198L_Latest">Data1!$DB$18</definedName>
    <definedName name="A127918202T">Data1!$DN$1:$DN$10,Data1!$DN$11:$DN$18</definedName>
    <definedName name="A127918202T_Data">Data1!$DN$11:$DN$18</definedName>
    <definedName name="A127918202T_Latest">Data1!$DN$18</definedName>
    <definedName name="A127918206A">Data1!$FK$1:$FK$10,Data1!$FK$11:$FK$18</definedName>
    <definedName name="A127918206A_Data">Data1!$FK$11:$FK$18</definedName>
    <definedName name="A127918206A_Latest">Data1!$FK$18</definedName>
    <definedName name="A127918210T">Data1!$EL$1:$EL$10,Data1!$EL$11:$EL$18</definedName>
    <definedName name="A127918210T_Data">Data1!$EL$11:$EL$18</definedName>
    <definedName name="A127918210T_Latest">Data1!$EL$18</definedName>
    <definedName name="A127918214A">Data1!$EO$1:$EO$10,Data1!$EO$11:$EO$18</definedName>
    <definedName name="A127918214A_Data">Data1!$EO$11:$EO$18</definedName>
    <definedName name="A127918214A_Latest">Data1!$EO$18</definedName>
    <definedName name="A127918218K">Data1!$GJ$1:$GJ$10,Data1!$GJ$11:$GJ$18</definedName>
    <definedName name="A127918218K_Data">Data1!$GJ$11:$GJ$18</definedName>
    <definedName name="A127918218K_Latest">Data1!$GJ$18</definedName>
    <definedName name="A127918222A">Data1!$GM$1:$GM$10,Data1!$GM$11:$GM$18</definedName>
    <definedName name="A127918222A_Data">Data1!$GM$11:$GM$18</definedName>
    <definedName name="A127918222A_Latest">Data1!$GM$18</definedName>
    <definedName name="A127918226K">Data1!$GN$1:$GN$10,Data1!$GN$11:$GN$18</definedName>
    <definedName name="A127918226K_Data">Data1!$GN$11:$GN$18</definedName>
    <definedName name="A127918226K_Latest">Data1!$GN$18</definedName>
    <definedName name="A127918230A">Data1!$FQ$1:$FQ$10,Data1!$FQ$11:$FQ$18</definedName>
    <definedName name="A127918230A_Data">Data1!$FQ$11:$FQ$18</definedName>
    <definedName name="A127918230A_Latest">Data1!$FQ$18</definedName>
    <definedName name="A127918234K">Data1!$FX$1:$FX$10,Data1!$FX$11:$FX$18</definedName>
    <definedName name="A127918234K_Data">Data1!$FX$11:$FX$18</definedName>
    <definedName name="A127918234K_Latest">Data1!$FX$18</definedName>
    <definedName name="A127918238V">Data1!$FZ$1:$FZ$10,Data1!$FZ$11:$FZ$18</definedName>
    <definedName name="A127918238V_Data">Data1!$FZ$11:$FZ$18</definedName>
    <definedName name="A127918238V_Latest">Data1!$FZ$18</definedName>
    <definedName name="A127918242K">Data1!$HN$1:$HN$10,Data1!$HN$11:$HN$18</definedName>
    <definedName name="A127918242K_Data">Data1!$HN$11:$HN$18</definedName>
    <definedName name="A127918242K_Latest">Data1!$HN$18</definedName>
    <definedName name="A127918246V">Data1!$HA$1:$HA$10,Data1!$HA$11:$HA$18</definedName>
    <definedName name="A127918246V_Data">Data1!$HA$11:$HA$18</definedName>
    <definedName name="A127918246V_Latest">Data1!$HA$18</definedName>
    <definedName name="A127918250K">Data1!$HT$1:$HT$10,Data1!$HT$11:$HT$18</definedName>
    <definedName name="A127918250K_Data">Data1!$HT$11:$HT$18</definedName>
    <definedName name="A127918250K_Latest">Data1!$HT$18</definedName>
    <definedName name="A127918254V">Data1!$HV$1:$HV$10,Data1!$HV$11:$HV$18</definedName>
    <definedName name="A127918254V_Data">Data1!$HV$11:$HV$18</definedName>
    <definedName name="A127918254V_Latest">Data1!$HV$18</definedName>
    <definedName name="A127918258C">Data1!$HW$1:$HW$10,Data1!$HW$11:$HW$18</definedName>
    <definedName name="A127918258C_Data">Data1!$HW$11:$HW$18</definedName>
    <definedName name="A127918258C_Latest">Data1!$HW$18</definedName>
    <definedName name="A127918262V">Data1!$HY$1:$HY$10,Data1!$HY$11:$HY$18</definedName>
    <definedName name="A127918262V_Data">Data1!$HY$11:$HY$18</definedName>
    <definedName name="A127918262V_Latest">Data1!$HY$18</definedName>
    <definedName name="A127918266C">Data1!$HB$1:$HB$10,Data1!$HB$11:$HB$18</definedName>
    <definedName name="A127918266C_Data">Data1!$HB$11:$HB$18</definedName>
    <definedName name="A127918266C_Latest">Data1!$HB$18</definedName>
    <definedName name="A127918270V">Data1!$GY$1:$GY$10,Data1!$GY$11:$GY$18</definedName>
    <definedName name="A127918270V_Data">Data1!$GY$11:$GY$18</definedName>
    <definedName name="A127918270V_Latest">Data1!$GY$18</definedName>
    <definedName name="A127918278L">Data2!$B$1:$B$10,Data2!$B$11:$B$18</definedName>
    <definedName name="A127918278L_Data">Data2!$B$11:$B$18</definedName>
    <definedName name="A127918278L_Latest">Data2!$B$18</definedName>
    <definedName name="A127918282C">Data2!$K$1:$K$10,Data2!$K$11:$K$18</definedName>
    <definedName name="A127918282C_Data">Data2!$K$11:$K$18</definedName>
    <definedName name="A127918282C_Latest">Data2!$K$18</definedName>
    <definedName name="A127918286L">Data2!$AL$1:$AL$10,Data2!$AL$11:$AL$18</definedName>
    <definedName name="A127918286L_Data">Data2!$AL$11:$AL$18</definedName>
    <definedName name="A127918286L_Latest">Data2!$AL$18</definedName>
    <definedName name="A127918290C">Data2!$AY$1:$AY$10,Data2!$AY$11:$AY$18</definedName>
    <definedName name="A127918290C_Data">Data2!$AY$11:$AY$18</definedName>
    <definedName name="A127918290C_Latest">Data2!$AY$18</definedName>
    <definedName name="A127918294L">Data2!$BA$1:$BA$10,Data2!$BA$11:$BA$18</definedName>
    <definedName name="A127918294L_Data">Data2!$BA$11:$BA$18</definedName>
    <definedName name="A127918294L_Latest">Data2!$BA$18</definedName>
    <definedName name="A127918298W">Data2!$AD$1:$AD$10,Data2!$AD$11:$AD$18</definedName>
    <definedName name="A127918298W_Data">Data2!$AD$11:$AD$18</definedName>
    <definedName name="A127918298W_Latest">Data2!$AD$18</definedName>
    <definedName name="A127919330C">Data3!$H$1:$H$10,Data3!$H$11:$H$18</definedName>
    <definedName name="A127919330C_Data">Data3!$H$11:$H$18</definedName>
    <definedName name="A127919330C_Latest">Data3!$H$18</definedName>
    <definedName name="A127919334L">Data2!$IG$1:$IG$10,Data2!$IG$11:$IG$18</definedName>
    <definedName name="A127919334L_Data">Data2!$IG$11:$IG$18</definedName>
    <definedName name="A127919334L_Latest">Data2!$IG$18</definedName>
    <definedName name="A127919338W">Data2!$IJ$1:$IJ$10,Data2!$IJ$11:$IJ$18</definedName>
    <definedName name="A127919338W_Data">Data2!$IJ$11:$IJ$18</definedName>
    <definedName name="A127919338W_Latest">Data2!$IJ$18</definedName>
    <definedName name="A127919546R">Data3!$AK$1:$AK$10,Data3!$AK$11:$AK$18</definedName>
    <definedName name="A127919546R_Data">Data3!$AK$11:$AK$18</definedName>
    <definedName name="A127919546R_Latest">Data3!$AK$18</definedName>
    <definedName name="A127919550F">Data3!$AY$1:$AY$10,Data3!$AY$11:$AY$18</definedName>
    <definedName name="A127919550F_Data">Data3!$AY$11:$AY$18</definedName>
    <definedName name="A127919550F_Latest">Data3!$AY$18</definedName>
    <definedName name="A127919554R">Data3!$T$1:$T$10,Data3!$T$11:$T$18</definedName>
    <definedName name="A127919554R_Data">Data3!$T$11:$T$18</definedName>
    <definedName name="A127919554R_Latest">Data3!$T$18</definedName>
    <definedName name="A127919558X">Data3!$AB$1:$AB$10,Data3!$AB$11:$AB$18</definedName>
    <definedName name="A127919558X_Data">Data3!$AB$11:$AB$18</definedName>
    <definedName name="A127919558X_Latest">Data3!$AB$18</definedName>
    <definedName name="A127919562R">Data4!$BM$1:$BM$10,Data4!$BM$11:$BM$18</definedName>
    <definedName name="A127919562R_Data">Data4!$BM$11:$BM$18</definedName>
    <definedName name="A127919562R_Latest">Data4!$BM$18</definedName>
    <definedName name="A127919566X">Data4!$BO$1:$BO$10,Data4!$BO$11:$BO$18</definedName>
    <definedName name="A127919566X_Data">Data4!$BO$11:$BO$18</definedName>
    <definedName name="A127919566X_Latest">Data4!$BO$18</definedName>
    <definedName name="A127919570R">Data4!$AS$1:$AS$10,Data4!$AS$11:$AS$18</definedName>
    <definedName name="A127919570R_Data">Data4!$AS$11:$AS$18</definedName>
    <definedName name="A127919570R_Latest">Data4!$AS$18</definedName>
    <definedName name="A127919578J">Data4!$CR$1:$CR$10,Data4!$CR$11:$CR$18</definedName>
    <definedName name="A127919578J_Data">Data4!$CR$11:$CR$18</definedName>
    <definedName name="A127919578J_Latest">Data4!$CR$18</definedName>
    <definedName name="A127919582X">Data4!$CV$1:$CV$10,Data4!$CV$11:$CV$18</definedName>
    <definedName name="A127919582X_Data">Data4!$CV$11:$CV$18</definedName>
    <definedName name="A127919582X_Latest">Data4!$CV$18</definedName>
    <definedName name="A127919586J">Data4!$CW$1:$CW$10,Data4!$CW$11:$CW$18</definedName>
    <definedName name="A127919586J_Data">Data4!$CW$11:$CW$18</definedName>
    <definedName name="A127919586J_Latest">Data4!$CW$18</definedName>
    <definedName name="A127919590X">Data4!$BX$1:$BX$10,Data4!$BX$11:$BX$18</definedName>
    <definedName name="A127919590X_Data">Data4!$BX$11:$BX$18</definedName>
    <definedName name="A127919590X_Latest">Data4!$BX$18</definedName>
    <definedName name="A127919594J">Data4!$CD$1:$CD$10,Data4!$CD$11:$CD$18</definedName>
    <definedName name="A127919594J_Data">Data4!$CD$11:$CD$18</definedName>
    <definedName name="A127919594J_Latest">Data4!$CD$18</definedName>
    <definedName name="A127919598T">Data4!$DS$1:$DS$10,Data4!$DS$11:$DS$18</definedName>
    <definedName name="A127919598T_Data">Data4!$DS$11:$DS$18</definedName>
    <definedName name="A127919598T_Latest">Data4!$DS$18</definedName>
    <definedName name="A127919602W">Data4!$DH$1:$DH$10,Data4!$DH$11:$DH$18</definedName>
    <definedName name="A127919602W_Data">Data4!$DH$11:$DH$18</definedName>
    <definedName name="A127919602W_Latest">Data4!$DH$18</definedName>
    <definedName name="A127919606F">Data4!$EC$1:$EC$10,Data4!$EC$11:$EC$18</definedName>
    <definedName name="A127919606F_Data">Data4!$EC$11:$EC$18</definedName>
    <definedName name="A127919606F_Latest">Data4!$EC$18</definedName>
    <definedName name="A127919610W">Data4!$EE$1:$EE$10,Data4!$EE$11:$EE$18</definedName>
    <definedName name="A127919610W_Data">Data4!$EE$11:$EE$18</definedName>
    <definedName name="A127919610W_Latest">Data4!$EE$18</definedName>
    <definedName name="A127919614F">Data4!$DM$1:$DM$10,Data4!$DM$11:$DM$18</definedName>
    <definedName name="A127919614F_Data">Data4!$DM$11:$DM$18</definedName>
    <definedName name="A127919614F_Latest">Data4!$DM$18</definedName>
    <definedName name="A127919618R">Data4!$FA$1:$FA$10,Data4!$FA$11:$FA$18</definedName>
    <definedName name="A127919618R_Data">Data4!$FA$11:$FA$18</definedName>
    <definedName name="A127919618R_Latest">Data4!$FA$18</definedName>
    <definedName name="A127919622F">Data4!$FK$1:$FK$10,Data4!$FK$11:$FK$18</definedName>
    <definedName name="A127919622F_Data">Data4!$FK$11:$FK$18</definedName>
    <definedName name="A127919622F_Latest">Data4!$FK$18</definedName>
    <definedName name="A127919626R">Data4!$ES$1:$ES$10,Data4!$ES$11:$ES$18</definedName>
    <definedName name="A127919626R_Data">Data4!$ES$11:$ES$18</definedName>
    <definedName name="A127919626R_Latest">Data4!$ES$18</definedName>
    <definedName name="A127919630F">Data4!$EU$1:$EU$10,Data4!$EU$11:$EU$18</definedName>
    <definedName name="A127919630F_Data">Data4!$EU$11:$EU$18</definedName>
    <definedName name="A127919630F_Latest">Data4!$EU$18</definedName>
    <definedName name="A127919634R">Data4!$FW$1:$FW$10,Data4!$FW$11:$FW$18</definedName>
    <definedName name="A127919634R_Data">Data4!$FW$11:$FW$18</definedName>
    <definedName name="A127919634R_Latest">Data4!$FW$18</definedName>
    <definedName name="A127919638X">Data4!$FX$1:$FX$10,Data4!$FX$11:$FX$18</definedName>
    <definedName name="A127919638X_Data">Data4!$FX$11:$FX$18</definedName>
    <definedName name="A127919638X_Latest">Data4!$FX$18</definedName>
    <definedName name="A127919642R">Data4!$GS$1:$GS$10,Data4!$GS$11:$GS$18</definedName>
    <definedName name="A127919642R_Data">Data4!$GS$11:$GS$18</definedName>
    <definedName name="A127919642R_Latest">Data4!$GS$18</definedName>
    <definedName name="A127919646X">Data4!$GW$1:$GW$10,Data4!$GW$11:$GW$18</definedName>
    <definedName name="A127919646X_Data">Data4!$GW$11:$GW$18</definedName>
    <definedName name="A127919646X_Latest">Data4!$GW$18</definedName>
    <definedName name="A127919650R">Data4!$FY$1:$FY$10,Data4!$FY$11:$FY$18</definedName>
    <definedName name="A127919650R_Data">Data4!$FY$11:$FY$18</definedName>
    <definedName name="A127919650R_Latest">Data4!$FY$18</definedName>
    <definedName name="A127919654X">Data3!$BR$1:$BR$10,Data3!$BR$11:$BR$18</definedName>
    <definedName name="A127919654X_Data">Data3!$BR$11:$BR$18</definedName>
    <definedName name="A127919654X_Latest">Data3!$BR$18</definedName>
    <definedName name="A127919658J">Data3!$BT$1:$BT$10,Data3!$BT$11:$BT$18</definedName>
    <definedName name="A127919658J_Data">Data3!$BT$11:$BT$18</definedName>
    <definedName name="A127919658J_Latest">Data3!$BT$18</definedName>
    <definedName name="A127919662X">Data3!$CI$1:$CI$10,Data3!$CI$11:$CI$18</definedName>
    <definedName name="A127919662X_Data">Data3!$CI$11:$CI$18</definedName>
    <definedName name="A127919662X_Latest">Data3!$CI$18</definedName>
    <definedName name="A127919666J">Data3!$BJ$1:$BJ$10,Data3!$BJ$11:$BJ$18</definedName>
    <definedName name="A127919666J_Data">Data3!$BJ$11:$BJ$18</definedName>
    <definedName name="A127919666J_Latest">Data3!$BJ$18</definedName>
    <definedName name="A127919670X">Data3!$BK$1:$BK$10,Data3!$BK$11:$BK$18</definedName>
    <definedName name="A127919670X_Data">Data3!$BK$11:$BK$18</definedName>
    <definedName name="A127919670X_Latest">Data3!$BK$18</definedName>
    <definedName name="A127919674J">Data3!$CP$1:$CP$10,Data3!$CP$11:$CP$18</definedName>
    <definedName name="A127919674J_Data">Data3!$CP$11:$CP$18</definedName>
    <definedName name="A127919674J_Latest">Data3!$CP$18</definedName>
    <definedName name="A127919678T">Data3!$CR$1:$CR$10,Data3!$CR$11:$CR$18</definedName>
    <definedName name="A127919678T_Data">Data3!$CR$11:$CR$18</definedName>
    <definedName name="A127919678T_Latest">Data3!$CR$18</definedName>
    <definedName name="A127919682J">Data3!$EB$1:$EB$10,Data3!$EB$11:$EB$18</definedName>
    <definedName name="A127919682J_Data">Data3!$EB$11:$EB$18</definedName>
    <definedName name="A127919682J_Latest">Data3!$EB$18</definedName>
    <definedName name="A127919686T">Data3!$ED$1:$ED$10,Data3!$ED$11:$ED$18</definedName>
    <definedName name="A127919686T_Data">Data3!$ED$11:$ED$18</definedName>
    <definedName name="A127919686T_Latest">Data3!$ED$18</definedName>
    <definedName name="A127919690J">Data3!$EZ$1:$EZ$10,Data3!$EZ$11:$EZ$18</definedName>
    <definedName name="A127919690J_Data">Data3!$EZ$11:$EZ$18</definedName>
    <definedName name="A127919690J_Latest">Data3!$EZ$18</definedName>
    <definedName name="A127919694T">Data3!$FE$1:$FE$10,Data3!$FE$11:$FE$18</definedName>
    <definedName name="A127919694T_Data">Data3!$FE$11:$FE$18</definedName>
    <definedName name="A127919694T_Latest">Data3!$FE$18</definedName>
    <definedName name="A127919698A">Data3!$FI$1:$FI$10,Data3!$FI$11:$FI$18</definedName>
    <definedName name="A127919698A_Data">Data3!$FI$11:$FI$18</definedName>
    <definedName name="A127919698A_Latest">Data3!$FI$18</definedName>
    <definedName name="A127919702F">Data3!$GI$1:$GI$10,Data3!$GI$11:$GI$18</definedName>
    <definedName name="A127919702F_Data">Data3!$GI$11:$GI$18</definedName>
    <definedName name="A127919702F_Latest">Data3!$GI$18</definedName>
    <definedName name="A127919706R">Data3!$GU$1:$GU$10,Data3!$GU$11:$GU$18</definedName>
    <definedName name="A127919706R_Data">Data3!$GU$11:$GU$18</definedName>
    <definedName name="A127919706R_Latest">Data3!$GU$18</definedName>
    <definedName name="A127919710F">Data3!$GW$1:$GW$10,Data3!$GW$11:$GW$18</definedName>
    <definedName name="A127919710F_Data">Data3!$GW$11:$GW$18</definedName>
    <definedName name="A127919710F_Latest">Data3!$GW$18</definedName>
    <definedName name="A127919714R">Data3!$HC$1:$HC$10,Data3!$HC$11:$HC$18</definedName>
    <definedName name="A127919714R_Data">Data3!$HC$11:$HC$18</definedName>
    <definedName name="A127919714R_Latest">Data3!$HC$18</definedName>
    <definedName name="A127919718X">Data3!$HE$1:$HE$10,Data3!$HE$11:$HE$18</definedName>
    <definedName name="A127919718X_Data">Data3!$HE$11:$HE$18</definedName>
    <definedName name="A127919718X_Latest">Data3!$HE$18</definedName>
    <definedName name="A127919722R">Data3!$GH$1:$GH$10,Data3!$GH$11:$GH$18</definedName>
    <definedName name="A127919722R_Data">Data3!$GH$11:$GH$18</definedName>
    <definedName name="A127919722R_Latest">Data3!$GH$18</definedName>
    <definedName name="A127919726X">Data3!$GL$1:$GL$10,Data3!$GL$11:$GL$18</definedName>
    <definedName name="A127919726X_Data">Data3!$GL$11:$GL$18</definedName>
    <definedName name="A127919726X_Latest">Data3!$GL$18</definedName>
    <definedName name="A127919730R">Data3!$IH$1:$IH$10,Data3!$IH$11:$IH$18</definedName>
    <definedName name="A127919730R_Data">Data3!$IH$11:$IH$18</definedName>
    <definedName name="A127919730R_Latest">Data3!$IH$18</definedName>
    <definedName name="A127919734X">Data4!$E$1:$E$10,Data4!$E$11:$E$18</definedName>
    <definedName name="A127919734X_Data">Data4!$E$11:$E$18</definedName>
    <definedName name="A127919734X_Latest">Data4!$E$18</definedName>
    <definedName name="A127919738J">Data3!$HX$1:$HX$10,Data3!$HX$11:$HX$18</definedName>
    <definedName name="A127919738J_Data">Data3!$HX$11:$HX$18</definedName>
    <definedName name="A127919738J_Latest">Data3!$HX$18</definedName>
    <definedName name="A127919742X">Data4!$Y$1:$Y$10,Data4!$Y$11:$Y$18</definedName>
    <definedName name="A127919742X_Data">Data4!$Y$11:$Y$18</definedName>
    <definedName name="A127919742X_Latest">Data4!$Y$18</definedName>
    <definedName name="A127919746J">Data4!$AB$1:$AB$10,Data4!$AB$11:$AB$18</definedName>
    <definedName name="A127919746J_Data">Data4!$AB$11:$AB$18</definedName>
    <definedName name="A127919746J_Latest">Data4!$AB$18</definedName>
    <definedName name="A127919750X">Data4!$AI$1:$AI$10,Data4!$AI$11:$AI$18</definedName>
    <definedName name="A127919750X_Data">Data4!$AI$11:$AI$18</definedName>
    <definedName name="A127919750X_Latest">Data4!$AI$18</definedName>
    <definedName name="A127919754J">Data4!$AJ$1:$AJ$10,Data4!$AJ$11:$AJ$18</definedName>
    <definedName name="A127919754J_Data">Data4!$AJ$11:$AJ$18</definedName>
    <definedName name="A127919754J_Latest">Data4!$AJ$18</definedName>
    <definedName name="A127920690F">Data4!$HT$1:$HT$10,Data4!$HT$11:$HT$18</definedName>
    <definedName name="A127920690F_Data">Data4!$HT$11:$HT$18</definedName>
    <definedName name="A127920690F_Latest">Data4!$HT$18</definedName>
    <definedName name="A127920694R">Data4!$IM$1:$IM$10,Data4!$IM$11:$IM$18</definedName>
    <definedName name="A127920694R_Data">Data4!$IM$11:$IM$18</definedName>
    <definedName name="A127920694R_Latest">Data4!$IM$18</definedName>
    <definedName name="A127920698X">Data4!$IN$1:$IN$10,Data4!$IN$11:$IN$18</definedName>
    <definedName name="A127920698X_Data">Data4!$IN$11:$IN$18</definedName>
    <definedName name="A127920698X_Latest">Data4!$IN$18</definedName>
    <definedName name="A127920702C">Data4!$IO$1:$IO$10,Data4!$IO$11:$IO$18</definedName>
    <definedName name="A127920702C_Data">Data4!$IO$11:$IO$18</definedName>
    <definedName name="A127920702C_Latest">Data4!$IO$18</definedName>
    <definedName name="A127920706L">Data4!$HN$1:$HN$10,Data4!$HN$11:$HN$18</definedName>
    <definedName name="A127920706L_Data">Data4!$HN$11:$HN$18</definedName>
    <definedName name="A127920706L_Latest">Data4!$HN$18</definedName>
    <definedName name="A127920922F">Data5!$D$1:$D$10,Data5!$D$11:$D$18</definedName>
    <definedName name="A127920922F_Data">Data5!$D$11:$D$18</definedName>
    <definedName name="A127920922F_Latest">Data5!$D$18</definedName>
    <definedName name="A127920926R">Data5!$X$1:$X$10,Data5!$X$11:$X$18</definedName>
    <definedName name="A127920926R_Data">Data5!$X$11:$X$18</definedName>
    <definedName name="A127920926R_Latest">Data5!$X$18</definedName>
    <definedName name="A127920930F">Data5!$Z$1:$Z$10,Data5!$Z$11:$Z$18</definedName>
    <definedName name="A127920930F_Data">Data5!$Z$11:$Z$18</definedName>
    <definedName name="A127920930F_Latest">Data5!$Z$18</definedName>
    <definedName name="A127920934R">Data5!$AE$1:$AE$10,Data5!$AE$11:$AE$18</definedName>
    <definedName name="A127920934R_Data">Data5!$AE$11:$AE$18</definedName>
    <definedName name="A127920934R_Latest">Data5!$AE$18</definedName>
    <definedName name="A127920938X">Data5!$AH$1:$AH$10,Data5!$AH$11:$AH$18</definedName>
    <definedName name="A127920938X_Data">Data5!$AH$11:$AH$18</definedName>
    <definedName name="A127920938X_Latest">Data5!$AH$18</definedName>
    <definedName name="A127920942R">Data6!$Z$1:$Z$10,Data6!$Z$11:$Z$18</definedName>
    <definedName name="A127920942R_Data">Data6!$Z$11:$Z$18</definedName>
    <definedName name="A127920942R_Latest">Data6!$Z$18</definedName>
    <definedName name="A127920946X">Data6!$AM$1:$AM$10,Data6!$AM$11:$AM$18</definedName>
    <definedName name="A127920946X_Data">Data6!$AM$11:$AM$18</definedName>
    <definedName name="A127920946X_Latest">Data6!$AM$18</definedName>
    <definedName name="A127920950R">Data6!$AU$1:$AU$10,Data6!$AU$11:$AU$18</definedName>
    <definedName name="A127920950R_Data">Data6!$AU$11:$AU$18</definedName>
    <definedName name="A127920950R_Latest">Data6!$AU$18</definedName>
    <definedName name="A127920954X">Data6!$AV$1:$AV$10,Data6!$AV$11:$AV$18</definedName>
    <definedName name="A127920954X_Data">Data6!$AV$11:$AV$18</definedName>
    <definedName name="A127920954X_Latest">Data6!$AV$18</definedName>
    <definedName name="A127920958J">Data6!$AC$1:$AC$10,Data6!$AC$11:$AC$18</definedName>
    <definedName name="A127920958J_Data">Data6!$AC$11:$AC$18</definedName>
    <definedName name="A127920958J_Latest">Data6!$AC$18</definedName>
    <definedName name="A127920962X">Data6!$BZ$1:$BZ$10,Data6!$BZ$11:$BZ$18</definedName>
    <definedName name="A127920962X_Data">Data6!$BZ$11:$BZ$18</definedName>
    <definedName name="A127920962X_Latest">Data6!$BZ$18</definedName>
    <definedName name="A127920966J">Data6!$CA$1:$CA$10,Data6!$CA$11:$CA$18</definedName>
    <definedName name="A127920966J_Data">Data6!$CA$11:$CA$18</definedName>
    <definedName name="A127920966J_Latest">Data6!$CA$18</definedName>
    <definedName name="A127920970X">Data6!$CI$1:$CI$10,Data6!$CI$11:$CI$18</definedName>
    <definedName name="A127920970X_Data">Data6!$CI$11:$CI$18</definedName>
    <definedName name="A127920970X_Latest">Data6!$CI$18</definedName>
    <definedName name="A127920974J">Data6!$BJ$1:$BJ$10,Data6!$BJ$11:$BJ$18</definedName>
    <definedName name="A127920974J_Data">Data6!$BJ$11:$BJ$18</definedName>
    <definedName name="A127920974J_Latest">Data6!$BJ$18</definedName>
    <definedName name="A127920978T">Data6!$DC$1:$DC$10,Data6!$DC$11:$DC$18</definedName>
    <definedName name="A127920978T_Data">Data6!$DC$11:$DC$18</definedName>
    <definedName name="A127920978T_Latest">Data6!$DC$18</definedName>
    <definedName name="A127920982J">Data6!$DE$1:$DE$10,Data6!$DE$11:$DE$18</definedName>
    <definedName name="A127920982J_Data">Data6!$DE$11:$DE$18</definedName>
    <definedName name="A127920982J_Latest">Data6!$DE$18</definedName>
    <definedName name="A127920986T">Data6!$DR$1:$DR$10,Data6!$DR$11:$DR$18</definedName>
    <definedName name="A127920986T_Data">Data6!$DR$11:$DR$18</definedName>
    <definedName name="A127920986T_Latest">Data6!$DR$18</definedName>
    <definedName name="A127920990J">Data6!$DV$1:$DV$10,Data6!$DV$11:$DV$18</definedName>
    <definedName name="A127920990J_Data">Data6!$DV$11:$DV$18</definedName>
    <definedName name="A127920990J_Latest">Data6!$DV$18</definedName>
    <definedName name="A127920994T">Data6!$EH$1:$EH$10,Data6!$EH$11:$EH$18</definedName>
    <definedName name="A127920994T_Data">Data6!$EH$11:$EH$18</definedName>
    <definedName name="A127920994T_Latest">Data6!$EH$18</definedName>
    <definedName name="A127920998A">Data6!$EZ$1:$EZ$10,Data6!$EZ$11:$EZ$18</definedName>
    <definedName name="A127920998A_Data">Data6!$EZ$11:$EZ$18</definedName>
    <definedName name="A127920998A_Latest">Data6!$EZ$18</definedName>
    <definedName name="A127921002J">Data6!$ED$1:$ED$10,Data6!$ED$11:$ED$18</definedName>
    <definedName name="A127921002J_Data">Data6!$ED$11:$ED$18</definedName>
    <definedName name="A127921002J_Latest">Data6!$ED$18</definedName>
    <definedName name="A127921006T">Data6!$EF$1:$EF$10,Data6!$EF$11:$EF$18</definedName>
    <definedName name="A127921006T_Data">Data6!$EF$11:$EF$18</definedName>
    <definedName name="A127921006T_Latest">Data6!$EF$18</definedName>
    <definedName name="A127921010J">Data6!$FF$1:$FF$10,Data6!$FF$11:$FF$18</definedName>
    <definedName name="A127921010J_Data">Data6!$FF$11:$FF$18</definedName>
    <definedName name="A127921010J_Latest">Data6!$FF$18</definedName>
    <definedName name="A127921014T">Data6!$GE$1:$GE$10,Data6!$GE$11:$GE$18</definedName>
    <definedName name="A127921014T_Data">Data6!$GE$11:$GE$18</definedName>
    <definedName name="A127921014T_Latest">Data6!$GE$18</definedName>
    <definedName name="A127921018A">Data6!$FE$1:$FE$10,Data6!$FE$11:$FE$18</definedName>
    <definedName name="A127921018A_Data">Data6!$FE$11:$FE$18</definedName>
    <definedName name="A127921018A_Latest">Data6!$FE$18</definedName>
    <definedName name="A127921026A">Data5!$AL$1:$AL$10,Data5!$AL$11:$AL$18</definedName>
    <definedName name="A127921026A_Data">Data5!$AL$11:$AL$18</definedName>
    <definedName name="A127921026A_Latest">Data5!$AL$18</definedName>
    <definedName name="A127921030T">Data5!$AU$1:$AU$10,Data5!$AU$11:$AU$18</definedName>
    <definedName name="A127921030T_Data">Data5!$AU$11:$AU$18</definedName>
    <definedName name="A127921030T_Latest">Data5!$AU$18</definedName>
    <definedName name="A127921034A">Data5!$BK$1:$BK$10,Data5!$BK$11:$BK$18</definedName>
    <definedName name="A127921034A_Data">Data5!$BK$11:$BK$18</definedName>
    <definedName name="A127921034A_Latest">Data5!$BK$18</definedName>
    <definedName name="A127921038K">Data5!$AN$1:$AN$10,Data5!$AN$11:$AN$18</definedName>
    <definedName name="A127921038K_Data">Data5!$AN$11:$AN$18</definedName>
    <definedName name="A127921038K_Latest">Data5!$AN$18</definedName>
    <definedName name="A127921042A">Data5!$BQ$1:$BQ$10,Data5!$BQ$11:$BQ$18</definedName>
    <definedName name="A127921042A_Data">Data5!$BQ$11:$BQ$18</definedName>
    <definedName name="A127921042A_Latest">Data5!$BQ$18</definedName>
    <definedName name="A127921046K">Data5!$AO$1:$AO$10,Data5!$AO$11:$AO$18</definedName>
    <definedName name="A127921046K_Data">Data5!$AO$11:$AO$18</definedName>
    <definedName name="A127921046K_Latest">Data5!$AO$18</definedName>
    <definedName name="A127921050A">Data5!$BR$1:$BR$10,Data5!$BR$11:$BR$18</definedName>
    <definedName name="A127921050A_Data">Data5!$BR$11:$BR$18</definedName>
    <definedName name="A127921050A_Latest">Data5!$BR$18</definedName>
    <definedName name="A127921054K">Data5!$CD$1:$CD$10,Data5!$CD$11:$CD$18</definedName>
    <definedName name="A127921054K_Data">Data5!$CD$11:$CD$18</definedName>
    <definedName name="A127921054K_Latest">Data5!$CD$18</definedName>
    <definedName name="A127921058V">Data5!$CE$1:$CE$10,Data5!$CE$11:$CE$18</definedName>
    <definedName name="A127921058V_Data">Data5!$CE$11:$CE$18</definedName>
    <definedName name="A127921058V_Latest">Data5!$CE$18</definedName>
    <definedName name="A127921062K">Data5!$CP$1:$CP$10,Data5!$CP$11:$CP$18</definedName>
    <definedName name="A127921062K_Data">Data5!$CP$11:$CP$18</definedName>
    <definedName name="A127921062K_Latest">Data5!$CP$18</definedName>
    <definedName name="A127921066V">Data5!$CR$1:$CR$10,Data5!$CR$11:$CR$18</definedName>
    <definedName name="A127921066V_Data">Data5!$CR$11:$CR$18</definedName>
    <definedName name="A127921066V_Latest">Data5!$CR$18</definedName>
    <definedName name="A127921070K">Data5!$CW$1:$CW$10,Data5!$CW$11:$CW$18</definedName>
    <definedName name="A127921070K_Data">Data5!$CW$11:$CW$18</definedName>
    <definedName name="A127921070K_Latest">Data5!$CW$18</definedName>
    <definedName name="A127921074V">Data5!$CA$1:$CA$10,Data5!$CA$11:$CA$18</definedName>
    <definedName name="A127921074V_Data">Data5!$CA$11:$CA$18</definedName>
    <definedName name="A127921074V_Latest">Data5!$CA$18</definedName>
    <definedName name="A127921078C">Data5!$EB$1:$EB$10,Data5!$EB$11:$EB$18</definedName>
    <definedName name="A127921078C_Data">Data5!$EB$11:$EB$18</definedName>
    <definedName name="A127921078C_Latest">Data5!$EB$18</definedName>
    <definedName name="A127921082V">Data5!$DA$1:$DA$10,Data5!$DA$11:$DA$18</definedName>
    <definedName name="A127921082V_Data">Data5!$DA$11:$DA$18</definedName>
    <definedName name="A127921082V_Latest">Data5!$DA$18</definedName>
    <definedName name="A127921086C">Data5!$DJ$1:$DJ$10,Data5!$DJ$11:$DJ$18</definedName>
    <definedName name="A127921086C_Data">Data5!$DJ$11:$DJ$18</definedName>
    <definedName name="A127921086C_Latest">Data5!$DJ$18</definedName>
    <definedName name="A127921090V">Data5!$EW$1:$EW$10,Data5!$EW$11:$EW$18</definedName>
    <definedName name="A127921090V_Data">Data5!$EW$11:$EW$18</definedName>
    <definedName name="A127921090V_Latest">Data5!$EW$18</definedName>
    <definedName name="A127921094C">Data5!$FH$1:$FH$10,Data5!$FH$11:$FH$18</definedName>
    <definedName name="A127921094C_Data">Data5!$FH$11:$FH$18</definedName>
    <definedName name="A127921094C_Latest">Data5!$FH$18</definedName>
    <definedName name="A127921098L">Data5!$EP$1:$EP$10,Data5!$EP$11:$EP$18</definedName>
    <definedName name="A127921098L_Data">Data5!$EP$11:$EP$18</definedName>
    <definedName name="A127921098L_Latest">Data5!$EP$18</definedName>
    <definedName name="A127921102T">Data5!$FS$1:$FS$10,Data5!$FS$11:$FS$18</definedName>
    <definedName name="A127921102T_Data">Data5!$FS$11:$FS$18</definedName>
    <definedName name="A127921102T_Latest">Data5!$FS$18</definedName>
    <definedName name="A127921106A">Data5!$HJ$1:$HJ$10,Data5!$HJ$11:$HJ$18</definedName>
    <definedName name="A127921106A_Data">Data5!$HJ$11:$HJ$18</definedName>
    <definedName name="A127921106A_Latest">Data5!$HJ$18</definedName>
    <definedName name="A127921110T">Data5!$HO$1:$HO$10,Data5!$HO$11:$HO$18</definedName>
    <definedName name="A127921110T_Data">Data5!$HO$11:$HO$18</definedName>
    <definedName name="A127921110T_Latest">Data5!$HO$18</definedName>
    <definedName name="A127921114A">Data5!$HY$1:$HY$10,Data5!$HY$11:$HY$18</definedName>
    <definedName name="A127921114A_Data">Data5!$HY$11:$HY$18</definedName>
    <definedName name="A127921114A_Latest">Data5!$HY$18</definedName>
    <definedName name="A127921118K">Data5!$IA$1:$IA$10,Data5!$IA$11:$IA$18</definedName>
    <definedName name="A127921118K_Data">Data5!$IA$11:$IA$18</definedName>
    <definedName name="A127921118K_Latest">Data5!$IA$18</definedName>
    <definedName name="A127921122A">Data5!$HF$1:$HF$10,Data5!$HF$11:$HF$18</definedName>
    <definedName name="A127921122A_Data">Data5!$HF$11:$HF$18</definedName>
    <definedName name="A127921122A_Latest">Data5!$HF$18</definedName>
    <definedName name="A127921126K">Data5!$HH$1:$HH$10,Data5!$HH$11:$HH$18</definedName>
    <definedName name="A127921126K_Data">Data5!$HH$11:$HH$18</definedName>
    <definedName name="A127921126K_Latest">Data5!$HH$18</definedName>
    <definedName name="A127921130A">Data6!$B$1:$B$10,Data6!$B$11:$B$18</definedName>
    <definedName name="A127921130A_Data">Data6!$B$11:$B$18</definedName>
    <definedName name="A127921130A_Latest">Data6!$B$18</definedName>
    <definedName name="A127921134K">Data6!$C$1:$C$10,Data6!$C$11:$C$18</definedName>
    <definedName name="A127921134K_Data">Data6!$C$11:$C$18</definedName>
    <definedName name="A127921134K_Latest">Data6!$C$18</definedName>
    <definedName name="A127921138V">Data6!$P$1:$P$10,Data6!$P$11:$P$18</definedName>
    <definedName name="A127921138V_Data">Data6!$P$11:$P$18</definedName>
    <definedName name="A127921138V_Latest">Data6!$P$18</definedName>
    <definedName name="A127921142K">Data6!$T$1:$T$10,Data6!$T$11:$T$18</definedName>
    <definedName name="A127921142K_Data">Data6!$T$11:$T$18</definedName>
    <definedName name="A127921142K_Latest">Data6!$T$18</definedName>
    <definedName name="A127921146V">Data5!$IL$1:$IL$10,Data5!$IL$11:$IL$18</definedName>
    <definedName name="A127921146V_Data">Data5!$IL$11:$IL$18</definedName>
    <definedName name="A127921146V_Latest">Data5!$IL$18</definedName>
    <definedName name="A127921150K">Data6!$GN$1:$GN$10,Data6!$GN$11:$GN$18</definedName>
    <definedName name="A127921150K_Data">Data6!$GN$11:$GN$18</definedName>
    <definedName name="A127921150K_Latest">Data6!$GN$18</definedName>
    <definedName name="A127922262W">Data6!$GS$1:$GS$10,Data6!$GS$11:$GS$18</definedName>
    <definedName name="A127922262W_Data">Data6!$GS$11:$GS$18</definedName>
    <definedName name="A127922262W_Latest">Data6!$GS$18</definedName>
    <definedName name="A127922266F">Data6!$HB$1:$HB$10,Data6!$HB$11:$HB$18</definedName>
    <definedName name="A127922266F_Data">Data6!$HB$11:$HB$18</definedName>
    <definedName name="A127922266F_Latest">Data6!$HB$18</definedName>
    <definedName name="A127922502W">Data6!$IE$1:$IE$10,Data6!$IE$11:$IE$18</definedName>
    <definedName name="A127922502W_Data">Data6!$IE$11:$IE$18</definedName>
    <definedName name="A127922502W_Latest">Data6!$IE$18</definedName>
    <definedName name="A127922506F">Data6!$IG$1:$IG$10,Data6!$IG$11:$IG$18</definedName>
    <definedName name="A127922506F_Data">Data6!$IG$11:$IG$18</definedName>
    <definedName name="A127922506F_Latest">Data6!$IG$18</definedName>
    <definedName name="A127922510W">Data8!$AO$1:$AO$10,Data8!$AO$11:$AO$18</definedName>
    <definedName name="A127922510W_Data">Data8!$AO$11:$AO$18</definedName>
    <definedName name="A127922510W_Latest">Data8!$AO$18</definedName>
    <definedName name="A127922518R">Data8!$P$1:$P$10,Data8!$P$11:$P$18</definedName>
    <definedName name="A127922518R_Data">Data8!$P$11:$P$18</definedName>
    <definedName name="A127922518R_Latest">Data8!$P$18</definedName>
    <definedName name="A127922522F">Data8!$AQ$1:$AQ$10,Data8!$AQ$11:$AQ$18</definedName>
    <definedName name="A127922522F_Data">Data8!$AQ$11:$AQ$18</definedName>
    <definedName name="A127922522F_Latest">Data8!$AQ$18</definedName>
    <definedName name="A127922526R">Data8!$AT$1:$AT$10,Data8!$AT$11:$AT$18</definedName>
    <definedName name="A127922526R_Data">Data8!$AT$11:$AT$18</definedName>
    <definedName name="A127922526R_Latest">Data8!$AT$18</definedName>
    <definedName name="A127922530F">Data8!$AW$1:$AW$10,Data8!$AW$11:$AW$18</definedName>
    <definedName name="A127922530F_Data">Data8!$AW$11:$AW$18</definedName>
    <definedName name="A127922530F_Latest">Data8!$AW$18</definedName>
    <definedName name="A127922534R">Data8!$AY$1:$AY$10,Data8!$AY$11:$AY$18</definedName>
    <definedName name="A127922534R_Data">Data8!$AY$11:$AY$18</definedName>
    <definedName name="A127922534R_Latest">Data8!$AY$18</definedName>
    <definedName name="A127922538X">Data8!$CQ$1:$CQ$10,Data8!$CQ$11:$CQ$18</definedName>
    <definedName name="A127922538X_Data">Data8!$CQ$11:$CQ$18</definedName>
    <definedName name="A127922538X_Latest">Data8!$CQ$18</definedName>
    <definedName name="A127922542R">Data8!$DC$1:$DC$10,Data8!$DC$11:$DC$18</definedName>
    <definedName name="A127922542R_Data">Data8!$DC$11:$DC$18</definedName>
    <definedName name="A127922542R_Latest">Data8!$DC$18</definedName>
    <definedName name="A127922546X">Data8!$CF$1:$CF$10,Data8!$CF$11:$CF$18</definedName>
    <definedName name="A127922546X_Data">Data8!$CF$11:$CF$18</definedName>
    <definedName name="A127922546X_Latest">Data8!$CF$18</definedName>
    <definedName name="A127922550R">Data8!$DU$1:$DU$10,Data8!$DU$11:$DU$18</definedName>
    <definedName name="A127922550R_Data">Data8!$DU$11:$DU$18</definedName>
    <definedName name="A127922550R_Latest">Data8!$DU$18</definedName>
    <definedName name="A127922554X">Data8!$EF$1:$EF$10,Data8!$EF$11:$EF$18</definedName>
    <definedName name="A127922554X_Data">Data8!$EF$11:$EF$18</definedName>
    <definedName name="A127922554X_Latest">Data8!$EF$18</definedName>
    <definedName name="A127922558J">Data8!$FA$1:$FA$10,Data8!$FA$11:$FA$18</definedName>
    <definedName name="A127922558J_Data">Data8!$FA$11:$FA$18</definedName>
    <definedName name="A127922558J_Latest">Data8!$FA$18</definedName>
    <definedName name="A127922562X">Data8!$FB$1:$FB$10,Data8!$FB$11:$FB$18</definedName>
    <definedName name="A127922562X_Data">Data8!$FB$11:$FB$18</definedName>
    <definedName name="A127922562X_Latest">Data8!$FB$18</definedName>
    <definedName name="A127922566J">Data8!$EP$1:$EP$10,Data8!$EP$11:$EP$18</definedName>
    <definedName name="A127922566J_Data">Data8!$EP$11:$EP$18</definedName>
    <definedName name="A127922566J_Latest">Data8!$EP$18</definedName>
    <definedName name="A127922570X">Data8!$EW$1:$EW$10,Data8!$EW$11:$EW$18</definedName>
    <definedName name="A127922570X_Data">Data8!$EW$11:$EW$18</definedName>
    <definedName name="A127922570X_Latest">Data8!$EW$18</definedName>
    <definedName name="A127922574J">Data7!$U$1:$U$10,Data7!$U$11:$U$18</definedName>
    <definedName name="A127922574J_Data">Data7!$U$11:$U$18</definedName>
    <definedName name="A127922574J_Latest">Data7!$U$18</definedName>
    <definedName name="A127922578T">Data7!$AM$1:$AM$10,Data7!$AM$11:$AM$18</definedName>
    <definedName name="A127922578T_Data">Data7!$AM$11:$AM$18</definedName>
    <definedName name="A127922578T_Latest">Data7!$AM$18</definedName>
    <definedName name="A127922582J">Data7!$AP$1:$AP$10,Data7!$AP$11:$AP$18</definedName>
    <definedName name="A127922582J_Data">Data7!$AP$11:$AP$18</definedName>
    <definedName name="A127922582J_Latest">Data7!$AP$18</definedName>
    <definedName name="A127922586T">Data7!$AR$1:$AR$10,Data7!$AR$11:$AR$18</definedName>
    <definedName name="A127922586T_Data">Data7!$AR$11:$AR$18</definedName>
    <definedName name="A127922586T_Latest">Data7!$AR$18</definedName>
    <definedName name="A127922590J">Data7!$Y$1:$Y$10,Data7!$Y$11:$Y$18</definedName>
    <definedName name="A127922590J_Data">Data7!$Y$11:$Y$18</definedName>
    <definedName name="A127922590J_Latest">Data7!$Y$18</definedName>
    <definedName name="A127922594T">Data7!$BC$1:$BC$10,Data7!$BC$11:$BC$18</definedName>
    <definedName name="A127922594T_Data">Data7!$BC$11:$BC$18</definedName>
    <definedName name="A127922594T_Latest">Data7!$BC$18</definedName>
    <definedName name="A127922598A">Data7!$BM$1:$BM$10,Data7!$BM$11:$BM$18</definedName>
    <definedName name="A127922598A_Data">Data7!$BM$11:$BM$18</definedName>
    <definedName name="A127922598A_Latest">Data7!$BM$18</definedName>
    <definedName name="A127922602F">Data7!$BN$1:$BN$10,Data7!$BN$11:$BN$18</definedName>
    <definedName name="A127922602F_Data">Data7!$BN$11:$BN$18</definedName>
    <definedName name="A127922602F_Latest">Data7!$BN$18</definedName>
    <definedName name="A127922606R">Data7!$BO$1:$BO$10,Data7!$BO$11:$BO$18</definedName>
    <definedName name="A127922606R_Data">Data7!$BO$11:$BO$18</definedName>
    <definedName name="A127922606R_Latest">Data7!$BO$18</definedName>
    <definedName name="A127922610F">Data7!$BW$1:$BW$10,Data7!$BW$11:$BW$18</definedName>
    <definedName name="A127922610F_Data">Data7!$BW$11:$BW$18</definedName>
    <definedName name="A127922610F_Latest">Data7!$BW$18</definedName>
    <definedName name="A127922614R">Data7!$CA$1:$CA$10,Data7!$CA$11:$CA$18</definedName>
    <definedName name="A127922614R_Data">Data7!$CA$11:$CA$18</definedName>
    <definedName name="A127922614R_Latest">Data7!$CA$18</definedName>
    <definedName name="A127922618X">Data7!$BF$1:$BF$10,Data7!$BF$11:$BF$18</definedName>
    <definedName name="A127922618X_Data">Data7!$BF$11:$BF$18</definedName>
    <definedName name="A127922618X_Latest">Data7!$BF$18</definedName>
    <definedName name="A127922622R">Data7!$CT$1:$CT$10,Data7!$CT$11:$CT$18</definedName>
    <definedName name="A127922622R_Data">Data7!$CT$11:$CT$18</definedName>
    <definedName name="A127922622R_Latest">Data7!$CT$18</definedName>
    <definedName name="A127922626X">Data7!$CL$1:$CL$10,Data7!$CL$11:$CL$18</definedName>
    <definedName name="A127922626X_Data">Data7!$CL$11:$CL$18</definedName>
    <definedName name="A127922626X_Latest">Data7!$CL$18</definedName>
    <definedName name="A127922630R">Data7!$DG$1:$DG$10,Data7!$DG$11:$DG$18</definedName>
    <definedName name="A127922630R_Data">Data7!$DG$11:$DG$18</definedName>
    <definedName name="A127922630R_Latest">Data7!$DG$18</definedName>
    <definedName name="A127922634X">Data7!$DI$1:$DI$10,Data7!$DI$11:$DI$18</definedName>
    <definedName name="A127922634X_Data">Data7!$DI$11:$DI$18</definedName>
    <definedName name="A127922634X_Latest">Data7!$DI$18</definedName>
    <definedName name="A127922638J">Data7!$DJ$1:$DJ$10,Data7!$DJ$11:$DJ$18</definedName>
    <definedName name="A127922638J_Data">Data7!$DJ$11:$DJ$18</definedName>
    <definedName name="A127922638J_Latest">Data7!$DJ$18</definedName>
    <definedName name="A127922642X">Data7!$DN$1:$DN$10,Data7!$DN$11:$DN$18</definedName>
    <definedName name="A127922642X_Data">Data7!$DN$11:$DN$18</definedName>
    <definedName name="A127922642X_Latest">Data7!$DN$18</definedName>
    <definedName name="A127922646J">Data7!$EB$1:$EB$10,Data7!$EB$11:$EB$18</definedName>
    <definedName name="A127922646J_Data">Data7!$EB$11:$EB$18</definedName>
    <definedName name="A127922646J_Latest">Data7!$EB$18</definedName>
    <definedName name="A127922650X">Data7!$ES$1:$ES$10,Data7!$ES$11:$ES$18</definedName>
    <definedName name="A127922650X_Data">Data7!$ES$11:$ES$18</definedName>
    <definedName name="A127922650X_Latest">Data7!$ES$18</definedName>
    <definedName name="A127922654J">Data7!$ET$1:$ET$10,Data7!$ET$11:$ET$18</definedName>
    <definedName name="A127922654J_Data">Data7!$ET$11:$ET$18</definedName>
    <definedName name="A127922654J_Latest">Data7!$ET$18</definedName>
    <definedName name="A127922658T">Data7!$DU$1:$DU$10,Data7!$DU$11:$DU$18</definedName>
    <definedName name="A127922658T_Data">Data7!$DU$11:$DU$18</definedName>
    <definedName name="A127922658T_Latest">Data7!$DU$18</definedName>
    <definedName name="A127922662J">Data7!$EY$1:$EY$10,Data7!$EY$11:$EY$18</definedName>
    <definedName name="A127922662J_Data">Data7!$EY$11:$EY$18</definedName>
    <definedName name="A127922662J_Latest">Data7!$EY$18</definedName>
    <definedName name="A127922670J">Data7!$DW$1:$DW$10,Data7!$DW$11:$DW$18</definedName>
    <definedName name="A127922670J_Data">Data7!$DW$11:$DW$18</definedName>
    <definedName name="A127922670J_Latest">Data7!$DW$18</definedName>
    <definedName name="A127922674T">Data7!$FA$1:$FA$10,Data7!$FA$11:$FA$18</definedName>
    <definedName name="A127922674T_Data">Data7!$FA$11:$FA$18</definedName>
    <definedName name="A127922674T_Latest">Data7!$FA$18</definedName>
    <definedName name="A127922678A">Data7!$FK$1:$FK$10,Data7!$FK$11:$FK$18</definedName>
    <definedName name="A127922678A_Data">Data7!$FK$11:$FK$18</definedName>
    <definedName name="A127922678A_Latest">Data7!$FK$18</definedName>
    <definedName name="A127922682T">Data7!$FB$1:$FB$10,Data7!$FB$11:$FB$18</definedName>
    <definedName name="A127922682T_Data">Data7!$FB$11:$FB$18</definedName>
    <definedName name="A127922682T_Latest">Data7!$FB$18</definedName>
    <definedName name="A127922686A">Data7!$GB$1:$GB$10,Data7!$GB$11:$GB$18</definedName>
    <definedName name="A127922686A_Data">Data7!$GB$11:$GB$18</definedName>
    <definedName name="A127922686A_Latest">Data7!$GB$18</definedName>
    <definedName name="A127922690T">Data7!$GC$1:$GC$10,Data7!$GC$11:$GC$18</definedName>
    <definedName name="A127922690T_Data">Data7!$GC$11:$GC$18</definedName>
    <definedName name="A127922690T_Latest">Data7!$GC$18</definedName>
    <definedName name="A127922694A">Data7!$FG$1:$FG$10,Data7!$FG$11:$FG$18</definedName>
    <definedName name="A127922694A_Data">Data7!$FG$11:$FG$18</definedName>
    <definedName name="A127922694A_Latest">Data7!$FG$18</definedName>
    <definedName name="A127922698K">Data7!$FI$1:$FI$10,Data7!$FI$11:$FI$18</definedName>
    <definedName name="A127922698K_Data">Data7!$FI$11:$FI$18</definedName>
    <definedName name="A127922698K_Latest">Data7!$FI$18</definedName>
    <definedName name="A127922702R">Data7!$GZ$1:$GZ$10,Data7!$GZ$11:$GZ$18</definedName>
    <definedName name="A127922702R_Data">Data7!$GZ$11:$GZ$18</definedName>
    <definedName name="A127922702R_Latest">Data7!$GZ$18</definedName>
    <definedName name="A127922706X">Data7!$HA$1:$HA$10,Data7!$HA$11:$HA$18</definedName>
    <definedName name="A127922706X_Data">Data7!$HA$11:$HA$18</definedName>
    <definedName name="A127922706X_Latest">Data7!$HA$18</definedName>
    <definedName name="A127922710R">Data7!$HB$1:$HB$10,Data7!$HB$11:$HB$18</definedName>
    <definedName name="A127922710R_Data">Data7!$HB$11:$HB$18</definedName>
    <definedName name="A127922710R_Latest">Data7!$HB$18</definedName>
    <definedName name="A127922714X">Data7!$HE$1:$HE$10,Data7!$HE$11:$HE$18</definedName>
    <definedName name="A127922714X_Data">Data7!$HE$11:$HE$18</definedName>
    <definedName name="A127922714X_Latest">Data7!$HE$18</definedName>
    <definedName name="A127922718J">Data7!$HJ$1:$HJ$10,Data7!$HJ$11:$HJ$18</definedName>
    <definedName name="A127922718J_Data">Data7!$HJ$11:$HJ$18</definedName>
    <definedName name="A127922718J_Latest">Data7!$HJ$18</definedName>
    <definedName name="A127922722X">Data7!$HM$1:$HM$10,Data7!$HM$11:$HM$18</definedName>
    <definedName name="A127922722X_Data">Data7!$HM$11:$HM$18</definedName>
    <definedName name="A127922722X_Latest">Data7!$HM$18</definedName>
    <definedName name="A127922726J">Data7!$GL$1:$GL$10,Data7!$GL$11:$GL$18</definedName>
    <definedName name="A127922726J_Data">Data7!$GL$11:$GL$18</definedName>
    <definedName name="A127922726J_Latest">Data7!$GL$18</definedName>
    <definedName name="A127922730X">Data7!$IA$1:$IA$10,Data7!$IA$11:$IA$18</definedName>
    <definedName name="A127922730X_Data">Data7!$IA$11:$IA$18</definedName>
    <definedName name="A127922730X_Latest">Data7!$IA$18</definedName>
    <definedName name="A127922734J">Data7!$IM$1:$IM$10,Data7!$IM$11:$IM$18</definedName>
    <definedName name="A127922734J_Data">Data7!$IM$11:$IM$18</definedName>
    <definedName name="A127922734J_Latest">Data7!$IM$18</definedName>
    <definedName name="A127922738T">Data7!$IP$1:$IP$10,Data7!$IP$11:$IP$18</definedName>
    <definedName name="A127922738T_Data">Data7!$IP$11:$IP$18</definedName>
    <definedName name="A127922738T_Latest">Data7!$IP$18</definedName>
    <definedName name="A127922754T">Data8!$FV$1:$FV$10,Data8!$FV$11:$FV$18</definedName>
    <definedName name="A127922754T_Data">Data8!$FV$11:$FV$18</definedName>
    <definedName name="A127922754T_Latest">Data8!$FV$18</definedName>
    <definedName name="A127923766V">Data8!$GL$1:$GL$10,Data8!$GL$11:$GL$18</definedName>
    <definedName name="A127923766V_Data">Data8!$GL$11:$GL$18</definedName>
    <definedName name="A127923766V_Latest">Data8!$GL$18</definedName>
    <definedName name="A127923770K">Data8!$GN$1:$GN$10,Data8!$GN$11:$GN$18</definedName>
    <definedName name="A127923770K_Data">Data8!$GN$11:$GN$18</definedName>
    <definedName name="A127923770K_Latest">Data8!$GN$18</definedName>
    <definedName name="A127923774V">Data8!$GR$1:$GR$10,Data8!$GR$11:$GR$18</definedName>
    <definedName name="A127923774V_Data">Data8!$GR$11:$GR$18</definedName>
    <definedName name="A127923774V_Latest">Data8!$GR$18</definedName>
    <definedName name="A127923778C">Data8!$GD$1:$GD$10,Data8!$GD$11:$GD$18</definedName>
    <definedName name="A127923778C_Data">Data8!$GD$11:$GD$18</definedName>
    <definedName name="A127923778C_Latest">Data8!$GD$18</definedName>
    <definedName name="A127923782V">Data8!$HC$1:$HC$10,Data8!$HC$11:$HC$18</definedName>
    <definedName name="A127923782V_Data">Data8!$HC$11:$HC$18</definedName>
    <definedName name="A127923782V_Latest">Data8!$HC$18</definedName>
    <definedName name="A127923786C">Data8!$HG$1:$HG$10,Data8!$HG$11:$HG$18</definedName>
    <definedName name="A127923786C_Data">Data8!$HG$11:$HG$18</definedName>
    <definedName name="A127923786C_Latest">Data8!$HG$18</definedName>
    <definedName name="A127923790V">Data8!$GI$1:$GI$10,Data8!$GI$11:$GI$18</definedName>
    <definedName name="A127923790V_Data">Data8!$GI$11:$GI$18</definedName>
    <definedName name="A127923790V_Latest">Data8!$GI$18</definedName>
    <definedName name="A127923794C">Data8!$GK$1:$GK$10,Data8!$GK$11:$GK$18</definedName>
    <definedName name="A127923794C_Data">Data8!$GK$11:$GK$18</definedName>
    <definedName name="A127923794C_Latest">Data8!$GK$18</definedName>
    <definedName name="A127924006W">Data8!$IB$1:$IB$10,Data8!$IB$11:$IB$18</definedName>
    <definedName name="A127924006W_Data">Data8!$IB$11:$IB$18</definedName>
    <definedName name="A127924006W_Latest">Data8!$IB$18</definedName>
    <definedName name="A127924010L">Data8!$IN$1:$IN$10,Data8!$IN$11:$IN$18</definedName>
    <definedName name="A127924010L_Data">Data8!$IN$11:$IN$18</definedName>
    <definedName name="A127924010L_Latest">Data8!$IN$18</definedName>
    <definedName name="A127924014W">Data8!$IP$1:$IP$10,Data8!$IP$11:$IP$18</definedName>
    <definedName name="A127924014W_Data">Data8!$IP$11:$IP$18</definedName>
    <definedName name="A127924014W_Latest">Data8!$IP$18</definedName>
    <definedName name="A127924018F">Data10!$F$1:$F$10,Data10!$F$11:$F$18</definedName>
    <definedName name="A127924018F_Data">Data10!$F$11:$F$18</definedName>
    <definedName name="A127924018F_Latest">Data10!$F$18</definedName>
    <definedName name="A127924022W">Data10!$G$1:$G$10,Data10!$G$11:$G$18</definedName>
    <definedName name="A127924022W_Data">Data10!$G$11:$G$18</definedName>
    <definedName name="A127924022W_Latest">Data10!$G$18</definedName>
    <definedName name="A127924026F">Data10!$H$1:$H$10,Data10!$H$11:$H$18</definedName>
    <definedName name="A127924026F_Data">Data10!$H$11:$H$18</definedName>
    <definedName name="A127924026F_Latest">Data10!$H$18</definedName>
    <definedName name="A127924030W">Data9!$II$1:$II$10,Data9!$II$11:$II$18</definedName>
    <definedName name="A127924030W_Data">Data9!$II$11:$II$18</definedName>
    <definedName name="A127924030W_Latest">Data9!$II$18</definedName>
    <definedName name="A127924034F">Data10!$L$1:$L$10,Data10!$L$11:$L$18</definedName>
    <definedName name="A127924034F_Data">Data10!$L$11:$L$18</definedName>
    <definedName name="A127924034F_Latest">Data10!$L$18</definedName>
    <definedName name="A127924038R">Data10!$W$1:$W$10,Data10!$W$11:$W$18</definedName>
    <definedName name="A127924038R_Data">Data10!$W$11:$W$18</definedName>
    <definedName name="A127924038R_Latest">Data10!$W$18</definedName>
    <definedName name="A127924042F">Data10!$AL$1:$AL$10,Data10!$AL$11:$AL$18</definedName>
    <definedName name="A127924042F_Data">Data10!$AL$11:$AL$18</definedName>
    <definedName name="A127924042F_Latest">Data10!$AL$18</definedName>
    <definedName name="A127924046R">Data10!$AS$1:$AS$10,Data10!$AS$11:$AS$18</definedName>
    <definedName name="A127924046R_Data">Data10!$AS$11:$AS$18</definedName>
    <definedName name="A127924046R_Latest">Data10!$AS$18</definedName>
    <definedName name="A127924050F">Data10!$AV$1:$AV$10,Data10!$AV$11:$AV$18</definedName>
    <definedName name="A127924050F_Data">Data10!$AV$11:$AV$18</definedName>
    <definedName name="A127924050F_Latest">Data10!$AV$18</definedName>
    <definedName name="A127924054R">Data10!$AW$1:$AW$10,Data10!$AW$11:$AW$18</definedName>
    <definedName name="A127924054R_Data">Data10!$AW$11:$AW$18</definedName>
    <definedName name="A127924054R_Latest">Data10!$AW$18</definedName>
    <definedName name="A127924058X">Data10!$AB$1:$AB$10,Data10!$AB$11:$AB$18</definedName>
    <definedName name="A127924058X_Data">Data10!$AB$11:$AB$18</definedName>
    <definedName name="A127924058X_Latest">Data10!$AB$18</definedName>
    <definedName name="A127924062R">Data10!$BE$1:$BE$10,Data10!$BE$11:$BE$18</definedName>
    <definedName name="A127924062R_Data">Data10!$BE$11:$BE$18</definedName>
    <definedName name="A127924062R_Latest">Data10!$BE$18</definedName>
    <definedName name="A127924066X">Data10!$BR$1:$BR$10,Data10!$BR$11:$BR$18</definedName>
    <definedName name="A127924066X_Data">Data10!$BR$11:$BR$18</definedName>
    <definedName name="A127924066X_Latest">Data10!$BR$18</definedName>
    <definedName name="A127924070R">Data10!$BT$1:$BT$10,Data10!$BT$11:$BT$18</definedName>
    <definedName name="A127924070R_Data">Data10!$BT$11:$BT$18</definedName>
    <definedName name="A127924070R_Latest">Data10!$BT$18</definedName>
    <definedName name="A127924074X">Data10!$BV$1:$BV$10,Data10!$BV$11:$BV$18</definedName>
    <definedName name="A127924074X_Data">Data10!$BV$11:$BV$18</definedName>
    <definedName name="A127924074X_Latest">Data10!$BV$18</definedName>
    <definedName name="A127924078J">Data10!$BW$1:$BW$10,Data10!$BW$11:$BW$18</definedName>
    <definedName name="A127924078J_Data">Data10!$BW$11:$BW$18</definedName>
    <definedName name="A127924078J_Latest">Data10!$BW$18</definedName>
    <definedName name="A127924082X">Data10!$BY$1:$BY$10,Data10!$BY$11:$BY$18</definedName>
    <definedName name="A127924082X_Data">Data10!$BY$11:$BY$18</definedName>
    <definedName name="A127924082X_Latest">Data10!$BY$18</definedName>
    <definedName name="A127924086J">Data10!$CB$1:$CB$10,Data10!$CB$11:$CB$18</definedName>
    <definedName name="A127924086J_Data">Data10!$CB$11:$CB$18</definedName>
    <definedName name="A127924086J_Latest">Data10!$CB$18</definedName>
    <definedName name="A127924090X">Data10!$CE$1:$CE$10,Data10!$CE$11:$CE$18</definedName>
    <definedName name="A127924090X_Data">Data10!$CE$11:$CE$18</definedName>
    <definedName name="A127924090X_Latest">Data10!$CE$18</definedName>
    <definedName name="A127924094J">Data10!$BJ$1:$BJ$10,Data10!$BJ$11:$BJ$18</definedName>
    <definedName name="A127924094J_Data">Data10!$BJ$11:$BJ$18</definedName>
    <definedName name="A127924094J_Latest">Data10!$BJ$18</definedName>
    <definedName name="A127924098T">Data10!$CK$1:$CK$10,Data10!$CK$11:$CK$18</definedName>
    <definedName name="A127924098T_Data">Data10!$CK$11:$CK$18</definedName>
    <definedName name="A127924098T_Latest">Data10!$CK$18</definedName>
    <definedName name="A127924102W">Data10!$DB$1:$DB$10,Data10!$DB$11:$DB$18</definedName>
    <definedName name="A127924102W_Data">Data10!$DB$11:$DB$18</definedName>
    <definedName name="A127924102W_Latest">Data10!$DB$18</definedName>
    <definedName name="A127924106F">Data10!$DU$1:$DU$10,Data10!$DU$11:$DU$18</definedName>
    <definedName name="A127924106F_Data">Data10!$DU$11:$DU$18</definedName>
    <definedName name="A127924106F_Latest">Data10!$DU$18</definedName>
    <definedName name="A127924110W">Data10!$EH$1:$EH$10,Data10!$EH$11:$EH$18</definedName>
    <definedName name="A127924110W_Data">Data10!$EH$11:$EH$18</definedName>
    <definedName name="A127924110W_Latest">Data10!$EH$18</definedName>
    <definedName name="A127924114F">Data10!$EM$1:$EM$10,Data10!$EM$11:$EM$18</definedName>
    <definedName name="A127924114F_Data">Data10!$EM$11:$EM$18</definedName>
    <definedName name="A127924114F_Latest">Data10!$EM$18</definedName>
    <definedName name="A127924118R">Data10!$DY$1:$DY$10,Data10!$DY$11:$DY$18</definedName>
    <definedName name="A127924118R_Data">Data10!$DY$11:$DY$18</definedName>
    <definedName name="A127924118R_Latest">Data10!$DY$18</definedName>
    <definedName name="A127924122F">Data10!$EU$1:$EU$10,Data10!$EU$11:$EU$18</definedName>
    <definedName name="A127924122F_Data">Data10!$EU$11:$EU$18</definedName>
    <definedName name="A127924122F_Latest">Data10!$EU$18</definedName>
    <definedName name="A127924126R">Data10!$EA$1:$EA$10,Data10!$EA$11:$EA$18</definedName>
    <definedName name="A127924126R_Data">Data10!$EA$11:$EA$18</definedName>
    <definedName name="A127924126R_Latest">Data10!$EA$18</definedName>
    <definedName name="A127924130F">Data10!$EC$1:$EC$10,Data10!$EC$11:$EC$18</definedName>
    <definedName name="A127924130F_Data">Data10!$EC$11:$EC$18</definedName>
    <definedName name="A127924130F_Latest">Data10!$EC$18</definedName>
    <definedName name="A127924134R">Data9!$N$1:$N$10,Data9!$N$11:$N$18</definedName>
    <definedName name="A127924134R_Data">Data9!$N$11:$N$18</definedName>
    <definedName name="A127924134R_Latest">Data9!$N$18</definedName>
    <definedName name="A127924138X">Data9!$S$1:$S$10,Data9!$S$11:$S$18</definedName>
    <definedName name="A127924138X_Data">Data9!$S$11:$S$18</definedName>
    <definedName name="A127924138X_Latest">Data9!$S$18</definedName>
    <definedName name="A127924142R">Data9!$W$1:$W$10,Data9!$W$11:$W$18</definedName>
    <definedName name="A127924142R_Data">Data9!$W$11:$W$18</definedName>
    <definedName name="A127924142R_Latest">Data9!$W$18</definedName>
    <definedName name="A127924146X">Data9!$AG$1:$AG$10,Data9!$AG$11:$AG$18</definedName>
    <definedName name="A127924146X_Data">Data9!$AG$11:$AG$18</definedName>
    <definedName name="A127924146X_Latest">Data9!$AG$18</definedName>
    <definedName name="A127924150R">Data9!$AI$1:$AI$10,Data9!$AI$11:$AI$18</definedName>
    <definedName name="A127924150R_Data">Data9!$AI$11:$AI$18</definedName>
    <definedName name="A127924150R_Latest">Data9!$AI$18</definedName>
    <definedName name="A127924154X">Data9!$J$1:$J$10,Data9!$J$11:$J$18</definedName>
    <definedName name="A127924154X_Data">Data9!$J$11:$J$18</definedName>
    <definedName name="A127924154X_Latest">Data9!$J$18</definedName>
    <definedName name="A127924158J">Data9!$K$1:$K$10,Data9!$K$11:$K$18</definedName>
    <definedName name="A127924158J_Data">Data9!$K$11:$K$18</definedName>
    <definedName name="A127924158J_Latest">Data9!$K$18</definedName>
    <definedName name="A127924162X">Data9!$L$1:$L$10,Data9!$L$11:$L$18</definedName>
    <definedName name="A127924162X_Data">Data9!$L$11:$L$18</definedName>
    <definedName name="A127924162X_Latest">Data9!$L$18</definedName>
    <definedName name="A127924166J">Data9!$AX$1:$AX$10,Data9!$AX$11:$AX$18</definedName>
    <definedName name="A127924166J_Data">Data9!$AX$11:$AX$18</definedName>
    <definedName name="A127924166J_Latest">Data9!$AX$18</definedName>
    <definedName name="A127924170X">Data9!$AM$1:$AM$10,Data9!$AM$11:$AM$18</definedName>
    <definedName name="A127924170X_Data">Data9!$AM$11:$AM$18</definedName>
    <definedName name="A127924170X_Latest">Data9!$AM$18</definedName>
    <definedName name="A127924174J">Data9!$BK$1:$BK$10,Data9!$BK$11:$BK$18</definedName>
    <definedName name="A127924174J_Data">Data9!$BK$11:$BK$18</definedName>
    <definedName name="A127924174J_Latest">Data9!$BK$18</definedName>
    <definedName name="A127924178T">Data9!$CH$1:$CH$10,Data9!$CH$11:$CH$18</definedName>
    <definedName name="A127924178T_Data">Data9!$CH$11:$CH$18</definedName>
    <definedName name="A127924178T_Latest">Data9!$CH$18</definedName>
    <definedName name="A127924182J">Data9!$CV$1:$CV$10,Data9!$CV$11:$CV$18</definedName>
    <definedName name="A127924182J_Data">Data9!$CV$11:$CV$18</definedName>
    <definedName name="A127924182J_Latest">Data9!$CV$18</definedName>
    <definedName name="A127924186T">Data9!$CY$1:$CY$10,Data9!$CY$11:$CY$18</definedName>
    <definedName name="A127924186T_Data">Data9!$CY$11:$CY$18</definedName>
    <definedName name="A127924186T_Latest">Data9!$CY$18</definedName>
    <definedName name="A127924190J">Data9!$DB$1:$DB$10,Data9!$DB$11:$DB$18</definedName>
    <definedName name="A127924190J_Data">Data9!$DB$11:$DB$18</definedName>
    <definedName name="A127924190J_Latest">Data9!$DB$18</definedName>
    <definedName name="A127924194T">Data9!$DK$1:$DK$10,Data9!$DK$11:$DK$18</definedName>
    <definedName name="A127924194T_Data">Data9!$DK$11:$DK$18</definedName>
    <definedName name="A127924194T_Latest">Data9!$DK$18</definedName>
    <definedName name="A127924198A">Data9!$DO$1:$DO$10,Data9!$DO$11:$DO$18</definedName>
    <definedName name="A127924198A_Data">Data9!$DO$11:$DO$18</definedName>
    <definedName name="A127924198A_Latest">Data9!$DO$18</definedName>
    <definedName name="A127924202F">Data9!$DZ$1:$DZ$10,Data9!$DZ$11:$DZ$18</definedName>
    <definedName name="A127924202F_Data">Data9!$DZ$11:$DZ$18</definedName>
    <definedName name="A127924202F_Latest">Data9!$DZ$18</definedName>
    <definedName name="A127924206R">Data9!$EF$1:$EF$10,Data9!$EF$11:$EF$18</definedName>
    <definedName name="A127924206R_Data">Data9!$EF$11:$EF$18</definedName>
    <definedName name="A127924206R_Latest">Data9!$EF$18</definedName>
    <definedName name="A127924210F">Data9!$DF$1:$DF$10,Data9!$DF$11:$DF$18</definedName>
    <definedName name="A127924210F_Data">Data9!$DF$11:$DF$18</definedName>
    <definedName name="A127924210F_Latest">Data9!$DF$18</definedName>
    <definedName name="A127924214R">Data9!$DH$1:$DH$10,Data9!$DH$11:$DH$18</definedName>
    <definedName name="A127924214R_Data">Data9!$DH$11:$DH$18</definedName>
    <definedName name="A127924214R_Latest">Data9!$DH$18</definedName>
    <definedName name="A127924218X">Data9!$DI$1:$DI$10,Data9!$DI$11:$DI$18</definedName>
    <definedName name="A127924218X_Data">Data9!$DI$11:$DI$18</definedName>
    <definedName name="A127924218X_Latest">Data9!$DI$18</definedName>
    <definedName name="A127924222R">Data9!$EJ$1:$EJ$10,Data9!$EJ$11:$EJ$18</definedName>
    <definedName name="A127924222R_Data">Data9!$EJ$11:$EJ$18</definedName>
    <definedName name="A127924222R_Latest">Data9!$EJ$18</definedName>
    <definedName name="A127924226X">Data9!$EP$1:$EP$10,Data9!$EP$11:$EP$18</definedName>
    <definedName name="A127924226X_Data">Data9!$EP$11:$EP$18</definedName>
    <definedName name="A127924226X_Latest">Data9!$EP$18</definedName>
    <definedName name="A127924230R">Data9!$EQ$1:$EQ$10,Data9!$EQ$11:$EQ$18</definedName>
    <definedName name="A127924230R_Data">Data9!$EQ$11:$EQ$18</definedName>
    <definedName name="A127924230R_Latest">Data9!$EQ$18</definedName>
    <definedName name="A127924234X">Data9!$FR$1:$FR$10,Data9!$FR$11:$FR$18</definedName>
    <definedName name="A127924234X_Data">Data9!$FR$11:$FR$18</definedName>
    <definedName name="A127924234X_Latest">Data9!$FR$18</definedName>
    <definedName name="A127924238J">Data9!$GC$1:$GC$10,Data9!$GC$11:$GC$18</definedName>
    <definedName name="A127924238J_Data">Data9!$GC$11:$GC$18</definedName>
    <definedName name="A127924238J_Latest">Data9!$GC$18</definedName>
    <definedName name="A127924242X">Data9!$GG$1:$GG$10,Data9!$GG$11:$GG$18</definedName>
    <definedName name="A127924242X_Data">Data9!$GG$11:$GG$18</definedName>
    <definedName name="A127924242X_Latest">Data9!$GG$18</definedName>
    <definedName name="A127924246J">Data9!$GR$1:$GR$10,Data9!$GR$11:$GR$18</definedName>
    <definedName name="A127924246J_Data">Data9!$GR$11:$GR$18</definedName>
    <definedName name="A127924246J_Latest">Data9!$GR$18</definedName>
    <definedName name="A127924250X">Data9!$GT$1:$GT$10,Data9!$GT$11:$GT$18</definedName>
    <definedName name="A127924250X_Data">Data9!$GT$11:$GT$18</definedName>
    <definedName name="A127924250X_Latest">Data9!$GT$18</definedName>
    <definedName name="A127924254J">Data9!$HP$1:$HP$10,Data9!$HP$11:$HP$18</definedName>
    <definedName name="A127924254J_Data">Data9!$HP$11:$HP$18</definedName>
    <definedName name="A127924254J_Latest">Data9!$HP$18</definedName>
    <definedName name="A127924258T">Data9!$HB$1:$HB$10,Data9!$HB$11:$HB$18</definedName>
    <definedName name="A127924258T_Data">Data9!$HB$11:$HB$18</definedName>
    <definedName name="A127924258T_Latest">Data9!$HB$18</definedName>
    <definedName name="A127925370K">Data10!$FW$1:$FW$10,Data10!$FW$11:$FW$18</definedName>
    <definedName name="A127925370K_Data">Data10!$FW$11:$FW$18</definedName>
    <definedName name="A127925370K_Latest">Data10!$FW$18</definedName>
    <definedName name="A127925374V">Data10!$FX$1:$FX$10,Data10!$FX$11:$FX$18</definedName>
    <definedName name="A127925374V_Data">Data10!$FX$11:$FX$18</definedName>
    <definedName name="A127925374V_Latest">Data10!$FX$18</definedName>
    <definedName name="A127925378C">Data10!$GC$1:$GC$10,Data10!$GC$11:$GC$18</definedName>
    <definedName name="A127925378C_Data">Data10!$GC$11:$GC$18</definedName>
    <definedName name="A127925378C_Latest">Data10!$GC$18</definedName>
    <definedName name="A127925382V">Data10!$GE$1:$GE$10,Data10!$GE$11:$GE$18</definedName>
    <definedName name="A127925382V_Data">Data10!$GE$11:$GE$18</definedName>
    <definedName name="A127925382V_Latest">Data10!$GE$18</definedName>
    <definedName name="A127925386C">Data10!$GJ$1:$GJ$10,Data10!$GJ$11:$GJ$18</definedName>
    <definedName name="A127925386C_Data">Data10!$GJ$11:$GJ$18</definedName>
    <definedName name="A127925386C_Latest">Data10!$GJ$18</definedName>
    <definedName name="A127925390V">Data10!$FR$1:$FR$10,Data10!$FR$11:$FR$18</definedName>
    <definedName name="A127925390V_Data">Data10!$FR$11:$FR$18</definedName>
    <definedName name="A127925390V_Latest">Data10!$FR$18</definedName>
    <definedName name="A127925650C">Data10!$HD$1:$HD$10,Data10!$HD$11:$HD$18</definedName>
    <definedName name="A127925650C_Data">Data10!$HD$11:$HD$18</definedName>
    <definedName name="A127925650C_Latest">Data10!$HD$18</definedName>
    <definedName name="A127925654L">Data10!$HT$1:$HT$10,Data10!$HT$11:$HT$18</definedName>
    <definedName name="A127925654L_Data">Data10!$HT$11:$HT$18</definedName>
    <definedName name="A127925654L_Latest">Data10!$HT$18</definedName>
    <definedName name="A127925658W">Data10!$HV$1:$HV$10,Data10!$HV$11:$HV$18</definedName>
    <definedName name="A127925658W_Data">Data10!$HV$11:$HV$18</definedName>
    <definedName name="A127925658W_Latest">Data10!$HV$18</definedName>
    <definedName name="A127925662L">Data10!$HY$1:$HY$10,Data10!$HY$11:$HY$18</definedName>
    <definedName name="A127925662L_Data">Data10!$HY$11:$HY$18</definedName>
    <definedName name="A127925662L_Latest">Data10!$HY$18</definedName>
    <definedName name="A127925666W">Data10!$GT$1:$GT$10,Data10!$GT$11:$GT$18</definedName>
    <definedName name="A127925666W_Data">Data10!$GT$11:$GT$18</definedName>
    <definedName name="A127925666W_Latest">Data10!$GT$18</definedName>
    <definedName name="A127925670L">Data11!$HQ$1:$HQ$10,Data11!$HQ$11:$HQ$18</definedName>
    <definedName name="A127925670L_Data">Data11!$HQ$11:$HQ$18</definedName>
    <definedName name="A127925670L_Latest">Data11!$HQ$18</definedName>
    <definedName name="A127925674W">Data11!$IN$1:$IN$10,Data11!$IN$11:$IN$18</definedName>
    <definedName name="A127925674W_Data">Data11!$IN$11:$IN$18</definedName>
    <definedName name="A127925674W_Latest">Data11!$IN$18</definedName>
    <definedName name="A127925678F">Data11!$HS$1:$HS$10,Data11!$HS$11:$HS$18</definedName>
    <definedName name="A127925678F_Data">Data11!$HS$11:$HS$18</definedName>
    <definedName name="A127925678F_Latest">Data11!$HS$18</definedName>
    <definedName name="A127925682W">Data12!$D$1:$D$10,Data12!$D$11:$D$18</definedName>
    <definedName name="A127925682W_Data">Data12!$D$11:$D$18</definedName>
    <definedName name="A127925682W_Latest">Data12!$D$18</definedName>
    <definedName name="A127925686F">Data11!$HT$1:$HT$10,Data11!$HT$11:$HT$18</definedName>
    <definedName name="A127925686F_Data">Data11!$HT$11:$HT$18</definedName>
    <definedName name="A127925686F_Latest">Data11!$HT$18</definedName>
    <definedName name="A127925690W">Data12!$G$1:$G$10,Data12!$G$11:$G$18</definedName>
    <definedName name="A127925690W_Data">Data12!$G$11:$G$18</definedName>
    <definedName name="A127925690W_Latest">Data12!$G$18</definedName>
    <definedName name="A127925694F">Data12!$T$1:$T$10,Data12!$T$11:$T$18</definedName>
    <definedName name="A127925694F_Data">Data12!$T$11:$T$18</definedName>
    <definedName name="A127925694F_Latest">Data12!$T$18</definedName>
    <definedName name="A127925698R">Data12!$AC$1:$AC$10,Data12!$AC$11:$AC$18</definedName>
    <definedName name="A127925698R_Data">Data12!$AC$11:$AC$18</definedName>
    <definedName name="A127925698R_Latest">Data12!$AC$18</definedName>
    <definedName name="A127925702V">Data12!$AJ$1:$AJ$10,Data12!$AJ$11:$AJ$18</definedName>
    <definedName name="A127925702V_Data">Data12!$AJ$11:$AJ$18</definedName>
    <definedName name="A127925702V_Latest">Data12!$AJ$18</definedName>
    <definedName name="A127925706C">Data12!$AL$1:$AL$10,Data12!$AL$11:$AL$18</definedName>
    <definedName name="A127925706C_Data">Data12!$AL$11:$AL$18</definedName>
    <definedName name="A127925706C_Latest">Data12!$AL$18</definedName>
    <definedName name="A127925710V">Data12!$AZ$1:$AZ$10,Data12!$AZ$11:$AZ$18</definedName>
    <definedName name="A127925710V_Data">Data12!$AZ$11:$AZ$18</definedName>
    <definedName name="A127925710V_Latest">Data12!$AZ$18</definedName>
    <definedName name="A127925714C">Data12!$BV$1:$BV$10,Data12!$BV$11:$BV$18</definedName>
    <definedName name="A127925714C_Data">Data12!$BV$11:$BV$18</definedName>
    <definedName name="A127925714C_Latest">Data12!$BV$18</definedName>
    <definedName name="A127925718L">Data12!$AU$1:$AU$10,Data12!$AU$11:$AU$18</definedName>
    <definedName name="A127925718L_Data">Data12!$AU$11:$AU$18</definedName>
    <definedName name="A127925718L_Latest">Data12!$AU$18</definedName>
    <definedName name="A127925722C">Data12!$CI$1:$CI$10,Data12!$CI$11:$CI$18</definedName>
    <definedName name="A127925722C_Data">Data12!$CI$11:$CI$18</definedName>
    <definedName name="A127925722C_Latest">Data12!$CI$18</definedName>
    <definedName name="A127925726L">Data12!$CA$1:$CA$10,Data12!$CA$11:$CA$18</definedName>
    <definedName name="A127925726L_Data">Data12!$CA$11:$CA$18</definedName>
    <definedName name="A127925726L_Latest">Data12!$CA$18</definedName>
    <definedName name="A127925730C">Data12!$DB$1:$DB$10,Data12!$DB$11:$DB$18</definedName>
    <definedName name="A127925730C_Data">Data12!$DB$11:$DB$18</definedName>
    <definedName name="A127925730C_Latest">Data12!$DB$18</definedName>
    <definedName name="A127925734L">Data12!$CB$1:$CB$10,Data12!$CB$11:$CB$18</definedName>
    <definedName name="A127925734L_Data">Data12!$CB$11:$CB$18</definedName>
    <definedName name="A127925734L_Latest">Data12!$CB$18</definedName>
    <definedName name="A127925738W">Data12!$EE$1:$EE$10,Data12!$EE$11:$EE$18</definedName>
    <definedName name="A127925738W_Data">Data12!$EE$11:$EE$18</definedName>
    <definedName name="A127925738W_Latest">Data12!$EE$18</definedName>
    <definedName name="A127925742L">Data12!$EI$1:$EI$10,Data12!$EI$11:$EI$18</definedName>
    <definedName name="A127925742L_Data">Data12!$EI$11:$EI$18</definedName>
    <definedName name="A127925742L_Latest">Data12!$EI$18</definedName>
    <definedName name="A127925746W">Data12!$DM$1:$DM$10,Data12!$DM$11:$DM$18</definedName>
    <definedName name="A127925746W_Data">Data12!$DM$11:$DM$18</definedName>
    <definedName name="A127925746W_Latest">Data12!$DM$18</definedName>
    <definedName name="A127925750L">Data10!$IM$1:$IM$10,Data10!$IM$11:$IM$18</definedName>
    <definedName name="A127925750L_Data">Data10!$IM$11:$IM$18</definedName>
    <definedName name="A127925750L_Latest">Data10!$IM$18</definedName>
    <definedName name="A127925754W">Data10!$IO$1:$IO$10,Data10!$IO$11:$IO$18</definedName>
    <definedName name="A127925754W_Data">Data10!$IO$11:$IO$18</definedName>
    <definedName name="A127925754W_Latest">Data10!$IO$18</definedName>
    <definedName name="A127925758F">Data11!$F$1:$F$10,Data11!$F$11:$F$18</definedName>
    <definedName name="A127925758F_Data">Data11!$F$11:$F$18</definedName>
    <definedName name="A127925758F_Latest">Data11!$F$18</definedName>
    <definedName name="A127925762W">Data11!$H$1:$H$10,Data11!$H$11:$H$18</definedName>
    <definedName name="A127925762W_Data">Data11!$H$11:$H$18</definedName>
    <definedName name="A127925762W_Latest">Data11!$H$18</definedName>
    <definedName name="A127925766F">Data11!$I$1:$I$10,Data11!$I$11:$I$18</definedName>
    <definedName name="A127925766F_Data">Data11!$I$11:$I$18</definedName>
    <definedName name="A127925766F_Latest">Data11!$I$18</definedName>
    <definedName name="A127925770W">Data11!$M$1:$M$10,Data11!$M$11:$M$18</definedName>
    <definedName name="A127925770W_Data">Data11!$M$11:$M$18</definedName>
    <definedName name="A127925770W_Latest">Data11!$M$18</definedName>
    <definedName name="A127925774F">Data11!$N$1:$N$10,Data11!$N$11:$N$18</definedName>
    <definedName name="A127925774F_Data">Data11!$N$11:$N$18</definedName>
    <definedName name="A127925774F_Latest">Data11!$N$18</definedName>
    <definedName name="A127925778R">Data11!$R$1:$R$10,Data11!$R$11:$R$18</definedName>
    <definedName name="A127925778R_Data">Data11!$R$11:$R$18</definedName>
    <definedName name="A127925778R_Latest">Data11!$R$18</definedName>
    <definedName name="A127925782F">Data10!$IB$1:$IB$10,Data10!$IB$11:$IB$18</definedName>
    <definedName name="A127925782F_Data">Data10!$IB$11:$IB$18</definedName>
    <definedName name="A127925782F_Latest">Data10!$IB$18</definedName>
    <definedName name="A127925786R">Data11!$U$1:$U$10,Data11!$U$11:$U$18</definedName>
    <definedName name="A127925786R_Data">Data11!$U$11:$U$18</definedName>
    <definedName name="A127925786R_Latest">Data11!$U$18</definedName>
    <definedName name="A127925790F">Data11!$AG$1:$AG$10,Data11!$AG$11:$AG$18</definedName>
    <definedName name="A127925790F_Data">Data11!$AG$11:$AG$18</definedName>
    <definedName name="A127925790F_Latest">Data11!$AG$18</definedName>
    <definedName name="A127925794R">Data11!$AQ$1:$AQ$10,Data11!$AQ$11:$AQ$18</definedName>
    <definedName name="A127925794R_Data">Data11!$AQ$11:$AQ$18</definedName>
    <definedName name="A127925794R_Latest">Data11!$AQ$18</definedName>
    <definedName name="A127925798X">Data11!$AT$1:$AT$10,Data11!$AT$11:$AT$18</definedName>
    <definedName name="A127925798X_Data">Data11!$AT$11:$AT$18</definedName>
    <definedName name="A127925798X_Latest">Data11!$AT$18</definedName>
    <definedName name="A127925802C">Data11!$AW$1:$AW$10,Data11!$AW$11:$AW$18</definedName>
    <definedName name="A127925802C_Data">Data11!$AW$11:$AW$18</definedName>
    <definedName name="A127925802C_Latest">Data11!$AW$18</definedName>
    <definedName name="A127925806L">Data11!$X$1:$X$10,Data11!$X$11:$X$18</definedName>
    <definedName name="A127925806L_Data">Data11!$X$11:$X$18</definedName>
    <definedName name="A127925806L_Latest">Data11!$X$18</definedName>
    <definedName name="A127925810C">Data11!$BO$1:$BO$10,Data11!$BO$11:$BO$18</definedName>
    <definedName name="A127925810C_Data">Data11!$BO$11:$BO$18</definedName>
    <definedName name="A127925810C_Latest">Data11!$BO$18</definedName>
    <definedName name="A127925814L">Data11!$BZ$1:$BZ$10,Data11!$BZ$11:$BZ$18</definedName>
    <definedName name="A127925814L_Data">Data11!$BZ$11:$BZ$18</definedName>
    <definedName name="A127925814L_Latest">Data11!$BZ$18</definedName>
    <definedName name="A127925818W">Data11!$CD$1:$CD$10,Data11!$CD$11:$CD$18</definedName>
    <definedName name="A127925818W_Data">Data11!$CD$11:$CD$18</definedName>
    <definedName name="A127925818W_Latest">Data11!$CD$18</definedName>
    <definedName name="A127925822L">Data11!$BG$1:$BG$10,Data11!$BG$11:$BG$18</definedName>
    <definedName name="A127925822L_Data">Data11!$BG$11:$BG$18</definedName>
    <definedName name="A127925822L_Latest">Data11!$BG$18</definedName>
    <definedName name="A127925826W">Data11!$CV$1:$CV$10,Data11!$CV$11:$CV$18</definedName>
    <definedName name="A127925826W_Data">Data11!$CV$11:$CV$18</definedName>
    <definedName name="A127925826W_Latest">Data11!$CV$18</definedName>
    <definedName name="A127925830L">Data11!$CY$1:$CY$10,Data11!$CY$11:$CY$18</definedName>
    <definedName name="A127925830L_Data">Data11!$CY$11:$CY$18</definedName>
    <definedName name="A127925830L_Latest">Data11!$CY$18</definedName>
    <definedName name="A127925834W">Data11!$DC$1:$DC$10,Data11!$DC$11:$DC$18</definedName>
    <definedName name="A127925834W_Data">Data11!$DC$11:$DC$18</definedName>
    <definedName name="A127925834W_Latest">Data11!$DC$18</definedName>
    <definedName name="A127925838F">Data11!$DD$1:$DD$10,Data11!$DD$11:$DD$18</definedName>
    <definedName name="A127925838F_Data">Data11!$DD$11:$DD$18</definedName>
    <definedName name="A127925838F_Latest">Data11!$DD$18</definedName>
    <definedName name="A127925842W">Data11!$DF$1:$DF$10,Data11!$DF$11:$DF$18</definedName>
    <definedName name="A127925842W_Data">Data11!$DF$11:$DF$18</definedName>
    <definedName name="A127925842W_Latest">Data11!$DF$18</definedName>
    <definedName name="A127925846F">Data11!$DG$1:$DG$10,Data11!$DG$11:$DG$18</definedName>
    <definedName name="A127925846F_Data">Data11!$DG$11:$DG$18</definedName>
    <definedName name="A127925846F_Latest">Data11!$DG$18</definedName>
    <definedName name="A127925850W">Data11!$CO$1:$CO$10,Data11!$CO$11:$CO$18</definedName>
    <definedName name="A127925850W_Data">Data11!$CO$11:$CO$18</definedName>
    <definedName name="A127925850W_Latest">Data11!$CO$18</definedName>
    <definedName name="A127925854F">Data11!$CR$1:$CR$10,Data11!$CR$11:$CR$18</definedName>
    <definedName name="A127925854F_Data">Data11!$CR$11:$CR$18</definedName>
    <definedName name="A127925854F_Latest">Data11!$CR$18</definedName>
    <definedName name="A127925858R">Data11!$EI$1:$EI$10,Data11!$EI$11:$EI$18</definedName>
    <definedName name="A127925858R_Data">Data11!$EI$11:$EI$18</definedName>
    <definedName name="A127925858R_Latest">Data11!$EI$18</definedName>
    <definedName name="A127925862F">Data11!$FN$1:$FN$10,Data11!$FN$11:$FN$18</definedName>
    <definedName name="A127925862F_Data">Data11!$FN$11:$FN$18</definedName>
    <definedName name="A127925862F_Latest">Data11!$FN$18</definedName>
    <definedName name="A127925866R">Data11!$FV$1:$FV$10,Data11!$FV$11:$FV$18</definedName>
    <definedName name="A127925866R_Data">Data11!$FV$11:$FV$18</definedName>
    <definedName name="A127925866R_Latest">Data11!$FV$18</definedName>
    <definedName name="A127925870F">Data11!$FX$1:$FX$10,Data11!$FX$11:$FX$18</definedName>
    <definedName name="A127925870F_Data">Data11!$FX$11:$FX$18</definedName>
    <definedName name="A127925870F_Latest">Data11!$FX$18</definedName>
    <definedName name="A127925874R">Data11!$GW$1:$GW$10,Data11!$GW$11:$GW$18</definedName>
    <definedName name="A127925874R_Data">Data11!$GW$11:$GW$18</definedName>
    <definedName name="A127925874R_Latest">Data11!$GW$18</definedName>
    <definedName name="A127925878X">Data11!$HE$1:$HE$10,Data11!$HE$11:$HE$18</definedName>
    <definedName name="A127925878X_Data">Data11!$HE$11:$HE$18</definedName>
    <definedName name="A127925878X_Latest">Data11!$HE$18</definedName>
    <definedName name="A127925882R">Data11!$HL$1:$HL$10,Data11!$HL$11:$HL$18</definedName>
    <definedName name="A127925882R_Data">Data11!$HL$11:$HL$18</definedName>
    <definedName name="A127925882R_Latest">Data11!$HL$18</definedName>
    <definedName name="A127925886X">Data11!$HN$1:$HN$10,Data11!$HN$11:$HN$18</definedName>
    <definedName name="A127925886X_Data">Data11!$HN$11:$HN$18</definedName>
    <definedName name="A127925886X_Latest">Data11!$HN$18</definedName>
    <definedName name="A127925898J">Data12!$EQ$1:$EQ$10,Data12!$EQ$11:$EQ$18</definedName>
    <definedName name="A127925898J_Data">Data12!$EQ$11:$EQ$18</definedName>
    <definedName name="A127925898J_Latest">Data12!$EQ$18</definedName>
    <definedName name="A127926834R">Data12!$FF$1:$FF$10,Data12!$FF$11:$FF$18</definedName>
    <definedName name="A127926834R_Data">Data12!$FF$11:$FF$18</definedName>
    <definedName name="A127926834R_Latest">Data12!$FF$18</definedName>
    <definedName name="A127926838X">Data12!$FH$1:$FH$10,Data12!$FH$11:$FH$18</definedName>
    <definedName name="A127926838X_Data">Data12!$FH$11:$FH$18</definedName>
    <definedName name="A127926838X_Latest">Data12!$FH$18</definedName>
    <definedName name="A127926842R">Data12!$FK$1:$FK$10,Data12!$FK$11:$FK$18</definedName>
    <definedName name="A127926842R_Data">Data12!$FK$11:$FK$18</definedName>
    <definedName name="A127926842R_Latest">Data12!$FK$18</definedName>
    <definedName name="A127926846X">Data12!$FR$1:$FR$10,Data12!$FR$11:$FR$18</definedName>
    <definedName name="A127926846X_Data">Data12!$FR$11:$FR$18</definedName>
    <definedName name="A127926846X_Latest">Data12!$FR$18</definedName>
    <definedName name="A127926850R">Data12!$FY$1:$FY$10,Data12!$FY$11:$FY$18</definedName>
    <definedName name="A127926850R_Data">Data12!$FY$11:$FY$18</definedName>
    <definedName name="A127926850R_Latest">Data12!$FY$18</definedName>
    <definedName name="A127926854X">Data12!$FC$1:$FC$10,Data12!$FC$11:$FC$18</definedName>
    <definedName name="A127926854X_Data">Data12!$FC$11:$FC$18</definedName>
    <definedName name="A127926854X_Latest">Data12!$FC$18</definedName>
    <definedName name="A127927098W">Data12!$GT$1:$GT$10,Data12!$GT$11:$GT$18</definedName>
    <definedName name="A127927098W_Data">Data12!$GT$11:$GT$18</definedName>
    <definedName name="A127927098W_Latest">Data12!$GT$18</definedName>
    <definedName name="A127927102A">Data13!$HI$1:$HI$10,Data13!$HI$11:$HI$18</definedName>
    <definedName name="A127927102A_Data">Data13!$HI$11:$HI$18</definedName>
    <definedName name="A127927102A_Latest">Data13!$HI$18</definedName>
    <definedName name="A127927106K">Data13!$HZ$1:$HZ$10,Data13!$HZ$11:$HZ$18</definedName>
    <definedName name="A127927106K_Data">Data13!$HZ$11:$HZ$18</definedName>
    <definedName name="A127927106K_Latest">Data13!$HZ$18</definedName>
    <definedName name="A127927110A">Data13!$ID$1:$ID$10,Data13!$ID$11:$ID$18</definedName>
    <definedName name="A127927110A_Data">Data13!$ID$11:$ID$18</definedName>
    <definedName name="A127927110A_Latest">Data13!$ID$18</definedName>
    <definedName name="A127927114K">Data13!$GY$1:$GY$10,Data13!$GY$11:$GY$18</definedName>
    <definedName name="A127927114K_Data">Data13!$GY$11:$GY$18</definedName>
    <definedName name="A127927114K_Latest">Data13!$GY$18</definedName>
    <definedName name="A127927118V">Data13!$HG$1:$HG$10,Data13!$HG$11:$HG$18</definedName>
    <definedName name="A127927118V_Data">Data13!$HG$11:$HG$18</definedName>
    <definedName name="A127927118V_Latest">Data13!$HG$18</definedName>
    <definedName name="A127927122K">Data13!$HH$1:$HH$10,Data13!$HH$11:$HH$18</definedName>
    <definedName name="A127927122K_Data">Data13!$HH$11:$HH$18</definedName>
    <definedName name="A127927122K_Latest">Data13!$HH$18</definedName>
    <definedName name="A127927126V">Data14!$F$1:$F$10,Data14!$F$11:$F$18</definedName>
    <definedName name="A127927126V_Data">Data14!$F$11:$F$18</definedName>
    <definedName name="A127927126V_Latest">Data14!$F$18</definedName>
    <definedName name="A127927130K">Data14!$J$1:$J$10,Data14!$J$11:$J$18</definedName>
    <definedName name="A127927130K_Data">Data14!$J$11:$J$18</definedName>
    <definedName name="A127927130K_Latest">Data14!$J$18</definedName>
    <definedName name="A127927134V">Data14!$N$1:$N$10,Data14!$N$11:$N$18</definedName>
    <definedName name="A127927134V_Data">Data14!$N$11:$N$18</definedName>
    <definedName name="A127927134V_Latest">Data14!$N$18</definedName>
    <definedName name="A127927138C">Data14!$T$1:$T$10,Data14!$T$11:$T$18</definedName>
    <definedName name="A127927138C_Data">Data14!$T$11:$T$18</definedName>
    <definedName name="A127927138C_Latest">Data14!$T$18</definedName>
    <definedName name="A127927142V">Data13!$IJ$1:$IJ$10,Data13!$IJ$11:$IJ$18</definedName>
    <definedName name="A127927142V_Data">Data13!$IJ$11:$IJ$18</definedName>
    <definedName name="A127927142V_Latest">Data13!$IJ$18</definedName>
    <definedName name="A127927146C">Data14!$U$1:$U$10,Data14!$U$11:$U$18</definedName>
    <definedName name="A127927146C_Data">Data14!$U$11:$U$18</definedName>
    <definedName name="A127927146C_Latest">Data14!$U$18</definedName>
    <definedName name="A127927150V">Data13!$IK$1:$IK$10,Data13!$IK$11:$IK$18</definedName>
    <definedName name="A127927150V_Data">Data13!$IK$11:$IK$18</definedName>
    <definedName name="A127927150V_Latest">Data13!$IK$18</definedName>
    <definedName name="A127927158L">Data14!$AK$1:$AK$10,Data14!$AK$11:$AK$18</definedName>
    <definedName name="A127927158L_Data">Data14!$AK$11:$AK$18</definedName>
    <definedName name="A127927158L_Latest">Data14!$AK$18</definedName>
    <definedName name="A127927162C">Data14!$BX$1:$BX$10,Data14!$BX$11:$BX$18</definedName>
    <definedName name="A127927162C_Data">Data14!$BX$11:$BX$18</definedName>
    <definedName name="A127927162C_Latest">Data14!$BX$18</definedName>
    <definedName name="A127927166L">Data14!$BZ$1:$BZ$10,Data14!$BZ$11:$BZ$18</definedName>
    <definedName name="A127927166L_Data">Data14!$BZ$11:$BZ$18</definedName>
    <definedName name="A127927166L_Latest">Data14!$BZ$18</definedName>
    <definedName name="A127927170C">Data14!$CF$1:$CF$10,Data14!$CF$11:$CF$18</definedName>
    <definedName name="A127927170C_Data">Data14!$CF$11:$CF$18</definedName>
    <definedName name="A127927170C_Latest">Data14!$CF$18</definedName>
    <definedName name="A127927174L">Data14!$CI$1:$CI$10,Data14!$CI$11:$CI$18</definedName>
    <definedName name="A127927174L_Data">Data14!$CI$11:$CI$18</definedName>
    <definedName name="A127927174L_Latest">Data14!$CI$18</definedName>
    <definedName name="A127927178W">Data14!$BK$1:$BK$10,Data14!$BK$11:$BK$18</definedName>
    <definedName name="A127927178W_Data">Data14!$BK$11:$BK$18</definedName>
    <definedName name="A127927178W_Latest">Data14!$BK$18</definedName>
    <definedName name="A127927182L">Data14!$CY$1:$CY$10,Data14!$CY$11:$CY$18</definedName>
    <definedName name="A127927182L_Data">Data14!$CY$11:$CY$18</definedName>
    <definedName name="A127927182L_Latest">Data14!$CY$18</definedName>
    <definedName name="A127927186W">Data14!$DA$1:$DA$10,Data14!$DA$11:$DA$18</definedName>
    <definedName name="A127927186W_Data">Data14!$DA$11:$DA$18</definedName>
    <definedName name="A127927186W_Latest">Data14!$DA$18</definedName>
    <definedName name="A127927190L">Data14!$DC$1:$DC$10,Data14!$DC$11:$DC$18</definedName>
    <definedName name="A127927190L_Data">Data14!$DC$11:$DC$18</definedName>
    <definedName name="A127927190L_Latest">Data14!$DC$18</definedName>
    <definedName name="A127927194W">Data14!$DE$1:$DE$10,Data14!$DE$11:$DE$18</definedName>
    <definedName name="A127927194W_Data">Data14!$DE$11:$DE$18</definedName>
    <definedName name="A127927194W_Latest">Data14!$DE$18</definedName>
    <definedName name="A127927198F">Data14!$DH$1:$DH$10,Data14!$DH$11:$DH$18</definedName>
    <definedName name="A127927198F_Data">Data14!$DH$11:$DH$18</definedName>
    <definedName name="A127927198F_Latest">Data14!$DH$18</definedName>
    <definedName name="A127927202K">Data14!$DO$1:$DO$10,Data14!$DO$11:$DO$18</definedName>
    <definedName name="A127927202K_Data">Data14!$DO$11:$DO$18</definedName>
    <definedName name="A127927202K_Latest">Data14!$DO$18</definedName>
    <definedName name="A127927206V">Data14!$DT$1:$DT$10,Data14!$DT$11:$DT$18</definedName>
    <definedName name="A127927206V_Data">Data14!$DT$11:$DT$18</definedName>
    <definedName name="A127927206V_Latest">Data14!$DT$18</definedName>
    <definedName name="A127927210K">Data12!$HX$1:$HX$10,Data12!$HX$11:$HX$18</definedName>
    <definedName name="A127927210K_Data">Data12!$HX$11:$HX$18</definedName>
    <definedName name="A127927210K_Latest">Data12!$HX$18</definedName>
    <definedName name="A127927214V">Data12!$IA$1:$IA$10,Data12!$IA$11:$IA$18</definedName>
    <definedName name="A127927214V_Data">Data12!$IA$11:$IA$18</definedName>
    <definedName name="A127927214V_Latest">Data12!$IA$18</definedName>
    <definedName name="A127927218C">Data12!$HM$1:$HM$10,Data12!$HM$11:$HM$18</definedName>
    <definedName name="A127927218C_Data">Data12!$HM$11:$HM$18</definedName>
    <definedName name="A127927218C_Latest">Data12!$HM$18</definedName>
    <definedName name="A127927222V">Data12!$IE$1:$IE$10,Data12!$IE$11:$IE$18</definedName>
    <definedName name="A127927222V_Data">Data12!$IE$11:$IE$18</definedName>
    <definedName name="A127927222V_Latest">Data12!$IE$18</definedName>
    <definedName name="A127927226C">Data12!$IH$1:$IH$10,Data12!$IH$11:$IH$18</definedName>
    <definedName name="A127927226C_Data">Data12!$IH$11:$IH$18</definedName>
    <definedName name="A127927226C_Latest">Data12!$IH$18</definedName>
    <definedName name="A127927230V">Data12!$IQ$1:$IQ$10,Data12!$IQ$11:$IQ$18</definedName>
    <definedName name="A127927230V_Data">Data12!$IQ$11:$IQ$18</definedName>
    <definedName name="A127927230V_Latest">Data12!$IQ$18</definedName>
    <definedName name="A127927234C">Data12!$HK$1:$HK$10,Data12!$HK$11:$HK$18</definedName>
    <definedName name="A127927234C_Data">Data12!$HK$11:$HK$18</definedName>
    <definedName name="A127927234C_Latest">Data12!$HK$18</definedName>
    <definedName name="A127927242C">Data13!$D$1:$D$10,Data13!$D$11:$D$18</definedName>
    <definedName name="A127927242C_Data">Data13!$D$11:$D$18</definedName>
    <definedName name="A127927242C_Latest">Data13!$D$18</definedName>
    <definedName name="A127927246L">Data13!$O$1:$O$10,Data13!$O$11:$O$18</definedName>
    <definedName name="A127927246L_Data">Data13!$O$11:$O$18</definedName>
    <definedName name="A127927246L_Latest">Data13!$O$18</definedName>
    <definedName name="A127927250C">Data13!$AI$1:$AI$10,Data13!$AI$11:$AI$18</definedName>
    <definedName name="A127927250C_Data">Data13!$AI$11:$AI$18</definedName>
    <definedName name="A127927250C_Latest">Data13!$AI$18</definedName>
    <definedName name="A127927254L">Data13!$I$1:$I$10,Data13!$I$11:$I$18</definedName>
    <definedName name="A127927254L_Data">Data13!$I$11:$I$18</definedName>
    <definedName name="A127927254L_Latest">Data13!$I$18</definedName>
    <definedName name="A127927258W">Data13!$BB$1:$BB$10,Data13!$BB$11:$BB$18</definedName>
    <definedName name="A127927258W_Data">Data13!$BB$11:$BB$18</definedName>
    <definedName name="A127927258W_Latest">Data13!$BB$18</definedName>
    <definedName name="A127927262L">Data13!$BD$1:$BD$10,Data13!$BD$11:$BD$18</definedName>
    <definedName name="A127927262L_Data">Data13!$BD$11:$BD$18</definedName>
    <definedName name="A127927262L_Latest">Data13!$BD$18</definedName>
    <definedName name="A127927266W">Data13!$BH$1:$BH$10,Data13!$BH$11:$BH$18</definedName>
    <definedName name="A127927266W_Data">Data13!$BH$11:$BH$18</definedName>
    <definedName name="A127927266W_Latest">Data13!$BH$18</definedName>
    <definedName name="A127927270L">Data13!$BI$1:$BI$10,Data13!$BI$11:$BI$18</definedName>
    <definedName name="A127927270L_Data">Data13!$BI$11:$BI$18</definedName>
    <definedName name="A127927270L_Latest">Data13!$BI$18</definedName>
    <definedName name="A127927274W">Data13!$BM$1:$BM$10,Data13!$BM$11:$BM$18</definedName>
    <definedName name="A127927274W_Data">Data13!$BM$11:$BM$18</definedName>
    <definedName name="A127927274W_Latest">Data13!$BM$18</definedName>
    <definedName name="A127927278F">Data13!$BN$1:$BN$10,Data13!$BN$11:$BN$18</definedName>
    <definedName name="A127927278F_Data">Data13!$BN$11:$BN$18</definedName>
    <definedName name="A127927278F_Latest">Data13!$BN$18</definedName>
    <definedName name="A127927282W">Data13!$BR$1:$BR$10,Data13!$BR$11:$BR$18</definedName>
    <definedName name="A127927282W_Data">Data13!$BR$11:$BR$18</definedName>
    <definedName name="A127927282W_Latest">Data13!$BR$18</definedName>
    <definedName name="A127927286F">Data13!$BT$1:$BT$10,Data13!$BT$11:$BT$18</definedName>
    <definedName name="A127927286F_Data">Data13!$BT$11:$BT$18</definedName>
    <definedName name="A127927286F_Latest">Data13!$BT$18</definedName>
    <definedName name="A127927290W">Data13!$CR$1:$CR$10,Data13!$CR$11:$CR$18</definedName>
    <definedName name="A127927290W_Data">Data13!$CR$11:$CR$18</definedName>
    <definedName name="A127927290W_Latest">Data13!$CR$18</definedName>
    <definedName name="A127927294F">Data13!$CX$1:$CX$10,Data13!$CX$11:$CX$18</definedName>
    <definedName name="A127927294F_Data">Data13!$CX$11:$CX$18</definedName>
    <definedName name="A127927294F_Latest">Data13!$CX$18</definedName>
    <definedName name="A127927298R">Data13!$BZ$1:$BZ$10,Data13!$BZ$11:$BZ$18</definedName>
    <definedName name="A127927298R_Data">Data13!$BZ$11:$BZ$18</definedName>
    <definedName name="A127927298R_Latest">Data13!$BZ$18</definedName>
    <definedName name="A127927302V">Data13!$DM$1:$DM$10,Data13!$DM$11:$DM$18</definedName>
    <definedName name="A127927302V_Data">Data13!$DM$11:$DM$18</definedName>
    <definedName name="A127927302V_Latest">Data13!$DM$18</definedName>
    <definedName name="A127927306C">Data13!$DO$1:$DO$10,Data13!$DO$11:$DO$18</definedName>
    <definedName name="A127927306C_Data">Data13!$DO$11:$DO$18</definedName>
    <definedName name="A127927306C_Latest">Data13!$DO$18</definedName>
    <definedName name="A127927310V">Data13!$DQ$1:$DQ$10,Data13!$DQ$11:$DQ$18</definedName>
    <definedName name="A127927310V_Data">Data13!$DQ$11:$DQ$18</definedName>
    <definedName name="A127927310V_Latest">Data13!$DQ$18</definedName>
    <definedName name="A127927314C">Data13!$DY$1:$DY$10,Data13!$DY$11:$DY$18</definedName>
    <definedName name="A127927314C_Data">Data13!$DY$11:$DY$18</definedName>
    <definedName name="A127927314C_Latest">Data13!$DY$18</definedName>
    <definedName name="A127927322C">Data13!$ET$1:$ET$10,Data13!$ET$11:$ET$18</definedName>
    <definedName name="A127927322C_Data">Data13!$ET$11:$ET$18</definedName>
    <definedName name="A127927322C_Latest">Data13!$ET$18</definedName>
    <definedName name="A127927326L">Data13!$FC$1:$FC$10,Data13!$FC$11:$FC$18</definedName>
    <definedName name="A127927326L_Data">Data13!$FC$11:$FC$18</definedName>
    <definedName name="A127927326L_Latest">Data13!$FC$18</definedName>
    <definedName name="A127927330C">Data13!$FE$1:$FE$10,Data13!$FE$11:$FE$18</definedName>
    <definedName name="A127927330C_Data">Data13!$FE$11:$FE$18</definedName>
    <definedName name="A127927330C_Latest">Data13!$FE$18</definedName>
    <definedName name="A127927334L">Data13!$FJ$1:$FJ$10,Data13!$FJ$11:$FJ$18</definedName>
    <definedName name="A127927334L_Data">Data13!$FJ$11:$FJ$18</definedName>
    <definedName name="A127927334L_Latest">Data13!$FJ$18</definedName>
    <definedName name="A127927338W">Data13!$FM$1:$FM$10,Data13!$FM$11:$FM$18</definedName>
    <definedName name="A127927338W_Data">Data13!$FM$11:$FM$18</definedName>
    <definedName name="A127927338W_Latest">Data13!$FM$18</definedName>
    <definedName name="A127927342L">Data13!$EI$1:$EI$10,Data13!$EI$11:$EI$18</definedName>
    <definedName name="A127927342L_Data">Data13!$EI$11:$EI$18</definedName>
    <definedName name="A127927342L_Latest">Data13!$EI$18</definedName>
    <definedName name="A127927346W">Data13!$EN$1:$EN$10,Data13!$EN$11:$EN$18</definedName>
    <definedName name="A127927346W_Data">Data13!$EN$11:$EN$18</definedName>
    <definedName name="A127927346W_Latest">Data13!$EN$18</definedName>
    <definedName name="A127927350L">Data13!$EQ$1:$EQ$10,Data13!$EQ$11:$EQ$18</definedName>
    <definedName name="A127927350L_Data">Data13!$EQ$11:$EQ$18</definedName>
    <definedName name="A127927350L_Latest">Data13!$EQ$18</definedName>
    <definedName name="A127927354W">Data13!$GK$1:$GK$10,Data13!$GK$11:$GK$18</definedName>
    <definedName name="A127927354W_Data">Data13!$GK$11:$GK$18</definedName>
    <definedName name="A127927354W_Latest">Data13!$GK$18</definedName>
    <definedName name="A127927358F">Data13!$GO$1:$GO$10,Data13!$GO$11:$GO$18</definedName>
    <definedName name="A127927358F_Data">Data13!$GO$11:$GO$18</definedName>
    <definedName name="A127927358F_Latest">Data13!$GO$18</definedName>
    <definedName name="A127927362W">Data13!$GR$1:$GR$10,Data13!$GR$11:$GR$18</definedName>
    <definedName name="A127927362W_Data">Data13!$GR$11:$GR$18</definedName>
    <definedName name="A127927362W_Latest">Data13!$GR$18</definedName>
    <definedName name="A127927366F">Data13!$FZ$1:$FZ$10,Data13!$FZ$11:$FZ$18</definedName>
    <definedName name="A127927366F_Data">Data13!$FZ$11:$FZ$18</definedName>
    <definedName name="A127927366F_Latest">Data13!$FZ$18</definedName>
    <definedName name="A127928490J">Data14!$EE$1:$EE$10,Data14!$EE$11:$EE$18</definedName>
    <definedName name="A127928490J_Data">Data14!$EE$11:$EE$18</definedName>
    <definedName name="A127928490J_Latest">Data14!$EE$18</definedName>
    <definedName name="A127928494T">Data14!$EY$1:$EY$10,Data14!$EY$11:$EY$18</definedName>
    <definedName name="A127928494T_Data">Data14!$EY$11:$EY$18</definedName>
    <definedName name="A127928494T_Latest">Data14!$EY$18</definedName>
    <definedName name="A127928738A">Data14!$FM$1:$FM$10,Data14!$FM$11:$FM$18</definedName>
    <definedName name="A127928738A_Data">Data14!$FM$11:$FM$18</definedName>
    <definedName name="A127928738A_Latest">Data14!$FM$18</definedName>
    <definedName name="A127928742T">Data14!$FW$1:$FW$10,Data14!$FW$11:$FW$18</definedName>
    <definedName name="A127928742T_Data">Data14!$FW$11:$FW$18</definedName>
    <definedName name="A127928742T_Latest">Data14!$FW$18</definedName>
    <definedName name="A127928746A">Data14!$GB$1:$GB$10,Data14!$GB$11:$GB$18</definedName>
    <definedName name="A127928746A_Data">Data14!$GB$11:$GB$18</definedName>
    <definedName name="A127928746A_Latest">Data14!$GB$18</definedName>
    <definedName name="A127928750T">Data14!$FL$1:$FL$10,Data14!$FL$11:$FL$18</definedName>
    <definedName name="A127928750T_Data">Data14!$FL$11:$FL$18</definedName>
    <definedName name="A127928750T_Latest">Data14!$FL$18</definedName>
    <definedName name="A127928754A">Data14!$FU$1:$FU$10,Data14!$FU$11:$FU$18</definedName>
    <definedName name="A127928754A_Data">Data14!$FU$11:$FU$18</definedName>
    <definedName name="A127928754A_Latest">Data14!$FU$18</definedName>
    <definedName name="A127928758K">Data15!$GR$1:$GR$10,Data15!$GR$11:$GR$18</definedName>
    <definedName name="A127928758K_Data">Data15!$GR$11:$GR$18</definedName>
    <definedName name="A127928758K_Latest">Data15!$GR$18</definedName>
    <definedName name="A127928762A">Data15!$HD$1:$HD$10,Data15!$HD$11:$HD$18</definedName>
    <definedName name="A127928762A_Data">Data15!$HD$11:$HD$18</definedName>
    <definedName name="A127928762A_Latest">Data15!$HD$18</definedName>
    <definedName name="A127928766K">Data15!$HO$1:$HO$10,Data15!$HO$11:$HO$18</definedName>
    <definedName name="A127928766K_Data">Data15!$HO$11:$HO$18</definedName>
    <definedName name="A127928766K_Latest">Data15!$HO$18</definedName>
    <definedName name="A127928770A">Data15!$IL$1:$IL$10,Data15!$IL$11:$IL$18</definedName>
    <definedName name="A127928770A_Data">Data15!$IL$11:$IL$18</definedName>
    <definedName name="A127928770A_Latest">Data15!$IL$18</definedName>
    <definedName name="A127928774K">Data16!$E$1:$E$10,Data16!$E$11:$E$18</definedName>
    <definedName name="A127928774K_Data">Data16!$E$11:$E$18</definedName>
    <definedName name="A127928774K_Latest">Data16!$E$18</definedName>
    <definedName name="A127928778V">Data16!$G$1:$G$10,Data16!$G$11:$G$18</definedName>
    <definedName name="A127928778V_Data">Data16!$G$11:$G$18</definedName>
    <definedName name="A127928778V_Latest">Data16!$G$18</definedName>
    <definedName name="A127928782K">Data16!$J$1:$J$10,Data16!$J$11:$J$18</definedName>
    <definedName name="A127928782K_Data">Data16!$J$11:$J$18</definedName>
    <definedName name="A127928782K_Latest">Data16!$J$18</definedName>
    <definedName name="A127928786V">Data16!$AE$1:$AE$10,Data16!$AE$11:$AE$18</definedName>
    <definedName name="A127928786V_Data">Data16!$AE$11:$AE$18</definedName>
    <definedName name="A127928786V_Latest">Data16!$AE$18</definedName>
    <definedName name="A127928790K">Data16!$L$1:$L$10,Data16!$L$11:$L$18</definedName>
    <definedName name="A127928790K_Data">Data16!$L$11:$L$18</definedName>
    <definedName name="A127928790K_Latest">Data16!$L$18</definedName>
    <definedName name="A127928794V">Data16!$M$1:$M$10,Data16!$M$11:$M$18</definedName>
    <definedName name="A127928794V_Data">Data16!$M$11:$M$18</definedName>
    <definedName name="A127928794V_Latest">Data16!$M$18</definedName>
    <definedName name="A127928798C">Data16!$AR$1:$AR$10,Data16!$AR$11:$AR$18</definedName>
    <definedName name="A127928798C_Data">Data16!$AR$11:$AR$18</definedName>
    <definedName name="A127928798C_Latest">Data16!$AR$18</definedName>
    <definedName name="A127928802J">Data16!$BK$1:$BK$10,Data16!$BK$11:$BK$18</definedName>
    <definedName name="A127928802J_Data">Data16!$BK$11:$BK$18</definedName>
    <definedName name="A127928802J_Latest">Data16!$BK$18</definedName>
    <definedName name="A127928806T">Data16!$CK$1:$CK$10,Data16!$CK$11:$CK$18</definedName>
    <definedName name="A127928806T_Data">Data16!$CK$11:$CK$18</definedName>
    <definedName name="A127928806T_Latest">Data16!$CK$18</definedName>
    <definedName name="A127928810J">Data16!$CN$1:$CN$10,Data16!$CN$11:$CN$18</definedName>
    <definedName name="A127928810J_Data">Data16!$CN$11:$CN$18</definedName>
    <definedName name="A127928810J_Latest">Data16!$CN$18</definedName>
    <definedName name="A127928814T">Data16!$BZ$1:$BZ$10,Data16!$BZ$11:$BZ$18</definedName>
    <definedName name="A127928814T_Data">Data16!$BZ$11:$BZ$18</definedName>
    <definedName name="A127928814T_Latest">Data16!$BZ$18</definedName>
    <definedName name="A127928818A">Data16!$CZ$1:$CZ$10,Data16!$CZ$11:$CZ$18</definedName>
    <definedName name="A127928818A_Data">Data16!$CZ$11:$CZ$18</definedName>
    <definedName name="A127928818A_Latest">Data16!$CZ$18</definedName>
    <definedName name="A127928822T">Data16!$DA$1:$DA$10,Data16!$DA$11:$DA$18</definedName>
    <definedName name="A127928822T_Data">Data16!$DA$11:$DA$18</definedName>
    <definedName name="A127928822T_Latest">Data16!$DA$18</definedName>
    <definedName name="A127928826A">Data14!$HD$1:$HD$10,Data14!$HD$11:$HD$18</definedName>
    <definedName name="A127928826A_Data">Data14!$HD$11:$HD$18</definedName>
    <definedName name="A127928826A_Latest">Data14!$HD$18</definedName>
    <definedName name="A127928830T">Data14!$GZ$1:$GZ$10,Data14!$GZ$11:$GZ$18</definedName>
    <definedName name="A127928830T_Data">Data14!$GZ$11:$GZ$18</definedName>
    <definedName name="A127928830T_Latest">Data14!$GZ$18</definedName>
    <definedName name="A127928834A">Data14!$HC$1:$HC$10,Data14!$HC$11:$HC$18</definedName>
    <definedName name="A127928834A_Data">Data14!$HC$11:$HC$18</definedName>
    <definedName name="A127928834A_Latest">Data14!$HC$18</definedName>
    <definedName name="A127928838K">Data15!$D$1:$D$10,Data15!$D$11:$D$18</definedName>
    <definedName name="A127928838K_Data">Data15!$D$11:$D$18</definedName>
    <definedName name="A127928838K_Latest">Data15!$D$18</definedName>
    <definedName name="A127928842A">Data15!$E$1:$E$10,Data15!$E$11:$E$18</definedName>
    <definedName name="A127928842A_Data">Data15!$E$11:$E$18</definedName>
    <definedName name="A127928842A_Latest">Data15!$E$18</definedName>
    <definedName name="A127928846K">Data15!$P$1:$P$10,Data15!$P$11:$P$18</definedName>
    <definedName name="A127928846K_Data">Data15!$P$11:$P$18</definedName>
    <definedName name="A127928846K_Latest">Data15!$P$18</definedName>
    <definedName name="A127928850A">Data15!$AG$1:$AG$10,Data15!$AG$11:$AG$18</definedName>
    <definedName name="A127928850A_Data">Data15!$AG$11:$AG$18</definedName>
    <definedName name="A127928850A_Latest">Data15!$AG$18</definedName>
    <definedName name="A127928854K">Data15!$AM$1:$AM$10,Data15!$AM$11:$AM$18</definedName>
    <definedName name="A127928854K_Data">Data15!$AM$11:$AM$18</definedName>
    <definedName name="A127928854K_Latest">Data15!$AM$18</definedName>
    <definedName name="A127928858V">Data15!$V$1:$V$10,Data15!$V$11:$V$18</definedName>
    <definedName name="A127928858V_Data">Data15!$V$11:$V$18</definedName>
    <definedName name="A127928858V_Latest">Data15!$V$18</definedName>
    <definedName name="A127928862K">Data15!$X$1:$X$10,Data15!$X$11:$X$18</definedName>
    <definedName name="A127928862K_Data">Data15!$X$11:$X$18</definedName>
    <definedName name="A127928862K_Latest">Data15!$X$18</definedName>
    <definedName name="A127928866V">Data15!$Z$1:$Z$10,Data15!$Z$11:$Z$18</definedName>
    <definedName name="A127928866V_Data">Data15!$Z$11:$Z$18</definedName>
    <definedName name="A127928866V_Latest">Data15!$Z$18</definedName>
    <definedName name="A127928870K">Data15!$BM$1:$BM$10,Data15!$BM$11:$BM$18</definedName>
    <definedName name="A127928870K_Data">Data15!$BM$11:$BM$18</definedName>
    <definedName name="A127928870K_Latest">Data15!$BM$18</definedName>
    <definedName name="A127928874V">Data15!$BS$1:$BS$10,Data15!$BS$11:$BS$18</definedName>
    <definedName name="A127928874V_Data">Data15!$BS$11:$BS$18</definedName>
    <definedName name="A127928874V_Latest">Data15!$BS$18</definedName>
    <definedName name="A127928878C">Data15!$BU$1:$BU$10,Data15!$BU$11:$BU$18</definedName>
    <definedName name="A127928878C_Data">Data15!$BU$11:$BU$18</definedName>
    <definedName name="A127928878C_Latest">Data15!$BU$18</definedName>
    <definedName name="A127928882V">Data15!$CC$1:$CC$10,Data15!$CC$11:$CC$18</definedName>
    <definedName name="A127928882V_Data">Data15!$CC$11:$CC$18</definedName>
    <definedName name="A127928882V_Latest">Data15!$CC$18</definedName>
    <definedName name="A127928886C">Data15!$CG$1:$CG$10,Data15!$CG$11:$CG$18</definedName>
    <definedName name="A127928886C_Data">Data15!$CG$11:$CG$18</definedName>
    <definedName name="A127928886C_Latest">Data15!$CG$18</definedName>
    <definedName name="A127928890V">Data15!$BF$1:$BF$10,Data15!$BF$11:$BF$18</definedName>
    <definedName name="A127928890V_Data">Data15!$BF$11:$BF$18</definedName>
    <definedName name="A127928890V_Latest">Data15!$BF$18</definedName>
    <definedName name="A127928894C">Data15!$CT$1:$CT$10,Data15!$CT$11:$CT$18</definedName>
    <definedName name="A127928894C_Data">Data15!$CT$11:$CT$18</definedName>
    <definedName name="A127928894C_Latest">Data15!$CT$18</definedName>
    <definedName name="A127928898L">Data15!$CL$1:$CL$10,Data15!$CL$11:$CL$18</definedName>
    <definedName name="A127928898L_Data">Data15!$CL$11:$CL$18</definedName>
    <definedName name="A127928898L_Latest">Data15!$CL$18</definedName>
    <definedName name="A127928902T">Data15!$DG$1:$DG$10,Data15!$DG$11:$DG$18</definedName>
    <definedName name="A127928902T_Data">Data15!$DG$11:$DG$18</definedName>
    <definedName name="A127928902T_Latest">Data15!$DG$18</definedName>
    <definedName name="A127928906A">Data15!$DJ$1:$DJ$10,Data15!$DJ$11:$DJ$18</definedName>
    <definedName name="A127928906A_Data">Data15!$DJ$11:$DJ$18</definedName>
    <definedName name="A127928906A_Latest">Data15!$DJ$18</definedName>
    <definedName name="A127928910T">Data15!$CJ$1:$CJ$10,Data15!$CJ$11:$CJ$18</definedName>
    <definedName name="A127928910T_Data">Data15!$CJ$11:$CJ$18</definedName>
    <definedName name="A127928910T_Latest">Data15!$CJ$18</definedName>
    <definedName name="A127928914A">Data15!$EC$1:$EC$10,Data15!$EC$11:$EC$18</definedName>
    <definedName name="A127928914A_Data">Data15!$EC$11:$EC$18</definedName>
    <definedName name="A127928914A_Latest">Data15!$EC$18</definedName>
    <definedName name="A127928918K">Data15!$EH$1:$EH$10,Data15!$EH$11:$EH$18</definedName>
    <definedName name="A127928918K_Data">Data15!$EH$11:$EH$18</definedName>
    <definedName name="A127928918K_Latest">Data15!$EH$18</definedName>
    <definedName name="A127928922A">Data15!$EJ$1:$EJ$10,Data15!$EJ$11:$EJ$18</definedName>
    <definedName name="A127928922A_Data">Data15!$EJ$11:$EJ$18</definedName>
    <definedName name="A127928922A_Latest">Data15!$EJ$18</definedName>
    <definedName name="A127928926K">Data15!$EK$1:$EK$10,Data15!$EK$11:$EK$18</definedName>
    <definedName name="A127928926K_Data">Data15!$EK$11:$EK$18</definedName>
    <definedName name="A127928926K_Latest">Data15!$EK$18</definedName>
    <definedName name="A127928930A">Data15!$EL$1:$EL$10,Data15!$EL$11:$EL$18</definedName>
    <definedName name="A127928930A_Data">Data15!$EL$11:$EL$18</definedName>
    <definedName name="A127928930A_Latest">Data15!$EL$18</definedName>
    <definedName name="A127928934K">Data15!$EO$1:$EO$10,Data15!$EO$11:$EO$18</definedName>
    <definedName name="A127928934K_Data">Data15!$EO$11:$EO$18</definedName>
    <definedName name="A127928934K_Latest">Data15!$EO$18</definedName>
    <definedName name="A127928938V">Data15!$ET$1:$ET$10,Data15!$ET$11:$ET$18</definedName>
    <definedName name="A127928938V_Data">Data15!$ET$11:$ET$18</definedName>
    <definedName name="A127928938V_Latest">Data15!$ET$18</definedName>
    <definedName name="A127928942K">Data15!$EA$1:$EA$10,Data15!$EA$11:$EA$18</definedName>
    <definedName name="A127928942K_Data">Data15!$EA$11:$EA$18</definedName>
    <definedName name="A127928942K_Latest">Data15!$EA$18</definedName>
    <definedName name="A127928946V">Data15!$GE$1:$GE$10,Data15!$GE$11:$GE$18</definedName>
    <definedName name="A127928946V_Data">Data15!$GE$11:$GE$18</definedName>
    <definedName name="A127928946V_Latest">Data15!$GE$18</definedName>
    <definedName name="A127928950K">Data15!$GF$1:$GF$10,Data15!$GF$11:$GF$18</definedName>
    <definedName name="A127928950K_Data">Data15!$GF$11:$GF$18</definedName>
    <definedName name="A127928950K_Latest">Data15!$GF$18</definedName>
    <definedName name="A127928954V">Data15!$FF$1:$FF$10,Data15!$FF$11:$FF$18</definedName>
    <definedName name="A127928954V_Data">Data15!$FF$11:$FF$18</definedName>
    <definedName name="A127928954V_Latest">Data15!$FF$18</definedName>
    <definedName name="A127930006K">Data16!$DM$1:$DM$10,Data16!$DM$11:$DM$18</definedName>
    <definedName name="A127930006K_Data">Data16!$DM$11:$DM$18</definedName>
    <definedName name="A127930006K_Latest">Data16!$DM$18</definedName>
    <definedName name="A127930010A">Data16!$EJ$1:$EJ$10,Data16!$EJ$11:$EJ$18</definedName>
    <definedName name="A127930010A_Data">Data16!$EJ$11:$EJ$18</definedName>
    <definedName name="A127930010A_Latest">Data16!$EJ$18</definedName>
    <definedName name="A127930014K">Data16!$ET$1:$ET$10,Data16!$ET$11:$ET$18</definedName>
    <definedName name="A127930014K_Data">Data16!$ET$11:$ET$18</definedName>
    <definedName name="A127930014K_Latest">Data16!$ET$18</definedName>
    <definedName name="A127930018V">Data16!$DU$1:$DU$10,Data16!$DU$11:$DU$18</definedName>
    <definedName name="A127930018V_Data">Data16!$DU$11:$DU$18</definedName>
    <definedName name="A127930018V_Latest">Data16!$DU$18</definedName>
    <definedName name="A127930230C">Data16!$FT$1:$FT$10,Data16!$FT$11:$FT$18</definedName>
    <definedName name="A127930230C_Data">Data16!$FT$11:$FT$18</definedName>
    <definedName name="A127930230C_Latest">Data16!$FT$18</definedName>
    <definedName name="A127930238W">Data17!$GD$1:$GD$10,Data17!$GD$11:$GD$18</definedName>
    <definedName name="A127930238W_Data">Data17!$GD$11:$GD$18</definedName>
    <definedName name="A127930238W_Latest">Data17!$GD$18</definedName>
    <definedName name="A127930242L">Data17!$GF$1:$GF$10,Data17!$GF$11:$GF$18</definedName>
    <definedName name="A127930242L_Data">Data17!$GF$11:$GF$18</definedName>
    <definedName name="A127930242L_Latest">Data17!$GF$18</definedName>
    <definedName name="A127930246W">Data17!$GL$1:$GL$10,Data17!$GL$11:$GL$18</definedName>
    <definedName name="A127930246W_Data">Data17!$GL$11:$GL$18</definedName>
    <definedName name="A127930246W_Latest">Data17!$GL$18</definedName>
    <definedName name="A127930254W">Data17!$FX$1:$FX$10,Data17!$FX$11:$FX$18</definedName>
    <definedName name="A127930254W_Data">Data17!$FX$11:$FX$18</definedName>
    <definedName name="A127930254W_Latest">Data17!$FX$18</definedName>
    <definedName name="A127930258F">Data17!$HK$1:$HK$10,Data17!$HK$11:$HK$18</definedName>
    <definedName name="A127930258F_Data">Data17!$HK$11:$HK$18</definedName>
    <definedName name="A127930258F_Latest">Data17!$HK$18</definedName>
    <definedName name="A127930262W">Data17!$HR$1:$HR$10,Data17!$HR$11:$HR$18</definedName>
    <definedName name="A127930262W_Data">Data17!$HR$11:$HR$18</definedName>
    <definedName name="A127930262W_Latest">Data17!$HR$18</definedName>
    <definedName name="A127930266F">Data17!$HZ$1:$HZ$10,Data17!$HZ$11:$HZ$18</definedName>
    <definedName name="A127930266F_Data">Data17!$HZ$11:$HZ$18</definedName>
    <definedName name="A127930266F_Latest">Data17!$HZ$18</definedName>
    <definedName name="A127930270W">Data18!$G$1:$G$10,Data18!$G$11:$G$18</definedName>
    <definedName name="A127930270W_Data">Data18!$G$11:$G$18</definedName>
    <definedName name="A127930270W_Latest">Data18!$G$18</definedName>
    <definedName name="A127930274F">Data18!$N$1:$N$10,Data18!$N$11:$N$18</definedName>
    <definedName name="A127930274F_Data">Data18!$N$11:$N$18</definedName>
    <definedName name="A127930274F_Latest">Data18!$N$18</definedName>
    <definedName name="A127930278R">Data18!$Q$1:$Q$10,Data18!$Q$11:$Q$18</definedName>
    <definedName name="A127930278R_Data">Data18!$Q$11:$Q$18</definedName>
    <definedName name="A127930278R_Latest">Data18!$Q$18</definedName>
    <definedName name="A127930282F">Data18!$R$1:$R$10,Data18!$R$11:$R$18</definedName>
    <definedName name="A127930282F_Data">Data18!$R$11:$R$18</definedName>
    <definedName name="A127930282F_Latest">Data18!$R$18</definedName>
    <definedName name="A127930286R">Data17!$IJ$1:$IJ$10,Data17!$IJ$11:$IJ$18</definedName>
    <definedName name="A127930286R_Data">Data17!$IJ$11:$IJ$18</definedName>
    <definedName name="A127930286R_Latest">Data17!$IJ$18</definedName>
    <definedName name="A127930290F">Data18!$U$1:$U$10,Data18!$U$11:$U$18</definedName>
    <definedName name="A127930290F_Data">Data18!$U$11:$U$18</definedName>
    <definedName name="A127930290F_Latest">Data18!$U$18</definedName>
    <definedName name="A127930294R">Data18!$V$1:$V$10,Data18!$V$11:$V$18</definedName>
    <definedName name="A127930294R_Data">Data18!$V$11:$V$18</definedName>
    <definedName name="A127930294R_Latest">Data18!$V$18</definedName>
    <definedName name="A127930298X">Data17!$IK$1:$IK$10,Data17!$IK$11:$IK$18</definedName>
    <definedName name="A127930298X_Data">Data17!$IK$11:$IK$18</definedName>
    <definedName name="A127930298X_Latest">Data17!$IK$18</definedName>
    <definedName name="A127930302C">Data17!$IP$1:$IP$10,Data17!$IP$11:$IP$18</definedName>
    <definedName name="A127930302C_Data">Data17!$IP$11:$IP$18</definedName>
    <definedName name="A127930302C_Latest">Data17!$IP$18</definedName>
    <definedName name="A127930306L">Data18!$AI$1:$AI$10,Data18!$AI$11:$AI$18</definedName>
    <definedName name="A127930306L_Data">Data18!$AI$11:$AI$18</definedName>
    <definedName name="A127930306L_Latest">Data18!$AI$18</definedName>
    <definedName name="A127930310C">Data18!$AM$1:$AM$10,Data18!$AM$11:$AM$18</definedName>
    <definedName name="A127930310C_Data">Data18!$AM$11:$AM$18</definedName>
    <definedName name="A127930310C_Latest">Data18!$AM$18</definedName>
    <definedName name="A127930314L">Data18!$AU$1:$AU$10,Data18!$AU$11:$AU$18</definedName>
    <definedName name="A127930314L_Data">Data18!$AU$11:$AU$18</definedName>
    <definedName name="A127930314L_Latest">Data18!$AU$18</definedName>
    <definedName name="A127930318W">Data18!$BB$1:$BB$10,Data18!$BB$11:$BB$18</definedName>
    <definedName name="A127930318W_Data">Data18!$BB$11:$BB$18</definedName>
    <definedName name="A127930318W_Latest">Data18!$BB$18</definedName>
    <definedName name="A127930322L">Data18!$BE$1:$BE$10,Data18!$BE$11:$BE$18</definedName>
    <definedName name="A127930322L_Data">Data18!$BE$11:$BE$18</definedName>
    <definedName name="A127930322L_Latest">Data18!$BE$18</definedName>
    <definedName name="A127930326W">Data18!$AC$1:$AC$10,Data18!$AC$11:$AC$18</definedName>
    <definedName name="A127930326W_Data">Data18!$AC$11:$AC$18</definedName>
    <definedName name="A127930326W_Latest">Data18!$AC$18</definedName>
    <definedName name="A127930330L">Data18!$AG$1:$AG$10,Data18!$AG$11:$AG$18</definedName>
    <definedName name="A127930330L_Data">Data18!$AG$11:$AG$18</definedName>
    <definedName name="A127930330L_Latest">Data18!$AG$18</definedName>
    <definedName name="A127930334W">Data18!$BR$1:$BR$10,Data18!$BR$11:$BR$18</definedName>
    <definedName name="A127930334W_Data">Data18!$BR$11:$BR$18</definedName>
    <definedName name="A127930334W_Latest">Data18!$BR$18</definedName>
    <definedName name="A127930338F">Data18!$CC$1:$CC$10,Data18!$CC$11:$CC$18</definedName>
    <definedName name="A127930338F_Data">Data18!$CC$11:$CC$18</definedName>
    <definedName name="A127930338F_Latest">Data18!$CC$18</definedName>
    <definedName name="A127930342W">Data18!$CH$1:$CH$10,Data18!$CH$11:$CH$18</definedName>
    <definedName name="A127930342W_Data">Data18!$CH$11:$CH$18</definedName>
    <definedName name="A127930342W_Latest">Data18!$CH$18</definedName>
    <definedName name="A127930346F">Data18!$CK$1:$CK$10,Data18!$CK$11:$CK$18</definedName>
    <definedName name="A127930346F_Data">Data18!$CK$11:$CK$18</definedName>
    <definedName name="A127930346F_Latest">Data18!$CK$18</definedName>
    <definedName name="A127930350W">Data18!$BG$1:$BG$10,Data18!$BG$11:$BG$18</definedName>
    <definedName name="A127930350W_Data">Data18!$BG$11:$BG$18</definedName>
    <definedName name="A127930350W_Latest">Data18!$BG$18</definedName>
    <definedName name="A127930358R">Data16!$GM$1:$GM$10,Data16!$GM$11:$GM$18</definedName>
    <definedName name="A127930358R_Data">Data16!$GM$11:$GM$18</definedName>
    <definedName name="A127930358R_Latest">Data16!$GM$18</definedName>
    <definedName name="A127930362F">Data16!$GW$1:$GW$10,Data16!$GW$11:$GW$18</definedName>
    <definedName name="A127930362F_Data">Data16!$GW$11:$GW$18</definedName>
    <definedName name="A127930362F_Latest">Data16!$GW$18</definedName>
    <definedName name="A127930366R">Data16!$HB$1:$HB$10,Data16!$HB$11:$HB$18</definedName>
    <definedName name="A127930366R_Data">Data16!$HB$11:$HB$18</definedName>
    <definedName name="A127930366R_Latest">Data16!$HB$18</definedName>
    <definedName name="A127930370F">Data16!$GG$1:$GG$10,Data16!$GG$11:$GG$18</definedName>
    <definedName name="A127930370F_Data">Data16!$GG$11:$GG$18</definedName>
    <definedName name="A127930370F_Latest">Data16!$GG$18</definedName>
    <definedName name="A127930374R">Data16!$HJ$1:$HJ$10,Data16!$HJ$11:$HJ$18</definedName>
    <definedName name="A127930374R_Data">Data16!$HJ$11:$HJ$18</definedName>
    <definedName name="A127930374R_Latest">Data16!$HJ$18</definedName>
    <definedName name="A127930378X">Data16!$GJ$1:$GJ$10,Data16!$GJ$11:$GJ$18</definedName>
    <definedName name="A127930378X_Data">Data16!$GJ$11:$GJ$18</definedName>
    <definedName name="A127930378X_Latest">Data16!$GJ$18</definedName>
    <definedName name="A127930382R">Data16!$HV$1:$HV$10,Data16!$HV$11:$HV$18</definedName>
    <definedName name="A127930382R_Data">Data16!$HV$11:$HV$18</definedName>
    <definedName name="A127930382R_Latest">Data16!$HV$18</definedName>
    <definedName name="A127930386X">Data16!$HW$1:$HW$10,Data16!$HW$11:$HW$18</definedName>
    <definedName name="A127930386X_Data">Data16!$HW$11:$HW$18</definedName>
    <definedName name="A127930386X_Latest">Data16!$HW$18</definedName>
    <definedName name="A127930390R">Data16!$IB$1:$IB$10,Data16!$IB$11:$IB$18</definedName>
    <definedName name="A127930390R_Data">Data16!$IB$11:$IB$18</definedName>
    <definedName name="A127930390R_Latest">Data16!$IB$18</definedName>
    <definedName name="A127930394X">Data16!$IF$1:$IF$10,Data16!$IF$11:$IF$18</definedName>
    <definedName name="A127930394X_Data">Data16!$IF$11:$IF$18</definedName>
    <definedName name="A127930394X_Latest">Data16!$IF$18</definedName>
    <definedName name="A127930398J">Data16!$II$1:$II$10,Data16!$II$11:$II$18</definedName>
    <definedName name="A127930398J_Data">Data16!$II$11:$II$18</definedName>
    <definedName name="A127930398J_Latest">Data16!$II$18</definedName>
    <definedName name="A127930402L">Data16!$IJ$1:$IJ$10,Data16!$IJ$11:$IJ$18</definedName>
    <definedName name="A127930402L_Data">Data16!$IJ$11:$IJ$18</definedName>
    <definedName name="A127930402L_Latest">Data16!$IJ$18</definedName>
    <definedName name="A127930406W">Data16!$IN$1:$IN$10,Data16!$IN$11:$IN$18</definedName>
    <definedName name="A127930406W_Data">Data16!$IN$11:$IN$18</definedName>
    <definedName name="A127930406W_Latest">Data16!$IN$18</definedName>
    <definedName name="A127930410L">Data16!$IQ$1:$IQ$10,Data16!$IQ$11:$IQ$18</definedName>
    <definedName name="A127930410L_Data">Data16!$IQ$11:$IQ$18</definedName>
    <definedName name="A127930410L_Latest">Data16!$IQ$18</definedName>
    <definedName name="A127930414W">Data16!$HP$1:$HP$10,Data16!$HP$11:$HP$18</definedName>
    <definedName name="A127930414W_Data">Data16!$HP$11:$HP$18</definedName>
    <definedName name="A127930414W_Latest">Data16!$HP$18</definedName>
    <definedName name="A127930418F">Data16!$HR$1:$HR$10,Data16!$HR$11:$HR$18</definedName>
    <definedName name="A127930418F_Data">Data16!$HR$11:$HR$18</definedName>
    <definedName name="A127930418F_Latest">Data16!$HR$18</definedName>
    <definedName name="A127930422W">Data17!$M$1:$M$10,Data17!$M$11:$M$18</definedName>
    <definedName name="A127930422W_Data">Data17!$M$11:$M$18</definedName>
    <definedName name="A127930422W_Latest">Data17!$M$18</definedName>
    <definedName name="A127930426F">Data17!$P$1:$P$10,Data17!$P$11:$P$18</definedName>
    <definedName name="A127930426F_Data">Data17!$P$11:$P$18</definedName>
    <definedName name="A127930426F_Latest">Data17!$P$18</definedName>
    <definedName name="A127930430W">Data17!$S$1:$S$10,Data17!$S$11:$S$18</definedName>
    <definedName name="A127930430W_Data">Data17!$S$11:$S$18</definedName>
    <definedName name="A127930430W_Latest">Data17!$S$18</definedName>
    <definedName name="A127930434F">Data17!$X$1:$X$10,Data17!$X$11:$X$18</definedName>
    <definedName name="A127930434F_Data">Data17!$X$11:$X$18</definedName>
    <definedName name="A127930434F_Latest">Data17!$X$18</definedName>
    <definedName name="A127930438R">Data17!$AD$1:$AD$10,Data17!$AD$11:$AD$18</definedName>
    <definedName name="A127930438R_Data">Data17!$AD$11:$AD$18</definedName>
    <definedName name="A127930438R_Latest">Data17!$AD$18</definedName>
    <definedName name="A127930442F">Data17!$C$1:$C$10,Data17!$C$11:$C$18</definedName>
    <definedName name="A127930442F_Data">Data17!$C$11:$C$18</definedName>
    <definedName name="A127930442F_Latest">Data17!$C$18</definedName>
    <definedName name="A127930446R">Data17!$AV$1:$AV$10,Data17!$AV$11:$AV$18</definedName>
    <definedName name="A127930446R_Data">Data17!$AV$11:$AV$18</definedName>
    <definedName name="A127930446R_Latest">Data17!$AV$18</definedName>
    <definedName name="A127930450F">Data17!$AZ$1:$AZ$10,Data17!$AZ$11:$AZ$18</definedName>
    <definedName name="A127930450F_Data">Data17!$AZ$11:$AZ$18</definedName>
    <definedName name="A127930450F_Latest">Data17!$AZ$18</definedName>
    <definedName name="A127930454R">Data17!$BI$1:$BI$10,Data17!$BI$11:$BI$18</definedName>
    <definedName name="A127930454R_Data">Data17!$BI$11:$BI$18</definedName>
    <definedName name="A127930454R_Latest">Data17!$BI$18</definedName>
    <definedName name="A127930458X">Data17!$BK$1:$BK$10,Data17!$BK$11:$BK$18</definedName>
    <definedName name="A127930458X_Data">Data17!$BK$11:$BK$18</definedName>
    <definedName name="A127930458X_Latest">Data17!$BK$18</definedName>
    <definedName name="A127930462R">Data17!$BT$1:$BT$10,Data17!$BT$11:$BT$18</definedName>
    <definedName name="A127930462R_Data">Data17!$BT$11:$BT$18</definedName>
    <definedName name="A127930462R_Latest">Data17!$BT$18</definedName>
    <definedName name="A127930466X">Data17!$CL$1:$CL$10,Data17!$CL$11:$CL$18</definedName>
    <definedName name="A127930466X_Data">Data17!$CL$11:$CL$18</definedName>
    <definedName name="A127930466X_Latest">Data17!$CL$18</definedName>
    <definedName name="A127930470R">Data17!$CM$1:$CM$10,Data17!$CM$11:$CM$18</definedName>
    <definedName name="A127930470R_Data">Data17!$CM$11:$CM$18</definedName>
    <definedName name="A127930470R_Latest">Data17!$CM$18</definedName>
    <definedName name="A127930474X">Data17!$CN$1:$CN$10,Data17!$CN$11:$CN$18</definedName>
    <definedName name="A127930474X_Data">Data17!$CN$11:$CN$18</definedName>
    <definedName name="A127930474X_Latest">Data17!$CN$18</definedName>
    <definedName name="A127930478J">Data17!$CR$1:$CR$10,Data17!$CR$11:$CR$18</definedName>
    <definedName name="A127930478J_Data">Data17!$CR$11:$CR$18</definedName>
    <definedName name="A127930478J_Latest">Data17!$CR$18</definedName>
    <definedName name="A127930482X">Data17!$BZ$1:$BZ$10,Data17!$BZ$11:$BZ$18</definedName>
    <definedName name="A127930482X_Data">Data17!$BZ$11:$BZ$18</definedName>
    <definedName name="A127930482X_Latest">Data17!$BZ$18</definedName>
    <definedName name="A127930486J">Data17!$DR$1:$DR$10,Data17!$DR$11:$DR$18</definedName>
    <definedName name="A127930486J_Data">Data17!$DR$11:$DR$18</definedName>
    <definedName name="A127930486J_Latest">Data17!$DR$18</definedName>
    <definedName name="A127930490X">Data17!$DY$1:$DY$10,Data17!$DY$11:$DY$18</definedName>
    <definedName name="A127930490X_Data">Data17!$DY$11:$DY$18</definedName>
    <definedName name="A127930490X_Latest">Data17!$DY$18</definedName>
    <definedName name="A127930494J">Data17!$EE$1:$EE$10,Data17!$EE$11:$EE$18</definedName>
    <definedName name="A127930494J_Data">Data17!$EE$11:$EE$18</definedName>
    <definedName name="A127930494J_Latest">Data17!$EE$18</definedName>
    <definedName name="A127930498T">Data17!$DA$1:$DA$10,Data17!$DA$11:$DA$18</definedName>
    <definedName name="A127930498T_Data">Data17!$DA$11:$DA$18</definedName>
    <definedName name="A127930498T_Latest">Data17!$DA$18</definedName>
    <definedName name="A127930502W">Data17!$EV$1:$EV$10,Data17!$EV$11:$EV$18</definedName>
    <definedName name="A127930502W_Data">Data17!$EV$11:$EV$18</definedName>
    <definedName name="A127930502W_Latest">Data17!$EV$18</definedName>
    <definedName name="A127930506F">Data17!$FG$1:$FG$10,Data17!$FG$11:$FG$18</definedName>
    <definedName name="A127930506F_Data">Data17!$FG$11:$FG$18</definedName>
    <definedName name="A127930506F_Latest">Data17!$FG$18</definedName>
    <definedName name="A127930510W">Data17!$FM$1:$FM$10,Data17!$FM$11:$FM$18</definedName>
    <definedName name="A127930510W_Data">Data17!$FM$11:$FM$18</definedName>
    <definedName name="A127930510W_Latest">Data17!$FM$18</definedName>
    <definedName name="A127930514F">Data17!$EM$1:$EM$10,Data17!$EM$11:$EM$18</definedName>
    <definedName name="A127930514F_Data">Data17!$EM$11:$EM$18</definedName>
    <definedName name="A127930514F_Latest">Data17!$EM$18</definedName>
    <definedName name="A127930518R">Data17!$EQ$1:$EQ$10,Data17!$EQ$11:$EQ$18</definedName>
    <definedName name="A127930518R_Data">Data17!$EQ$11:$EQ$18</definedName>
    <definedName name="A127930518R_Latest">Data17!$EQ$18</definedName>
    <definedName name="A127931554T">Data1!$R$1:$R$10,Data1!$R$11:$R$18</definedName>
    <definedName name="A127931554T_Data">Data1!$R$11:$R$18</definedName>
    <definedName name="A127931554T_Latest">Data1!$R$18</definedName>
    <definedName name="A127931558A">Data1!$AB$1:$AB$10,Data1!$AB$11:$AB$18</definedName>
    <definedName name="A127931558A_Data">Data1!$AB$11:$AB$18</definedName>
    <definedName name="A127931558A_Latest">Data1!$AB$18</definedName>
    <definedName name="A127931562T">Data1!$AD$1:$AD$10,Data1!$AD$11:$AD$18</definedName>
    <definedName name="A127931562T_Data">Data1!$AD$11:$AD$18</definedName>
    <definedName name="A127931562T_Latest">Data1!$AD$18</definedName>
    <definedName name="A127931566A">Data1!$F$1:$F$10,Data1!$F$11:$F$18</definedName>
    <definedName name="A127931566A_Data">Data1!$F$11:$F$18</definedName>
    <definedName name="A127931566A_Latest">Data1!$F$18</definedName>
    <definedName name="A127931826K">Data1!$BJ$1:$BJ$10,Data1!$BJ$11:$BJ$18</definedName>
    <definedName name="A127931826K_Data">Data1!$BJ$11:$BJ$18</definedName>
    <definedName name="A127931826K_Latest">Data1!$BJ$18</definedName>
    <definedName name="A127931830A">Data1!$BM$1:$BM$10,Data1!$BM$11:$BM$18</definedName>
    <definedName name="A127931830A_Data">Data1!$BM$11:$BM$18</definedName>
    <definedName name="A127931830A_Latest">Data1!$BM$18</definedName>
    <definedName name="A127931838V">Data1!$AR$1:$AR$10,Data1!$AR$11:$AR$18</definedName>
    <definedName name="A127931838V_Data">Data1!$AR$11:$AR$18</definedName>
    <definedName name="A127931838V_Latest">Data1!$AR$18</definedName>
    <definedName name="A127931842K">Data2!$CH$1:$CH$10,Data2!$CH$11:$CH$18</definedName>
    <definedName name="A127931842K_Data">Data2!$CH$11:$CH$18</definedName>
    <definedName name="A127931842K_Latest">Data2!$CH$18</definedName>
    <definedName name="A127931846V">Data2!$CJ$1:$CJ$10,Data2!$CJ$11:$CJ$18</definedName>
    <definedName name="A127931846V_Data">Data2!$CJ$11:$CJ$18</definedName>
    <definedName name="A127931846V_Latest">Data2!$CJ$18</definedName>
    <definedName name="A127931850K">Data2!$BM$1:$BM$10,Data2!$BM$11:$BM$18</definedName>
    <definedName name="A127931850K_Data">Data2!$BM$11:$BM$18</definedName>
    <definedName name="A127931850K_Latest">Data2!$BM$18</definedName>
    <definedName name="A127931854V">Data2!$DB$1:$DB$10,Data2!$DB$11:$DB$18</definedName>
    <definedName name="A127931854V_Data">Data2!$DB$11:$DB$18</definedName>
    <definedName name="A127931854V_Latest">Data2!$DB$18</definedName>
    <definedName name="A127931858C">Data2!$CT$1:$CT$10,Data2!$CT$11:$CT$18</definedName>
    <definedName name="A127931858C_Data">Data2!$CT$11:$CT$18</definedName>
    <definedName name="A127931858C_Latest">Data2!$CT$18</definedName>
    <definedName name="A127931862V">Data2!$EL$1:$EL$10,Data2!$EL$11:$EL$18</definedName>
    <definedName name="A127931862V_Data">Data2!$EL$11:$EL$18</definedName>
    <definedName name="A127931862V_Latest">Data2!$EL$18</definedName>
    <definedName name="A127931866C">Data2!$DY$1:$DY$10,Data2!$DY$11:$DY$18</definedName>
    <definedName name="A127931866C_Data">Data2!$DY$11:$DY$18</definedName>
    <definedName name="A127931866C_Latest">Data2!$DY$18</definedName>
    <definedName name="A127931870V">Data2!$GC$1:$GC$10,Data2!$GC$11:$GC$18</definedName>
    <definedName name="A127931870V_Data">Data2!$GC$11:$GC$18</definedName>
    <definedName name="A127931870V_Latest">Data2!$GC$18</definedName>
    <definedName name="A127931874C">Data2!$FH$1:$FH$10,Data2!$FH$11:$FH$18</definedName>
    <definedName name="A127931874C_Data">Data2!$FH$11:$FH$18</definedName>
    <definedName name="A127931874C_Latest">Data2!$FH$18</definedName>
    <definedName name="A127931878L">Data2!$HB$1:$HB$10,Data2!$HB$11:$HB$18</definedName>
    <definedName name="A127931878L_Data">Data2!$HB$11:$HB$18</definedName>
    <definedName name="A127931878L_Latest">Data2!$HB$18</definedName>
    <definedName name="A127931882C">Data2!$GP$1:$GP$10,Data2!$GP$11:$GP$18</definedName>
    <definedName name="A127931882C_Data">Data2!$GP$11:$GP$18</definedName>
    <definedName name="A127931882C_Latest">Data2!$GP$18</definedName>
    <definedName name="A127931886L">Data2!$GQ$1:$GQ$10,Data2!$GQ$11:$GQ$18</definedName>
    <definedName name="A127931886L_Data">Data2!$GQ$11:$GQ$18</definedName>
    <definedName name="A127931886L_Latest">Data2!$GQ$18</definedName>
    <definedName name="A127931890C">Data2!$HT$1:$HT$10,Data2!$HT$11:$HT$18</definedName>
    <definedName name="A127931890C_Data">Data2!$HT$11:$HT$18</definedName>
    <definedName name="A127931890C_Latest">Data2!$HT$18</definedName>
    <definedName name="A127931898W">Data1!$CH$1:$CH$10,Data1!$CH$11:$CH$18</definedName>
    <definedName name="A127931898W_Data">Data1!$CH$11:$CH$18</definedName>
    <definedName name="A127931898W_Latest">Data1!$CH$18</definedName>
    <definedName name="A127931902A">Data1!$CI$1:$CI$10,Data1!$CI$11:$CI$18</definedName>
    <definedName name="A127931902A_Data">Data1!$CI$11:$CI$18</definedName>
    <definedName name="A127931902A_Latest">Data1!$CI$18</definedName>
    <definedName name="A127931906K">Data1!$CJ$1:$CJ$10,Data1!$CJ$11:$CJ$18</definedName>
    <definedName name="A127931906K_Data">Data1!$CJ$11:$CJ$18</definedName>
    <definedName name="A127931906K_Latest">Data1!$CJ$18</definedName>
    <definedName name="A127931910A">Data1!$CU$1:$CU$10,Data1!$CU$11:$CU$18</definedName>
    <definedName name="A127931910A_Data">Data1!$CU$11:$CU$18</definedName>
    <definedName name="A127931910A_Latest">Data1!$CU$18</definedName>
    <definedName name="A127931914K">Data1!$CZ$1:$CZ$10,Data1!$CZ$11:$CZ$18</definedName>
    <definedName name="A127931914K_Data">Data1!$CZ$11:$CZ$18</definedName>
    <definedName name="A127931914K_Latest">Data1!$CZ$18</definedName>
    <definedName name="A127931918V">Data1!$DO$1:$DO$10,Data1!$DO$11:$DO$18</definedName>
    <definedName name="A127931918V_Data">Data1!$DO$11:$DO$18</definedName>
    <definedName name="A127931918V_Latest">Data1!$DO$18</definedName>
    <definedName name="A127931922K">Data1!$DP$1:$DP$10,Data1!$DP$11:$DP$18</definedName>
    <definedName name="A127931922K_Data">Data1!$DP$11:$DP$18</definedName>
    <definedName name="A127931922K_Latest">Data1!$DP$18</definedName>
    <definedName name="A127931926V">Data1!$DY$1:$DY$10,Data1!$DY$11:$DY$18</definedName>
    <definedName name="A127931926V_Data">Data1!$DY$11:$DY$18</definedName>
    <definedName name="A127931926V_Latest">Data1!$DY$18</definedName>
    <definedName name="A127931930K">Data1!$ED$1:$ED$10,Data1!$ED$11:$ED$18</definedName>
    <definedName name="A127931930K_Data">Data1!$ED$11:$ED$18</definedName>
    <definedName name="A127931930K_Latest">Data1!$ED$18</definedName>
    <definedName name="A127931934V">Data1!$FJ$1:$FJ$10,Data1!$FJ$11:$FJ$18</definedName>
    <definedName name="A127931934V_Data">Data1!$FJ$11:$FJ$18</definedName>
    <definedName name="A127931934V_Latest">Data1!$FJ$18</definedName>
    <definedName name="A127931938C">Data1!$GB$1:$GB$10,Data1!$GB$11:$GB$18</definedName>
    <definedName name="A127931938C_Data">Data1!$GB$11:$GB$18</definedName>
    <definedName name="A127931938C_Latest">Data1!$GB$18</definedName>
    <definedName name="A127931942V">Data1!$GC$1:$GC$10,Data1!$GC$11:$GC$18</definedName>
    <definedName name="A127931942V_Data">Data1!$GC$11:$GC$18</definedName>
    <definedName name="A127931942V_Latest">Data1!$GC$18</definedName>
    <definedName name="A127931946C">Data1!$GK$1:$GK$10,Data1!$GK$11:$GK$18</definedName>
    <definedName name="A127931946C_Data">Data1!$GK$11:$GK$18</definedName>
    <definedName name="A127931946C_Latest">Data1!$GK$18</definedName>
    <definedName name="A127931950V">Data1!$GO$1:$GO$10,Data1!$GO$11:$GO$18</definedName>
    <definedName name="A127931950V_Data">Data1!$GO$11:$GO$18</definedName>
    <definedName name="A127931950V_Latest">Data1!$GO$18</definedName>
    <definedName name="A127931954C">Data1!$GX$1:$GX$10,Data1!$GX$11:$GX$18</definedName>
    <definedName name="A127931954C_Data">Data1!$GX$11:$GX$18</definedName>
    <definedName name="A127931954C_Latest">Data1!$GX$18</definedName>
    <definedName name="A127931962C">Data1!$FV$1:$FV$10,Data1!$FV$11:$FV$18</definedName>
    <definedName name="A127931962C_Data">Data1!$FV$11:$FV$18</definedName>
    <definedName name="A127931962C_Latest">Data1!$FV$18</definedName>
    <definedName name="A127931966L">Data1!$GZ$1:$GZ$10,Data1!$GZ$11:$GZ$18</definedName>
    <definedName name="A127931966L_Data">Data1!$GZ$11:$GZ$18</definedName>
    <definedName name="A127931966L_Latest">Data1!$GZ$18</definedName>
    <definedName name="A127931970C">Data1!$HO$1:$HO$10,Data1!$HO$11:$HO$18</definedName>
    <definedName name="A127931970C_Data">Data1!$HO$11:$HO$18</definedName>
    <definedName name="A127931970C_Latest">Data1!$HO$18</definedName>
    <definedName name="A127931974L">Data1!$HP$1:$HP$10,Data1!$HP$11:$HP$18</definedName>
    <definedName name="A127931974L_Data">Data1!$HP$11:$HP$18</definedName>
    <definedName name="A127931974L_Latest">Data1!$HP$18</definedName>
    <definedName name="A127931978W">Data1!$HQ$1:$HQ$10,Data1!$HQ$11:$HQ$18</definedName>
    <definedName name="A127931978W_Data">Data1!$HQ$11:$HQ$18</definedName>
    <definedName name="A127931978W_Latest">Data1!$HQ$18</definedName>
    <definedName name="A127931982L">Data1!$HS$1:$HS$10,Data1!$HS$11:$HS$18</definedName>
    <definedName name="A127931982L_Data">Data1!$HS$11:$HS$18</definedName>
    <definedName name="A127931982L_Latest">Data1!$HS$18</definedName>
    <definedName name="A127931986W">Data1!$HX$1:$HX$10,Data1!$HX$11:$HX$18</definedName>
    <definedName name="A127931986W_Data">Data1!$HX$11:$HX$18</definedName>
    <definedName name="A127931986W_Latest">Data1!$HX$18</definedName>
    <definedName name="A127931990L">Data1!$IB$1:$IB$10,Data1!$IB$11:$IB$18</definedName>
    <definedName name="A127931990L_Data">Data1!$IB$11:$IB$18</definedName>
    <definedName name="A127931990L_Latest">Data1!$IB$18</definedName>
    <definedName name="A127931994W">Data1!$IE$1:$IE$10,Data1!$IE$11:$IE$18</definedName>
    <definedName name="A127931994W_Data">Data1!$IE$11:$IE$18</definedName>
    <definedName name="A127931994W_Latest">Data1!$IE$18</definedName>
    <definedName name="A127931998F">Data1!$HF$1:$HF$10,Data1!$HF$11:$HF$18</definedName>
    <definedName name="A127931998F_Data">Data1!$HF$11:$HF$18</definedName>
    <definedName name="A127931998F_Latest">Data1!$HF$18</definedName>
    <definedName name="A127932002L">Data2!$J$1:$J$10,Data2!$J$11:$J$18</definedName>
    <definedName name="A127932002L_Data">Data2!$J$11:$J$18</definedName>
    <definedName name="A127932002L_Latest">Data2!$J$18</definedName>
    <definedName name="A127932006W">Data2!$X$1:$X$10,Data2!$X$11:$X$18</definedName>
    <definedName name="A127932006W_Data">Data2!$X$11:$X$18</definedName>
    <definedName name="A127932006W_Latest">Data2!$X$18</definedName>
    <definedName name="A127932014W">Data1!$IM$1:$IM$10,Data1!$IM$11:$IM$18</definedName>
    <definedName name="A127932014W_Data">Data1!$IM$11:$IM$18</definedName>
    <definedName name="A127932014W_Latest">Data1!$IM$18</definedName>
    <definedName name="A127932018F">Data2!$Z$1:$Z$10,Data2!$Z$11:$Z$18</definedName>
    <definedName name="A127932018F_Data">Data2!$Z$11:$Z$18</definedName>
    <definedName name="A127932018F_Latest">Data2!$Z$18</definedName>
    <definedName name="A127932022W">Data2!$AJ$1:$AJ$10,Data2!$AJ$11:$AJ$18</definedName>
    <definedName name="A127932022W_Data">Data2!$AJ$11:$AJ$18</definedName>
    <definedName name="A127932022W_Latest">Data2!$AJ$18</definedName>
    <definedName name="A127932026F">Data2!$AR$1:$AR$10,Data2!$AR$11:$AR$18</definedName>
    <definedName name="A127932026F_Data">Data2!$AR$11:$AR$18</definedName>
    <definedName name="A127932026F_Latest">Data2!$AR$18</definedName>
    <definedName name="A127932030W">Data2!$AU$1:$AU$10,Data2!$AU$11:$AU$18</definedName>
    <definedName name="A127932030W_Data">Data2!$AU$11:$AU$18</definedName>
    <definedName name="A127932030W_Latest">Data2!$AU$18</definedName>
    <definedName name="A127932034F">Data2!$AV$1:$AV$10,Data2!$AV$11:$AV$18</definedName>
    <definedName name="A127932034F_Data">Data2!$AV$11:$AV$18</definedName>
    <definedName name="A127932034F_Latest">Data2!$AV$18</definedName>
    <definedName name="A127932038R">Data2!$AW$1:$AW$10,Data2!$AW$11:$AW$18</definedName>
    <definedName name="A127932038R_Data">Data2!$AW$11:$AW$18</definedName>
    <definedName name="A127932038R_Latest">Data2!$AW$18</definedName>
    <definedName name="A127932042F">Data2!$AZ$1:$AZ$10,Data2!$AZ$11:$AZ$18</definedName>
    <definedName name="A127932042F_Data">Data2!$AZ$11:$AZ$18</definedName>
    <definedName name="A127932042F_Latest">Data2!$AZ$18</definedName>
    <definedName name="A127932046R">Data2!$AB$1:$AB$10,Data2!$AB$11:$AB$18</definedName>
    <definedName name="A127932046R_Data">Data2!$AB$11:$AB$18</definedName>
    <definedName name="A127932046R_Latest">Data2!$AB$18</definedName>
    <definedName name="A127932050F">Data2!$BD$1:$BD$10,Data2!$BD$11:$BD$18</definedName>
    <definedName name="A127932050F_Data">Data2!$BD$11:$BD$18</definedName>
    <definedName name="A127932050F_Latest">Data2!$BD$18</definedName>
    <definedName name="A127932054R">Data2!$AC$1:$AC$10,Data2!$AC$11:$AC$18</definedName>
    <definedName name="A127932054R_Data">Data2!$AC$11:$AC$18</definedName>
    <definedName name="A127932054R_Latest">Data2!$AC$18</definedName>
    <definedName name="A127932066X">Data2!$HX$1:$HX$10,Data2!$HX$11:$HX$18</definedName>
    <definedName name="A127932066X_Data">Data2!$HX$11:$HX$18</definedName>
    <definedName name="A127932066X_Latest">Data2!$HX$18</definedName>
    <definedName name="A127932070R">Data2!$HZ$1:$HZ$10,Data2!$HZ$11:$HZ$18</definedName>
    <definedName name="A127932070R_Data">Data2!$HZ$11:$HZ$18</definedName>
    <definedName name="A127932070R_Latest">Data2!$HZ$18</definedName>
    <definedName name="A127933070J">Data2!$IM$1:$IM$10,Data2!$IM$11:$IM$18</definedName>
    <definedName name="A127933070J_Data">Data2!$IM$11:$IM$18</definedName>
    <definedName name="A127933070J_Latest">Data2!$IM$18</definedName>
    <definedName name="A127933074T">Data3!$I$1:$I$10,Data3!$I$11:$I$18</definedName>
    <definedName name="A127933074T_Data">Data3!$I$11:$I$18</definedName>
    <definedName name="A127933074T_Latest">Data3!$I$18</definedName>
    <definedName name="A127933078A">Data3!$J$1:$J$10,Data3!$J$11:$J$18</definedName>
    <definedName name="A127933078A_Data">Data3!$J$11:$J$18</definedName>
    <definedName name="A127933078A_Latest">Data3!$J$18</definedName>
    <definedName name="A127933082T">Data3!$L$1:$L$10,Data3!$L$11:$L$18</definedName>
    <definedName name="A127933082T_Data">Data3!$L$11:$L$18</definedName>
    <definedName name="A127933082T_Latest">Data3!$L$18</definedName>
    <definedName name="A127933086A">Data3!$Q$1:$Q$10,Data3!$Q$11:$Q$18</definedName>
    <definedName name="A127933086A_Data">Data3!$Q$11:$Q$18</definedName>
    <definedName name="A127933086A_Latest">Data3!$Q$18</definedName>
    <definedName name="A127933090T">Data3!$R$1:$R$10,Data3!$R$11:$R$18</definedName>
    <definedName name="A127933090T_Data">Data3!$R$11:$R$18</definedName>
    <definedName name="A127933090T_Latest">Data3!$R$18</definedName>
    <definedName name="A127933094A">Data2!$IF$1:$IF$10,Data2!$IF$11:$IF$18</definedName>
    <definedName name="A127933094A_Data">Data2!$IF$11:$IF$18</definedName>
    <definedName name="A127933094A_Latest">Data2!$IF$18</definedName>
    <definedName name="A127933362K">Data3!$AH$1:$AH$10,Data3!$AH$11:$AH$18</definedName>
    <definedName name="A127933362K_Data">Data3!$AH$11:$AH$18</definedName>
    <definedName name="A127933362K_Latest">Data3!$AH$18</definedName>
    <definedName name="A127933366V">Data3!$AQ$1:$AQ$10,Data3!$AQ$11:$AQ$18</definedName>
    <definedName name="A127933366V_Data">Data3!$AQ$11:$AQ$18</definedName>
    <definedName name="A127933366V_Latest">Data3!$AQ$18</definedName>
    <definedName name="A127933370K">Data3!$AV$1:$AV$10,Data3!$AV$11:$AV$18</definedName>
    <definedName name="A127933370K_Data">Data3!$AV$11:$AV$18</definedName>
    <definedName name="A127933370K_Latest">Data3!$AV$18</definedName>
    <definedName name="A127933374V">Data3!$W$1:$W$10,Data3!$W$11:$W$18</definedName>
    <definedName name="A127933374V_Data">Data3!$W$11:$W$18</definedName>
    <definedName name="A127933374V_Latest">Data3!$W$18</definedName>
    <definedName name="A127933378C">Data3!$Y$1:$Y$10,Data3!$Y$11:$Y$18</definedName>
    <definedName name="A127933378C_Data">Data3!$Y$11:$Y$18</definedName>
    <definedName name="A127933378C_Latest">Data3!$Y$18</definedName>
    <definedName name="A127933382V">Data4!$AZ$1:$AZ$10,Data4!$AZ$11:$AZ$18</definedName>
    <definedName name="A127933382V_Data">Data4!$AZ$11:$AZ$18</definedName>
    <definedName name="A127933382V_Latest">Data4!$AZ$18</definedName>
    <definedName name="A127933386C">Data4!$BA$1:$BA$10,Data4!$BA$11:$BA$18</definedName>
    <definedName name="A127933386C_Data">Data4!$BA$11:$BA$18</definedName>
    <definedName name="A127933386C_Latest">Data4!$BA$18</definedName>
    <definedName name="A127933390V">Data4!$BF$1:$BF$10,Data4!$BF$11:$BF$18</definedName>
    <definedName name="A127933390V_Data">Data4!$BF$11:$BF$18</definedName>
    <definedName name="A127933390V_Latest">Data4!$BF$18</definedName>
    <definedName name="A127933394C">Data4!$BN$1:$BN$10,Data4!$BN$11:$BN$18</definedName>
    <definedName name="A127933394C_Data">Data4!$BN$11:$BN$18</definedName>
    <definedName name="A127933394C_Latest">Data4!$BN$18</definedName>
    <definedName name="A127933398L">Data4!$BR$1:$BR$10,Data4!$BR$11:$BR$18</definedName>
    <definedName name="A127933398L_Data">Data4!$BR$11:$BR$18</definedName>
    <definedName name="A127933398L_Latest">Data4!$BR$18</definedName>
    <definedName name="A127933402T">Data4!$BS$1:$BS$10,Data4!$BS$11:$BS$18</definedName>
    <definedName name="A127933402T_Data">Data4!$BS$11:$BS$18</definedName>
    <definedName name="A127933402T_Latest">Data4!$BS$18</definedName>
    <definedName name="A127933406A">Data4!$BT$1:$BT$10,Data4!$BT$11:$BT$18</definedName>
    <definedName name="A127933406A_Data">Data4!$BT$11:$BT$18</definedName>
    <definedName name="A127933406A_Latest">Data4!$BT$18</definedName>
    <definedName name="A127933410T">Data4!$BU$1:$BU$10,Data4!$BU$11:$BU$18</definedName>
    <definedName name="A127933410T_Data">Data4!$BU$11:$BU$18</definedName>
    <definedName name="A127933410T_Latest">Data4!$BU$18</definedName>
    <definedName name="A127933414A">Data4!$BV$1:$BV$10,Data4!$BV$11:$BV$18</definedName>
    <definedName name="A127933414A_Data">Data4!$BV$11:$BV$18</definedName>
    <definedName name="A127933414A_Latest">Data4!$BV$18</definedName>
    <definedName name="A127933418K">Data4!$CP$1:$CP$10,Data4!$CP$11:$CP$18</definedName>
    <definedName name="A127933418K_Data">Data4!$CP$11:$CP$18</definedName>
    <definedName name="A127933418K_Latest">Data4!$CP$18</definedName>
    <definedName name="A127933422A">Data4!$DB$1:$DB$10,Data4!$DB$11:$DB$18</definedName>
    <definedName name="A127933422A_Data">Data4!$DB$11:$DB$18</definedName>
    <definedName name="A127933422A_Latest">Data4!$DB$18</definedName>
    <definedName name="A127933426K">Data4!$CB$1:$CB$10,Data4!$CB$11:$CB$18</definedName>
    <definedName name="A127933426K_Data">Data4!$CB$11:$CB$18</definedName>
    <definedName name="A127933426K_Latest">Data4!$CB$18</definedName>
    <definedName name="A127933430A">Data4!$DE$1:$DE$10,Data4!$DE$11:$DE$18</definedName>
    <definedName name="A127933430A_Data">Data4!$DE$11:$DE$18</definedName>
    <definedName name="A127933430A_Latest">Data4!$DE$18</definedName>
    <definedName name="A127933434K">Data4!$CF$1:$CF$10,Data4!$CF$11:$CF$18</definedName>
    <definedName name="A127933434K_Data">Data4!$CF$11:$CF$18</definedName>
    <definedName name="A127933434K_Latest">Data4!$CF$18</definedName>
    <definedName name="A127933438V">Data4!$DQ$1:$DQ$10,Data4!$DQ$11:$DQ$18</definedName>
    <definedName name="A127933438V_Data">Data4!$DQ$11:$DQ$18</definedName>
    <definedName name="A127933438V_Latest">Data4!$DQ$18</definedName>
    <definedName name="A127933442K">Data4!$DT$1:$DT$10,Data4!$DT$11:$DT$18</definedName>
    <definedName name="A127933442K_Data">Data4!$DT$11:$DT$18</definedName>
    <definedName name="A127933442K_Latest">Data4!$DT$18</definedName>
    <definedName name="A127933446V">Data4!$EA$1:$EA$10,Data4!$EA$11:$EA$18</definedName>
    <definedName name="A127933446V_Data">Data4!$EA$11:$EA$18</definedName>
    <definedName name="A127933446V_Latest">Data4!$EA$18</definedName>
    <definedName name="A127933450K">Data4!$EF$1:$EF$10,Data4!$EF$11:$EF$18</definedName>
    <definedName name="A127933450K_Data">Data4!$EF$11:$EF$18</definedName>
    <definedName name="A127933450K_Latest">Data4!$EF$18</definedName>
    <definedName name="A127933454V">Data4!$EH$1:$EH$10,Data4!$EH$11:$EH$18</definedName>
    <definedName name="A127933454V_Data">Data4!$EH$11:$EH$18</definedName>
    <definedName name="A127933454V_Latest">Data4!$EH$18</definedName>
    <definedName name="A127933458C">Data4!$DJ$1:$DJ$10,Data4!$DJ$11:$DJ$18</definedName>
    <definedName name="A127933458C_Data">Data4!$DJ$11:$DJ$18</definedName>
    <definedName name="A127933458C_Latest">Data4!$DJ$18</definedName>
    <definedName name="A127933466C">Data4!$DK$1:$DK$10,Data4!$DK$11:$DK$18</definedName>
    <definedName name="A127933466C_Data">Data4!$DK$11:$DK$18</definedName>
    <definedName name="A127933466C_Latest">Data4!$DK$18</definedName>
    <definedName name="A127933470V">Data4!$FH$1:$FH$10,Data4!$FH$11:$FH$18</definedName>
    <definedName name="A127933470V_Data">Data4!$FH$11:$FH$18</definedName>
    <definedName name="A127933470V_Latest">Data4!$FH$18</definedName>
    <definedName name="A127933474C">Data4!$EV$1:$EV$10,Data4!$EV$11:$EV$18</definedName>
    <definedName name="A127933474C_Data">Data4!$EV$11:$EV$18</definedName>
    <definedName name="A127933474C_Latest">Data4!$EV$18</definedName>
    <definedName name="A127933478L">Data4!$GG$1:$GG$10,Data4!$GG$11:$GG$18</definedName>
    <definedName name="A127933478L_Data">Data4!$GG$11:$GG$18</definedName>
    <definedName name="A127933478L_Latest">Data4!$GG$18</definedName>
    <definedName name="A127933482C">Data4!$GJ$1:$GJ$10,Data4!$GJ$11:$GJ$18</definedName>
    <definedName name="A127933482C_Data">Data4!$GJ$11:$GJ$18</definedName>
    <definedName name="A127933482C_Latest">Data4!$GJ$18</definedName>
    <definedName name="A127933486L">Data4!$GT$1:$GT$10,Data4!$GT$11:$GT$18</definedName>
    <definedName name="A127933486L_Data">Data4!$GT$11:$GT$18</definedName>
    <definedName name="A127933486L_Latest">Data4!$GT$18</definedName>
    <definedName name="A127933490C">Data4!$GV$1:$GV$10,Data4!$GV$11:$GV$18</definedName>
    <definedName name="A127933490C_Data">Data4!$GV$11:$GV$18</definedName>
    <definedName name="A127933490C_Latest">Data4!$GV$18</definedName>
    <definedName name="A127933494L">Data3!$BO$1:$BO$10,Data3!$BO$11:$BO$18</definedName>
    <definedName name="A127933494L_Data">Data3!$BO$11:$BO$18</definedName>
    <definedName name="A127933494L_Latest">Data3!$BO$18</definedName>
    <definedName name="A127933498W">Data3!$BE$1:$BE$10,Data3!$BE$11:$BE$18</definedName>
    <definedName name="A127933498W_Data">Data3!$BE$11:$BE$18</definedName>
    <definedName name="A127933498W_Latest">Data3!$BE$18</definedName>
    <definedName name="A127933502A">Data3!$CH$1:$CH$10,Data3!$CH$11:$CH$18</definedName>
    <definedName name="A127933502A_Data">Data3!$CH$11:$CH$18</definedName>
    <definedName name="A127933502A_Latest">Data3!$CH$18</definedName>
    <definedName name="A127933506K">Data3!$CL$1:$CL$10,Data3!$CL$11:$CL$18</definedName>
    <definedName name="A127933506K_Data">Data3!$CL$11:$CL$18</definedName>
    <definedName name="A127933506K_Latest">Data3!$CL$18</definedName>
    <definedName name="A127933510A">Data3!$DI$1:$DI$10,Data3!$DI$11:$DI$18</definedName>
    <definedName name="A127933510A_Data">Data3!$DI$11:$DI$18</definedName>
    <definedName name="A127933510A_Latest">Data3!$DI$18</definedName>
    <definedName name="A127933514K">Data3!$DL$1:$DL$10,Data3!$DL$11:$DL$18</definedName>
    <definedName name="A127933514K_Data">Data3!$DL$11:$DL$18</definedName>
    <definedName name="A127933514K_Latest">Data3!$DL$18</definedName>
    <definedName name="A127933518V">Data3!$DN$1:$DN$10,Data3!$DN$11:$DN$18</definedName>
    <definedName name="A127933518V_Data">Data3!$DN$11:$DN$18</definedName>
    <definedName name="A127933518V_Latest">Data3!$DN$18</definedName>
    <definedName name="A127933522K">Data3!$DP$1:$DP$10,Data3!$DP$11:$DP$18</definedName>
    <definedName name="A127933522K_Data">Data3!$DP$11:$DP$18</definedName>
    <definedName name="A127933522K_Latest">Data3!$DP$18</definedName>
    <definedName name="A127933526V">Data3!$CJ$1:$CJ$10,Data3!$CJ$11:$CJ$18</definedName>
    <definedName name="A127933526V_Data">Data3!$CJ$11:$CJ$18</definedName>
    <definedName name="A127933526V_Latest">Data3!$CJ$18</definedName>
    <definedName name="A127933534V">Data3!$CO$1:$CO$10,Data3!$CO$11:$CO$18</definedName>
    <definedName name="A127933534V_Data">Data3!$CO$11:$CO$18</definedName>
    <definedName name="A127933534V_Latest">Data3!$CO$18</definedName>
    <definedName name="A127933538C">Data3!$EU$1:$EU$10,Data3!$EU$11:$EU$18</definedName>
    <definedName name="A127933538C_Data">Data3!$EU$11:$EU$18</definedName>
    <definedName name="A127933538C_Latest">Data3!$EU$18</definedName>
    <definedName name="A127933542V">Data3!$EW$1:$EW$10,Data3!$EW$11:$EW$18</definedName>
    <definedName name="A127933542V_Data">Data3!$EW$11:$EW$18</definedName>
    <definedName name="A127933542V_Latest">Data3!$EW$18</definedName>
    <definedName name="A127933546C">Data3!$EX$1:$EX$10,Data3!$EX$11:$EX$18</definedName>
    <definedName name="A127933546C_Data">Data3!$EX$11:$EX$18</definedName>
    <definedName name="A127933546C_Latest">Data3!$EX$18</definedName>
    <definedName name="A127933550V">Data3!$DV$1:$DV$10,Data3!$DV$11:$DV$18</definedName>
    <definedName name="A127933550V_Data">Data3!$DV$11:$DV$18</definedName>
    <definedName name="A127933550V_Latest">Data3!$DV$18</definedName>
    <definedName name="A127933554C">Data3!$DZ$1:$DZ$10,Data3!$DZ$11:$DZ$18</definedName>
    <definedName name="A127933554C_Data">Data3!$DZ$11:$DZ$18</definedName>
    <definedName name="A127933554C_Latest">Data3!$DZ$18</definedName>
    <definedName name="A127933558L">Data3!$FA$1:$FA$10,Data3!$FA$11:$FA$18</definedName>
    <definedName name="A127933558L_Data">Data3!$FA$11:$FA$18</definedName>
    <definedName name="A127933558L_Latest">Data3!$FA$18</definedName>
    <definedName name="A127933562C">Data3!$FR$1:$FR$10,Data3!$FR$11:$FR$18</definedName>
    <definedName name="A127933562C_Data">Data3!$FR$11:$FR$18</definedName>
    <definedName name="A127933562C_Latest">Data3!$FR$18</definedName>
    <definedName name="A127933566L">Data3!$FY$1:$FY$10,Data3!$FY$11:$FY$18</definedName>
    <definedName name="A127933566L_Data">Data3!$FY$11:$FY$18</definedName>
    <definedName name="A127933566L_Latest">Data3!$FY$18</definedName>
    <definedName name="A127933570C">Data3!$HD$1:$HD$10,Data3!$HD$11:$HD$18</definedName>
    <definedName name="A127933570C_Data">Data3!$HD$11:$HD$18</definedName>
    <definedName name="A127933570C_Latest">Data3!$HD$18</definedName>
    <definedName name="A127933574L">Data3!$HG$1:$HG$10,Data3!$HG$11:$HG$18</definedName>
    <definedName name="A127933574L_Data">Data3!$HG$11:$HG$18</definedName>
    <definedName name="A127933574L_Latest">Data3!$HG$18</definedName>
    <definedName name="A127933578W">Data3!$HO$1:$HO$10,Data3!$HO$11:$HO$18</definedName>
    <definedName name="A127933578W_Data">Data3!$HO$11:$HO$18</definedName>
    <definedName name="A127933578W_Latest">Data3!$HO$18</definedName>
    <definedName name="A127933586W">Data3!$HZ$1:$HZ$10,Data3!$HZ$11:$HZ$18</definedName>
    <definedName name="A127933586W_Data">Data3!$HZ$11:$HZ$18</definedName>
    <definedName name="A127933586W_Latest">Data3!$HZ$18</definedName>
    <definedName name="A127933590L">Data3!$IA$1:$IA$10,Data3!$IA$11:$IA$18</definedName>
    <definedName name="A127933590L_Data">Data3!$IA$11:$IA$18</definedName>
    <definedName name="A127933590L_Latest">Data3!$IA$18</definedName>
    <definedName name="A127933594W">Data3!$IG$1:$IG$10,Data3!$IG$11:$IG$18</definedName>
    <definedName name="A127933594W_Data">Data3!$IG$11:$IG$18</definedName>
    <definedName name="A127933594W_Latest">Data3!$IG$18</definedName>
    <definedName name="A127933598F">Data3!$IJ$1:$IJ$10,Data3!$IJ$11:$IJ$18</definedName>
    <definedName name="A127933598F_Data">Data3!$IJ$11:$IJ$18</definedName>
    <definedName name="A127933598F_Latest">Data3!$IJ$18</definedName>
    <definedName name="A127933602K">Data3!$HS$1:$HS$10,Data3!$HS$11:$HS$18</definedName>
    <definedName name="A127933602K_Data">Data3!$HS$11:$HS$18</definedName>
    <definedName name="A127933602K_Latest">Data3!$HS$18</definedName>
    <definedName name="A127933606V">Data4!$D$1:$D$10,Data4!$D$11:$D$18</definedName>
    <definedName name="A127933606V_Data">Data4!$D$11:$D$18</definedName>
    <definedName name="A127933606V_Latest">Data4!$D$18</definedName>
    <definedName name="A127933610K">Data3!$HT$1:$HT$10,Data3!$HT$11:$HT$18</definedName>
    <definedName name="A127933610K_Data">Data3!$HT$11:$HT$18</definedName>
    <definedName name="A127933610K_Latest">Data3!$HT$18</definedName>
    <definedName name="A127933614V">Data3!$HY$1:$HY$10,Data3!$HY$11:$HY$18</definedName>
    <definedName name="A127933614V_Data">Data3!$HY$11:$HY$18</definedName>
    <definedName name="A127933614V_Latest">Data3!$HY$18</definedName>
    <definedName name="A127933618C">Data4!$S$1:$S$10,Data4!$S$11:$S$18</definedName>
    <definedName name="A127933618C_Data">Data4!$S$11:$S$18</definedName>
    <definedName name="A127933618C_Latest">Data4!$S$18</definedName>
    <definedName name="A127933622V">Data4!$AK$1:$AK$10,Data4!$AK$11:$AK$18</definedName>
    <definedName name="A127933622V_Data">Data4!$AK$11:$AK$18</definedName>
    <definedName name="A127933622V_Latest">Data4!$AK$18</definedName>
    <definedName name="A127933626C">Data4!$O$1:$O$10,Data4!$O$11:$O$18</definedName>
    <definedName name="A127933626C_Data">Data4!$O$11:$O$18</definedName>
    <definedName name="A127933626C_Latest">Data4!$O$18</definedName>
    <definedName name="A127933630V">Data4!$HE$1:$HE$10,Data4!$HE$11:$HE$18</definedName>
    <definedName name="A127933630V_Data">Data4!$HE$11:$HE$18</definedName>
    <definedName name="A127933630V_Latest">Data4!$HE$18</definedName>
    <definedName name="A127934650W">Data4!$HU$1:$HU$10,Data4!$HU$11:$HU$18</definedName>
    <definedName name="A127934650W_Data">Data4!$HU$11:$HU$18</definedName>
    <definedName name="A127934650W_Latest">Data4!$HU$18</definedName>
    <definedName name="A127934654F">Data4!$IC$1:$IC$10,Data4!$IC$11:$IC$18</definedName>
    <definedName name="A127934654F_Data">Data4!$IC$11:$IC$18</definedName>
    <definedName name="A127934654F_Latest">Data4!$IC$18</definedName>
    <definedName name="A127934658R">Data4!$II$1:$II$10,Data4!$II$11:$II$18</definedName>
    <definedName name="A127934658R_Data">Data4!$II$11:$II$18</definedName>
    <definedName name="A127934658R_Latest">Data4!$II$18</definedName>
    <definedName name="A127934662F">Data4!$HJ$1:$HJ$10,Data4!$HJ$11:$HJ$18</definedName>
    <definedName name="A127934662F_Data">Data4!$HJ$11:$HJ$18</definedName>
    <definedName name="A127934662F_Latest">Data4!$HJ$18</definedName>
    <definedName name="A127934666R">Data4!$HQ$1:$HQ$10,Data4!$HQ$11:$HQ$18</definedName>
    <definedName name="A127934666R_Data">Data4!$HQ$11:$HQ$18</definedName>
    <definedName name="A127934666R_Latest">Data4!$HQ$18</definedName>
    <definedName name="A127934930R">Data5!$Y$1:$Y$10,Data5!$Y$11:$Y$18</definedName>
    <definedName name="A127934930R_Data">Data5!$Y$11:$Y$18</definedName>
    <definedName name="A127934930R_Latest">Data5!$Y$18</definedName>
    <definedName name="A127934934X">Data5!$F$1:$F$10,Data5!$F$11:$F$18</definedName>
    <definedName name="A127934934X_Data">Data5!$F$11:$F$18</definedName>
    <definedName name="A127934934X_Latest">Data5!$F$18</definedName>
    <definedName name="A127934938J">Data5!$AG$1:$AG$10,Data5!$AG$11:$AG$18</definedName>
    <definedName name="A127934938J_Data">Data5!$AG$11:$AG$18</definedName>
    <definedName name="A127934938J_Latest">Data5!$AG$18</definedName>
    <definedName name="A127934942X">Data5!$AJ$1:$AJ$10,Data5!$AJ$11:$AJ$18</definedName>
    <definedName name="A127934942X_Data">Data5!$AJ$11:$AJ$18</definedName>
    <definedName name="A127934942X_Latest">Data5!$AJ$18</definedName>
    <definedName name="A127934946J">Data5!$L$1:$L$10,Data5!$L$11:$L$18</definedName>
    <definedName name="A127934946J_Data">Data5!$L$11:$L$18</definedName>
    <definedName name="A127934946J_Latest">Data5!$L$18</definedName>
    <definedName name="A127934950X">Data6!$AN$1:$AN$10,Data6!$AN$11:$AN$18</definedName>
    <definedName name="A127934950X_Data">Data6!$AN$11:$AN$18</definedName>
    <definedName name="A127934950X_Latest">Data6!$AN$18</definedName>
    <definedName name="A127934954J">Data6!$AZ$1:$AZ$10,Data6!$AZ$11:$AZ$18</definedName>
    <definedName name="A127934954J_Data">Data6!$AZ$11:$AZ$18</definedName>
    <definedName name="A127934954J_Latest">Data6!$AZ$18</definedName>
    <definedName name="A127934962J">Data6!$CL$1:$CL$10,Data6!$CL$11:$CL$18</definedName>
    <definedName name="A127934962J_Data">Data6!$CL$11:$CL$18</definedName>
    <definedName name="A127934962J_Latest">Data6!$CL$18</definedName>
    <definedName name="A127934970J">Data6!$DD$1:$DD$10,Data6!$DD$11:$DD$18</definedName>
    <definedName name="A127934970J_Data">Data6!$DD$11:$DD$18</definedName>
    <definedName name="A127934970J_Latest">Data6!$DD$18</definedName>
    <definedName name="A127934974T">Data6!$DF$1:$DF$10,Data6!$DF$11:$DF$18</definedName>
    <definedName name="A127934974T_Data">Data6!$DF$11:$DF$18</definedName>
    <definedName name="A127934974T_Latest">Data6!$DF$18</definedName>
    <definedName name="A127934978A">Data6!$DJ$1:$DJ$10,Data6!$DJ$11:$DJ$18</definedName>
    <definedName name="A127934978A_Data">Data6!$DJ$11:$DJ$18</definedName>
    <definedName name="A127934978A_Latest">Data6!$DJ$18</definedName>
    <definedName name="A127934982T">Data6!$DU$1:$DU$10,Data6!$DU$11:$DU$18</definedName>
    <definedName name="A127934982T_Data">Data6!$DU$11:$DU$18</definedName>
    <definedName name="A127934982T_Latest">Data6!$DU$18</definedName>
    <definedName name="A127934986A">Data6!$DX$1:$DX$10,Data6!$DX$11:$DX$18</definedName>
    <definedName name="A127934986A_Data">Data6!$DX$11:$DX$18</definedName>
    <definedName name="A127934986A_Latest">Data6!$DX$18</definedName>
    <definedName name="A127934990T">Data6!$EG$1:$EG$10,Data6!$EG$11:$EG$18</definedName>
    <definedName name="A127934990T_Data">Data6!$EG$11:$EG$18</definedName>
    <definedName name="A127934990T_Latest">Data6!$EG$18</definedName>
    <definedName name="A127934994A">Data6!$EE$1:$EE$10,Data6!$EE$11:$EE$18</definedName>
    <definedName name="A127934994A_Data">Data6!$EE$11:$EE$18</definedName>
    <definedName name="A127934994A_Latest">Data6!$EE$18</definedName>
    <definedName name="A127934998K">Data6!$GC$1:$GC$10,Data6!$GC$11:$GC$18</definedName>
    <definedName name="A127934998K_Data">Data6!$GC$11:$GC$18</definedName>
    <definedName name="A127934998K_Latest">Data6!$GC$18</definedName>
    <definedName name="A127935002T">Data6!$GH$1:$GH$10,Data6!$GH$11:$GH$18</definedName>
    <definedName name="A127935002T_Data">Data6!$GH$11:$GH$18</definedName>
    <definedName name="A127935002T_Latest">Data6!$GH$18</definedName>
    <definedName name="A127935006A">Data5!$AZ$1:$AZ$10,Data5!$AZ$11:$AZ$18</definedName>
    <definedName name="A127935006A_Data">Data5!$AZ$11:$AZ$18</definedName>
    <definedName name="A127935006A_Latest">Data5!$AZ$18</definedName>
    <definedName name="A127935010T">Data5!$BN$1:$BN$10,Data5!$BN$11:$BN$18</definedName>
    <definedName name="A127935010T_Data">Data5!$BN$11:$BN$18</definedName>
    <definedName name="A127935010T_Latest">Data5!$BN$18</definedName>
    <definedName name="A127935014A">Data5!$AT$1:$AT$10,Data5!$AT$11:$AT$18</definedName>
    <definedName name="A127935014A_Data">Data5!$AT$11:$AT$18</definedName>
    <definedName name="A127935014A_Latest">Data5!$AT$18</definedName>
    <definedName name="A127935018K">Data5!$CC$1:$CC$10,Data5!$CC$11:$CC$18</definedName>
    <definedName name="A127935018K_Data">Data5!$CC$11:$CC$18</definedName>
    <definedName name="A127935018K_Latest">Data5!$CC$18</definedName>
    <definedName name="A127935022A">Data5!$CG$1:$CG$10,Data5!$CG$11:$CG$18</definedName>
    <definedName name="A127935022A_Data">Data5!$CG$11:$CG$18</definedName>
    <definedName name="A127935022A_Latest">Data5!$CG$18</definedName>
    <definedName name="A127935026K">Data5!$CH$1:$CH$10,Data5!$CH$11:$CH$18</definedName>
    <definedName name="A127935026K_Data">Data5!$CH$11:$CH$18</definedName>
    <definedName name="A127935026K_Latest">Data5!$CH$18</definedName>
    <definedName name="A127935030A">Data5!$CK$1:$CK$10,Data5!$CK$11:$CK$18</definedName>
    <definedName name="A127935030A_Data">Data5!$CK$11:$CK$18</definedName>
    <definedName name="A127935030A_Latest">Data5!$CK$18</definedName>
    <definedName name="A127935034K">Data5!$BS$1:$BS$10,Data5!$BS$11:$BS$18</definedName>
    <definedName name="A127935034K_Data">Data5!$BS$11:$BS$18</definedName>
    <definedName name="A127935034K_Latest">Data5!$BS$18</definedName>
    <definedName name="A127935038V">Data5!$DR$1:$DR$10,Data5!$DR$11:$DR$18</definedName>
    <definedName name="A127935038V_Data">Data5!$DR$11:$DR$18</definedName>
    <definedName name="A127935038V_Latest">Data5!$DR$18</definedName>
    <definedName name="A127935042K">Data5!$DC$1:$DC$10,Data5!$DC$11:$DC$18</definedName>
    <definedName name="A127935042K_Data">Data5!$DC$11:$DC$18</definedName>
    <definedName name="A127935042K_Latest">Data5!$DC$18</definedName>
    <definedName name="A127935046V">Data5!$DE$1:$DE$10,Data5!$DE$11:$DE$18</definedName>
    <definedName name="A127935046V_Data">Data5!$DE$11:$DE$18</definedName>
    <definedName name="A127935046V_Latest">Data5!$DE$18</definedName>
    <definedName name="A127935050K">Data5!$FC$1:$FC$10,Data5!$FC$11:$FC$18</definedName>
    <definedName name="A127935050K_Data">Data5!$FC$11:$FC$18</definedName>
    <definedName name="A127935050K_Latest">Data5!$FC$18</definedName>
    <definedName name="A127935054V">Data5!$FE$1:$FE$10,Data5!$FE$11:$FE$18</definedName>
    <definedName name="A127935054V_Data">Data5!$FE$11:$FE$18</definedName>
    <definedName name="A127935054V_Latest">Data5!$FE$18</definedName>
    <definedName name="A127935058C">Data5!$FP$1:$FP$10,Data5!$FP$11:$FP$18</definedName>
    <definedName name="A127935058C_Data">Data5!$FP$11:$FP$18</definedName>
    <definedName name="A127935058C_Latest">Data5!$FP$18</definedName>
    <definedName name="A127935066C">Data5!$EN$1:$EN$10,Data5!$EN$11:$EN$18</definedName>
    <definedName name="A127935066C_Data">Data5!$EN$11:$EN$18</definedName>
    <definedName name="A127935066C_Latest">Data5!$EN$18</definedName>
    <definedName name="A127935070V">Data5!$EO$1:$EO$10,Data5!$EO$11:$EO$18</definedName>
    <definedName name="A127935070V_Data">Data5!$EO$11:$EO$18</definedName>
    <definedName name="A127935070V_Latest">Data5!$EO$18</definedName>
    <definedName name="A127935074C">Data5!$GK$1:$GK$10,Data5!$GK$11:$GK$18</definedName>
    <definedName name="A127935074C_Data">Data5!$GK$11:$GK$18</definedName>
    <definedName name="A127935074C_Latest">Data5!$GK$18</definedName>
    <definedName name="A127935078L">Data5!$GO$1:$GO$10,Data5!$GO$11:$GO$18</definedName>
    <definedName name="A127935078L_Data">Data5!$GO$11:$GO$18</definedName>
    <definedName name="A127935078L_Latest">Data5!$GO$18</definedName>
    <definedName name="A127935082C">Data5!$HA$1:$HA$10,Data5!$HA$11:$HA$18</definedName>
    <definedName name="A127935082C_Data">Data5!$HA$11:$HA$18</definedName>
    <definedName name="A127935082C_Latest">Data5!$HA$18</definedName>
    <definedName name="A127935086L">Data5!$HU$1:$HU$10,Data5!$HU$11:$HU$18</definedName>
    <definedName name="A127935086L_Data">Data5!$HU$11:$HU$18</definedName>
    <definedName name="A127935086L_Latest">Data5!$HU$18</definedName>
    <definedName name="A127935090C">Data5!$HV$1:$HV$10,Data5!$HV$11:$HV$18</definedName>
    <definedName name="A127935090C_Data">Data5!$HV$11:$HV$18</definedName>
    <definedName name="A127935090C_Latest">Data5!$HV$18</definedName>
    <definedName name="A127935094L">Data5!$HD$1:$HD$10,Data5!$HD$11:$HD$18</definedName>
    <definedName name="A127935094L_Data">Data5!$HD$11:$HD$18</definedName>
    <definedName name="A127935094L_Latest">Data5!$HD$18</definedName>
    <definedName name="A127935098W">Data6!$J$1:$J$10,Data6!$J$11:$J$18</definedName>
    <definedName name="A127935098W_Data">Data6!$J$11:$J$18</definedName>
    <definedName name="A127935098W_Latest">Data6!$J$18</definedName>
    <definedName name="A127935102A">Data6!$U$1:$U$10,Data6!$U$11:$U$18</definedName>
    <definedName name="A127935102A_Data">Data6!$U$11:$U$18</definedName>
    <definedName name="A127935102A_Latest">Data6!$U$18</definedName>
    <definedName name="A127935106K">Data6!$V$1:$V$10,Data6!$V$11:$V$18</definedName>
    <definedName name="A127935106K_Data">Data6!$V$11:$V$18</definedName>
    <definedName name="A127935106K_Latest">Data6!$V$18</definedName>
    <definedName name="A127935110A">Data5!$IM$1:$IM$10,Data5!$IM$11:$IM$18</definedName>
    <definedName name="A127935110A_Data">Data5!$IM$11:$IM$18</definedName>
    <definedName name="A127935110A_Latest">Data5!$IM$18</definedName>
    <definedName name="A127935122K">Data6!$GM$1:$GM$10,Data6!$GM$11:$GM$18</definedName>
    <definedName name="A127935122K_Data">Data6!$GM$11:$GM$18</definedName>
    <definedName name="A127935122K_Latest">Data6!$GM$18</definedName>
    <definedName name="A127936134L">Data6!$HD$1:$HD$10,Data6!$HD$11:$HD$18</definedName>
    <definedName name="A127936134L_Data">Data6!$HD$11:$HD$18</definedName>
    <definedName name="A127936134L_Latest">Data6!$HD$18</definedName>
    <definedName name="A127936138W">Data6!$HF$1:$HF$10,Data6!$HF$11:$HF$18</definedName>
    <definedName name="A127936138W_Data">Data6!$HF$11:$HF$18</definedName>
    <definedName name="A127936138W_Latest">Data6!$HF$18</definedName>
    <definedName name="A127936142L">Data6!$HJ$1:$HJ$10,Data6!$HJ$11:$HJ$18</definedName>
    <definedName name="A127936142L_Data">Data6!$HJ$11:$HJ$18</definedName>
    <definedName name="A127936142L_Latest">Data6!$HJ$18</definedName>
    <definedName name="A127936146W">Data6!$HK$1:$HK$10,Data6!$HK$11:$HK$18</definedName>
    <definedName name="A127936146W_Data">Data6!$HK$11:$HK$18</definedName>
    <definedName name="A127936146W_Latest">Data6!$HK$18</definedName>
    <definedName name="A127936150L">Data6!$HS$1:$HS$10,Data6!$HS$11:$HS$18</definedName>
    <definedName name="A127936150L_Data">Data6!$HS$11:$HS$18</definedName>
    <definedName name="A127936150L_Latest">Data6!$HS$18</definedName>
    <definedName name="A127936154W">Data6!$HW$1:$HW$10,Data6!$HW$11:$HW$18</definedName>
    <definedName name="A127936154W_Data">Data6!$HW$11:$HW$18</definedName>
    <definedName name="A127936154W_Latest">Data6!$HW$18</definedName>
    <definedName name="A127936158F">Data6!$HZ$1:$HZ$10,Data6!$HZ$11:$HZ$18</definedName>
    <definedName name="A127936158F_Data">Data6!$HZ$11:$HZ$18</definedName>
    <definedName name="A127936158F_Latest">Data6!$HZ$18</definedName>
    <definedName name="A127936162W">Data6!$GZ$1:$GZ$10,Data6!$GZ$11:$GZ$18</definedName>
    <definedName name="A127936162W_Data">Data6!$GZ$11:$GZ$18</definedName>
    <definedName name="A127936162W_Latest">Data6!$GZ$18</definedName>
    <definedName name="A127936426R">Data6!$IP$1:$IP$10,Data6!$IP$11:$IP$18</definedName>
    <definedName name="A127936426R_Data">Data6!$IP$11:$IP$18</definedName>
    <definedName name="A127936426R_Latest">Data6!$IP$18</definedName>
    <definedName name="A127936430F">Data7!$C$1:$C$10,Data7!$C$11:$C$18</definedName>
    <definedName name="A127936430F_Data">Data7!$C$11:$C$18</definedName>
    <definedName name="A127936430F_Latest">Data7!$C$18</definedName>
    <definedName name="A127936434R">Data7!$I$1:$I$10,Data7!$I$11:$I$18</definedName>
    <definedName name="A127936434R_Data">Data7!$I$11:$I$18</definedName>
    <definedName name="A127936434R_Latest">Data7!$I$18</definedName>
    <definedName name="A127936438X">Data7!$N$1:$N$10,Data7!$N$11:$N$18</definedName>
    <definedName name="A127936438X_Data">Data7!$N$11:$N$18</definedName>
    <definedName name="A127936438X_Latest">Data7!$N$18</definedName>
    <definedName name="A127936442R">Data8!$W$1:$W$10,Data8!$W$11:$W$18</definedName>
    <definedName name="A127936442R_Data">Data8!$W$11:$W$18</definedName>
    <definedName name="A127936442R_Latest">Data8!$W$18</definedName>
    <definedName name="A127936446X">Data8!$Y$1:$Y$10,Data8!$Y$11:$Y$18</definedName>
    <definedName name="A127936446X_Data">Data8!$Y$11:$Y$18</definedName>
    <definedName name="A127936446X_Latest">Data8!$Y$18</definedName>
    <definedName name="A127936450R">Data8!$Z$1:$Z$10,Data8!$Z$11:$Z$18</definedName>
    <definedName name="A127936450R_Data">Data8!$Z$11:$Z$18</definedName>
    <definedName name="A127936450R_Latest">Data8!$Z$18</definedName>
    <definedName name="A127936454X">Data8!$AH$1:$AH$10,Data8!$AH$11:$AH$18</definedName>
    <definedName name="A127936454X_Data">Data8!$AH$11:$AH$18</definedName>
    <definedName name="A127936454X_Latest">Data8!$AH$18</definedName>
    <definedName name="A127936458J">Data8!$K$1:$K$10,Data8!$K$11:$K$18</definedName>
    <definedName name="A127936458J_Data">Data8!$K$11:$K$18</definedName>
    <definedName name="A127936458J_Latest">Data8!$K$18</definedName>
    <definedName name="A127936462X">Data8!$AL$1:$AL$10,Data8!$AL$11:$AL$18</definedName>
    <definedName name="A127936462X_Data">Data8!$AL$11:$AL$18</definedName>
    <definedName name="A127936462X_Latest">Data8!$AL$18</definedName>
    <definedName name="A127936466J">Data8!$M$1:$M$10,Data8!$M$11:$M$18</definedName>
    <definedName name="A127936466J_Data">Data8!$M$11:$M$18</definedName>
    <definedName name="A127936466J_Latest">Data8!$M$18</definedName>
    <definedName name="A127936470X">Data8!$AZ$1:$AZ$10,Data8!$AZ$11:$AZ$18</definedName>
    <definedName name="A127936470X_Data">Data8!$AZ$11:$AZ$18</definedName>
    <definedName name="A127936470X_Latest">Data8!$AZ$18</definedName>
    <definedName name="A127936474J">Data8!$BB$1:$BB$10,Data8!$BB$11:$BB$18</definedName>
    <definedName name="A127936474J_Data">Data8!$BB$11:$BB$18</definedName>
    <definedName name="A127936474J_Latest">Data8!$BB$18</definedName>
    <definedName name="A127936478T">Data8!$BI$1:$BI$10,Data8!$BI$11:$BI$18</definedName>
    <definedName name="A127936478T_Data">Data8!$BI$11:$BI$18</definedName>
    <definedName name="A127936478T_Latest">Data8!$BI$18</definedName>
    <definedName name="A127936482J">Data8!$BN$1:$BN$10,Data8!$BN$11:$BN$18</definedName>
    <definedName name="A127936482J_Data">Data8!$BN$11:$BN$18</definedName>
    <definedName name="A127936482J_Latest">Data8!$BN$18</definedName>
    <definedName name="A127936486T">Data8!$BQ$1:$BQ$10,Data8!$BQ$11:$BQ$18</definedName>
    <definedName name="A127936486T_Data">Data8!$BQ$11:$BQ$18</definedName>
    <definedName name="A127936486T_Latest">Data8!$BQ$18</definedName>
    <definedName name="A127936490J">Data8!$AP$1:$AP$10,Data8!$AP$11:$AP$18</definedName>
    <definedName name="A127936490J_Data">Data8!$AP$11:$AP$18</definedName>
    <definedName name="A127936490J_Latest">Data8!$AP$18</definedName>
    <definedName name="A127936494T">Data8!$CM$1:$CM$10,Data8!$CM$11:$CM$18</definedName>
    <definedName name="A127936494T_Data">Data8!$CM$11:$CM$18</definedName>
    <definedName name="A127936494T_Latest">Data8!$CM$18</definedName>
    <definedName name="A127936498A">Data8!$CO$1:$CO$10,Data8!$CO$11:$CO$18</definedName>
    <definedName name="A127936498A_Data">Data8!$CO$11:$CO$18</definedName>
    <definedName name="A127936498A_Latest">Data8!$CO$18</definedName>
    <definedName name="A127936502F">Data8!$CA$1:$CA$10,Data8!$CA$11:$CA$18</definedName>
    <definedName name="A127936502F_Data">Data8!$CA$11:$CA$18</definedName>
    <definedName name="A127936502F_Latest">Data8!$CA$18</definedName>
    <definedName name="A127936506R">Data8!$DB$1:$DB$10,Data8!$DB$11:$DB$18</definedName>
    <definedName name="A127936506R_Data">Data8!$DB$11:$DB$18</definedName>
    <definedName name="A127936506R_Latest">Data8!$DB$18</definedName>
    <definedName name="A127936510F">Data8!$BX$1:$BX$10,Data8!$BX$11:$BX$18</definedName>
    <definedName name="A127936510F_Data">Data8!$BX$11:$BX$18</definedName>
    <definedName name="A127936510F_Latest">Data8!$BX$18</definedName>
    <definedName name="A127936514R">Data8!$CE$1:$CE$10,Data8!$CE$11:$CE$18</definedName>
    <definedName name="A127936514R_Data">Data8!$CE$11:$CE$18</definedName>
    <definedName name="A127936514R_Latest">Data8!$CE$18</definedName>
    <definedName name="A127936518X">Data8!$DG$1:$DG$10,Data8!$DG$11:$DG$18</definedName>
    <definedName name="A127936518X_Data">Data8!$DG$11:$DG$18</definedName>
    <definedName name="A127936518X_Latest">Data8!$DG$18</definedName>
    <definedName name="A127936522R">Data8!$DI$1:$DI$10,Data8!$DI$11:$DI$18</definedName>
    <definedName name="A127936522R_Data">Data8!$DI$11:$DI$18</definedName>
    <definedName name="A127936522R_Latest">Data8!$DI$18</definedName>
    <definedName name="A127936526X">Data8!$EL$1:$EL$10,Data8!$EL$11:$EL$18</definedName>
    <definedName name="A127936526X_Data">Data8!$EL$11:$EL$18</definedName>
    <definedName name="A127936526X_Latest">Data8!$EL$18</definedName>
    <definedName name="A127936530R">Data8!$FG$1:$FG$10,Data8!$FG$11:$FG$18</definedName>
    <definedName name="A127936530R_Data">Data8!$FG$11:$FG$18</definedName>
    <definedName name="A127936530R_Latest">Data8!$FG$18</definedName>
    <definedName name="A127936534X">Data8!$FK$1:$FK$10,Data8!$FK$11:$FK$18</definedName>
    <definedName name="A127936534X_Data">Data8!$FK$11:$FK$18</definedName>
    <definedName name="A127936534X_Latest">Data8!$FK$18</definedName>
    <definedName name="A127936538J">Data8!$FM$1:$FM$10,Data8!$FM$11:$FM$18</definedName>
    <definedName name="A127936538J_Data">Data8!$FM$11:$FM$18</definedName>
    <definedName name="A127936538J_Latest">Data8!$FM$18</definedName>
    <definedName name="A127936542X">Data8!$FS$1:$FS$10,Data8!$FS$11:$FS$18</definedName>
    <definedName name="A127936542X_Data">Data8!$FS$11:$FS$18</definedName>
    <definedName name="A127936542X_Latest">Data8!$FS$18</definedName>
    <definedName name="A127936546J">Data8!$FT$1:$FT$10,Data8!$FT$11:$FT$18</definedName>
    <definedName name="A127936546J_Data">Data8!$FT$11:$FT$18</definedName>
    <definedName name="A127936546J_Latest">Data8!$FT$18</definedName>
    <definedName name="A127936550X">Data7!$AF$1:$AF$10,Data7!$AF$11:$AF$18</definedName>
    <definedName name="A127936550X_Data">Data7!$AF$11:$AF$18</definedName>
    <definedName name="A127936550X_Latest">Data7!$AF$18</definedName>
    <definedName name="A127936554J">Data7!$AZ$1:$AZ$10,Data7!$AZ$11:$AZ$18</definedName>
    <definedName name="A127936554J_Data">Data7!$AZ$11:$AZ$18</definedName>
    <definedName name="A127936554J_Latest">Data7!$AZ$18</definedName>
    <definedName name="A127936558T">Data7!$BU$1:$BU$10,Data7!$BU$11:$BU$18</definedName>
    <definedName name="A127936558T_Data">Data7!$BU$11:$BU$18</definedName>
    <definedName name="A127936558T_Latest">Data7!$BU$18</definedName>
    <definedName name="A127936562J">Data7!$CB$1:$CB$10,Data7!$CB$11:$CB$18</definedName>
    <definedName name="A127936562J_Data">Data7!$CB$11:$CB$18</definedName>
    <definedName name="A127936562J_Latest">Data7!$CB$18</definedName>
    <definedName name="A127936566T">Data7!$CC$1:$CC$10,Data7!$CC$11:$CC$18</definedName>
    <definedName name="A127936566T_Data">Data7!$CC$11:$CC$18</definedName>
    <definedName name="A127936566T_Latest">Data7!$CC$18</definedName>
    <definedName name="A127936570J">Data7!$BE$1:$BE$10,Data7!$BE$11:$BE$18</definedName>
    <definedName name="A127936570J_Data">Data7!$BE$11:$BE$18</definedName>
    <definedName name="A127936570J_Latest">Data7!$BE$18</definedName>
    <definedName name="A127936574T">Data7!$DC$1:$DC$10,Data7!$DC$11:$DC$18</definedName>
    <definedName name="A127936574T_Data">Data7!$DC$11:$DC$18</definedName>
    <definedName name="A127936574T_Latest">Data7!$DC$18</definedName>
    <definedName name="A127936578A">Data7!$EK$1:$EK$10,Data7!$EK$11:$EK$18</definedName>
    <definedName name="A127936578A_Data">Data7!$EK$11:$EK$18</definedName>
    <definedName name="A127936578A_Latest">Data7!$EK$18</definedName>
    <definedName name="A127936582T">Data7!$EM$1:$EM$10,Data7!$EM$11:$EM$18</definedName>
    <definedName name="A127936582T_Data">Data7!$EM$11:$EM$18</definedName>
    <definedName name="A127936582T_Latest">Data7!$EM$18</definedName>
    <definedName name="A127936586A">Data7!$FM$1:$FM$10,Data7!$FM$11:$FM$18</definedName>
    <definedName name="A127936586A_Data">Data7!$FM$11:$FM$18</definedName>
    <definedName name="A127936586A_Latest">Data7!$FM$18</definedName>
    <definedName name="A127936590T">Data7!$FT$1:$FT$10,Data7!$FT$11:$FT$18</definedName>
    <definedName name="A127936590T_Data">Data7!$FT$11:$FT$18</definedName>
    <definedName name="A127936590T_Latest">Data7!$FT$18</definedName>
    <definedName name="A127936594A">Data7!$FF$1:$FF$10,Data7!$FF$11:$FF$18</definedName>
    <definedName name="A127936594A_Data">Data7!$FF$11:$FF$18</definedName>
    <definedName name="A127936594A_Latest">Data7!$FF$18</definedName>
    <definedName name="A127936598K">Data7!$GR$1:$GR$10,Data7!$GR$11:$GR$18</definedName>
    <definedName name="A127936598K_Data">Data7!$GR$11:$GR$18</definedName>
    <definedName name="A127936598K_Latest">Data7!$GR$18</definedName>
    <definedName name="A127936602R">Data7!$GS$1:$GS$10,Data7!$GS$11:$GS$18</definedName>
    <definedName name="A127936602R_Data">Data7!$GS$11:$GS$18</definedName>
    <definedName name="A127936602R_Latest">Data7!$GS$18</definedName>
    <definedName name="A127936606X">Data7!$HL$1:$HL$10,Data7!$HL$11:$HL$18</definedName>
    <definedName name="A127936606X_Data">Data7!$HL$11:$HL$18</definedName>
    <definedName name="A127936606X_Latest">Data7!$HL$18</definedName>
    <definedName name="A127936610R">Data7!$IB$1:$IB$10,Data7!$IB$11:$IB$18</definedName>
    <definedName name="A127936610R_Data">Data7!$IB$11:$IB$18</definedName>
    <definedName name="A127936610R_Latest">Data7!$IB$18</definedName>
    <definedName name="A127936614X">Data7!$ID$1:$ID$10,Data7!$ID$11:$ID$18</definedName>
    <definedName name="A127936614X_Data">Data7!$ID$11:$ID$18</definedName>
    <definedName name="A127936614X_Latest">Data7!$ID$18</definedName>
    <definedName name="A127936618J">Data7!$II$1:$II$10,Data7!$II$11:$II$18</definedName>
    <definedName name="A127936618J_Data">Data7!$II$11:$II$18</definedName>
    <definedName name="A127936618J_Latest">Data7!$II$18</definedName>
    <definedName name="A127936622X">Data7!$HX$1:$HX$10,Data7!$HX$11:$HX$18</definedName>
    <definedName name="A127936622X_Data">Data7!$HX$11:$HX$18</definedName>
    <definedName name="A127936622X_Latest">Data7!$HX$18</definedName>
    <definedName name="A127936626J">Data7!$HY$1:$HY$10,Data7!$HY$11:$HY$18</definedName>
    <definedName name="A127936626J_Data">Data7!$HY$11:$HY$18</definedName>
    <definedName name="A127936626J_Latest">Data7!$HY$18</definedName>
    <definedName name="A127936650J">Data8!$GA$1:$GA$10,Data8!$GA$11:$GA$18</definedName>
    <definedName name="A127936650J_Data">Data8!$GA$11:$GA$18</definedName>
    <definedName name="A127936650J_Latest">Data8!$GA$18</definedName>
    <definedName name="A127937658V">Data8!$GX$1:$GX$10,Data8!$GX$11:$GX$18</definedName>
    <definedName name="A127937658V_Data">Data8!$GX$11:$GX$18</definedName>
    <definedName name="A127937658V_Latest">Data8!$GX$18</definedName>
    <definedName name="A127937662K">Data8!$GZ$1:$GZ$10,Data8!$GZ$11:$GZ$18</definedName>
    <definedName name="A127937662K_Data">Data8!$GZ$11:$GZ$18</definedName>
    <definedName name="A127937662K_Latest">Data8!$GZ$18</definedName>
    <definedName name="A127937666V">Data8!$HB$1:$HB$10,Data8!$HB$11:$HB$18</definedName>
    <definedName name="A127937666V_Data">Data8!$HB$11:$HB$18</definedName>
    <definedName name="A127937666V_Latest">Data8!$HB$18</definedName>
    <definedName name="A127937670K">Data8!$GE$1:$GE$10,Data8!$GE$11:$GE$18</definedName>
    <definedName name="A127937670K_Data">Data8!$GE$11:$GE$18</definedName>
    <definedName name="A127937670K_Latest">Data8!$GE$18</definedName>
    <definedName name="A127937674V">Data8!$HF$1:$HF$10,Data8!$HF$11:$HF$18</definedName>
    <definedName name="A127937674V_Data">Data8!$HF$11:$HF$18</definedName>
    <definedName name="A127937674V_Latest">Data8!$HF$18</definedName>
    <definedName name="A127937930V">Data8!$HV$1:$HV$10,Data8!$HV$11:$HV$18</definedName>
    <definedName name="A127937930V_Data">Data8!$HV$11:$HV$18</definedName>
    <definedName name="A127937930V_Latest">Data8!$HV$18</definedName>
    <definedName name="A127937934C">Data8!$IA$1:$IA$10,Data8!$IA$11:$IA$18</definedName>
    <definedName name="A127937934C_Data">Data8!$IA$11:$IA$18</definedName>
    <definedName name="A127937934C_Latest">Data8!$IA$18</definedName>
    <definedName name="A127937938L">Data8!$II$1:$II$10,Data8!$II$11:$II$18</definedName>
    <definedName name="A127937938L_Data">Data8!$II$11:$II$18</definedName>
    <definedName name="A127937938L_Latest">Data8!$II$18</definedName>
    <definedName name="A127937942C">Data8!$IK$1:$IK$10,Data8!$IK$11:$IK$18</definedName>
    <definedName name="A127937942C_Data">Data8!$IK$11:$IK$18</definedName>
    <definedName name="A127937942C_Latest">Data8!$IK$18</definedName>
    <definedName name="A127937946L">Data8!$IO$1:$IO$10,Data8!$IO$11:$IO$18</definedName>
    <definedName name="A127937946L_Data">Data8!$IO$11:$IO$18</definedName>
    <definedName name="A127937946L_Latest">Data8!$IO$18</definedName>
    <definedName name="A127937950C">Data9!$IQ$1:$IQ$10,Data9!$IQ$11:$IQ$18</definedName>
    <definedName name="A127937950C_Data">Data9!$IQ$11:$IQ$18</definedName>
    <definedName name="A127937950C_Latest">Data9!$IQ$18</definedName>
    <definedName name="A127937954L">Data10!$E$1:$E$10,Data10!$E$11:$E$18</definedName>
    <definedName name="A127937954L_Data">Data10!$E$11:$E$18</definedName>
    <definedName name="A127937954L_Latest">Data10!$E$18</definedName>
    <definedName name="A127937958W">Data10!$I$1:$I$10,Data10!$I$11:$I$18</definedName>
    <definedName name="A127937958W_Data">Data10!$I$11:$I$18</definedName>
    <definedName name="A127937958W_Latest">Data10!$I$18</definedName>
    <definedName name="A127937962L">Data10!$J$1:$J$10,Data10!$J$11:$J$18</definedName>
    <definedName name="A127937962L_Data">Data10!$J$11:$J$18</definedName>
    <definedName name="A127937962L_Latest">Data10!$J$18</definedName>
    <definedName name="A127937966W">Data10!$K$1:$K$10,Data10!$K$11:$K$18</definedName>
    <definedName name="A127937966W_Data">Data10!$K$11:$K$18</definedName>
    <definedName name="A127937966W_Latest">Data10!$K$18</definedName>
    <definedName name="A127937970L">Data10!$R$1:$R$10,Data10!$R$11:$R$18</definedName>
    <definedName name="A127937970L_Data">Data10!$R$11:$R$18</definedName>
    <definedName name="A127937970L_Latest">Data10!$R$18</definedName>
    <definedName name="A127937974W">Data10!$S$1:$S$10,Data10!$S$11:$S$18</definedName>
    <definedName name="A127937974W_Data">Data10!$S$11:$S$18</definedName>
    <definedName name="A127937974W_Latest">Data10!$S$18</definedName>
    <definedName name="A127937978F">Data10!$U$1:$U$10,Data10!$U$11:$U$18</definedName>
    <definedName name="A127937978F_Data">Data10!$U$11:$U$18</definedName>
    <definedName name="A127937978F_Latest">Data10!$U$18</definedName>
    <definedName name="A127937982W">Data9!$IM$1:$IM$10,Data9!$IM$11:$IM$18</definedName>
    <definedName name="A127937982W_Data">Data9!$IM$11:$IM$18</definedName>
    <definedName name="A127937982W_Latest">Data9!$IM$18</definedName>
    <definedName name="A127937986F">Data10!$AI$1:$AI$10,Data10!$AI$11:$AI$18</definedName>
    <definedName name="A127937986F_Data">Data10!$AI$11:$AI$18</definedName>
    <definedName name="A127937986F_Latest">Data10!$AI$18</definedName>
    <definedName name="A127937990W">Data10!$AN$1:$AN$10,Data10!$AN$11:$AN$18</definedName>
    <definedName name="A127937990W_Data">Data10!$AN$11:$AN$18</definedName>
    <definedName name="A127937990W_Latest">Data10!$AN$18</definedName>
    <definedName name="A127937994F">Data10!$AP$1:$AP$10,Data10!$AP$11:$AP$18</definedName>
    <definedName name="A127937994F_Data">Data10!$AP$11:$AP$18</definedName>
    <definedName name="A127937994F_Latest">Data10!$AP$18</definedName>
    <definedName name="A127937998R">Data10!$BC$1:$BC$10,Data10!$BC$11:$BC$18</definedName>
    <definedName name="A127937998R_Data">Data10!$BC$11:$BC$18</definedName>
    <definedName name="A127937998R_Latest">Data10!$BC$18</definedName>
    <definedName name="A127938002W">Data10!$Y$1:$Y$10,Data10!$Y$11:$Y$18</definedName>
    <definedName name="A127938002W_Data">Data10!$Y$11:$Y$18</definedName>
    <definedName name="A127938002W_Latest">Data10!$Y$18</definedName>
    <definedName name="A127938010W">Data10!$CI$1:$CI$10,Data10!$CI$11:$CI$18</definedName>
    <definedName name="A127938010W_Data">Data10!$CI$11:$CI$18</definedName>
    <definedName name="A127938010W_Latest">Data10!$CI$18</definedName>
    <definedName name="A127938014F">Data10!$CM$1:$CM$10,Data10!$CM$11:$CM$18</definedName>
    <definedName name="A127938014F_Data">Data10!$CM$11:$CM$18</definedName>
    <definedName name="A127938014F_Latest">Data10!$CM$18</definedName>
    <definedName name="A127938018R">Data10!$BG$1:$BG$10,Data10!$BG$11:$BG$18</definedName>
    <definedName name="A127938018R_Data">Data10!$BG$11:$BG$18</definedName>
    <definedName name="A127938018R_Latest">Data10!$BG$18</definedName>
    <definedName name="A127938022F">Data10!$BL$1:$BL$10,Data10!$BL$11:$BL$18</definedName>
    <definedName name="A127938022F_Data">Data10!$BL$11:$BL$18</definedName>
    <definedName name="A127938022F_Latest">Data10!$BL$18</definedName>
    <definedName name="A127938026R">Data10!$BP$1:$BP$10,Data10!$BP$11:$BP$18</definedName>
    <definedName name="A127938026R_Data">Data10!$BP$11:$BP$18</definedName>
    <definedName name="A127938026R_Latest">Data10!$BP$18</definedName>
    <definedName name="A127938030F">Data10!$CZ$1:$CZ$10,Data10!$CZ$11:$CZ$18</definedName>
    <definedName name="A127938030F_Data">Data10!$CZ$11:$CZ$18</definedName>
    <definedName name="A127938030F_Latest">Data10!$CZ$18</definedName>
    <definedName name="A127938034R">Data10!$DM$1:$DM$10,Data10!$DM$11:$DM$18</definedName>
    <definedName name="A127938034R_Data">Data10!$DM$11:$DM$18</definedName>
    <definedName name="A127938034R_Latest">Data10!$DM$18</definedName>
    <definedName name="A127938038X">Data10!$CU$1:$CU$10,Data10!$CU$11:$CU$18</definedName>
    <definedName name="A127938038X_Data">Data10!$CU$11:$CU$18</definedName>
    <definedName name="A127938038X_Latest">Data10!$CU$18</definedName>
    <definedName name="A127938042R">Data10!$CV$1:$CV$10,Data10!$CV$11:$CV$18</definedName>
    <definedName name="A127938042R_Data">Data10!$CV$11:$CV$18</definedName>
    <definedName name="A127938042R_Latest">Data10!$CV$18</definedName>
    <definedName name="A127938046X">Data10!$EL$1:$EL$10,Data10!$EL$11:$EL$18</definedName>
    <definedName name="A127938046X_Data">Data10!$EL$11:$EL$18</definedName>
    <definedName name="A127938046X_Latest">Data10!$EL$18</definedName>
    <definedName name="A127938050R">Data10!$EX$1:$EX$10,Data10!$EX$11:$EX$18</definedName>
    <definedName name="A127938050R_Data">Data10!$EX$11:$EX$18</definedName>
    <definedName name="A127938050R_Latest">Data10!$EX$18</definedName>
    <definedName name="A127938054X">Data10!$FB$1:$FB$10,Data10!$FB$11:$FB$18</definedName>
    <definedName name="A127938054X_Data">Data10!$FB$11:$FB$18</definedName>
    <definedName name="A127938054X_Latest">Data10!$FB$18</definedName>
    <definedName name="A127938058J">Data10!$FD$1:$FD$10,Data10!$FD$11:$FD$18</definedName>
    <definedName name="A127938058J_Data">Data10!$FD$11:$FD$18</definedName>
    <definedName name="A127938058J_Latest">Data10!$FD$18</definedName>
    <definedName name="A127938062X">Data10!$ED$1:$ED$10,Data10!$ED$11:$ED$18</definedName>
    <definedName name="A127938062X_Data">Data10!$ED$11:$ED$18</definedName>
    <definedName name="A127938062X_Latest">Data10!$ED$18</definedName>
    <definedName name="A127938066J">Data9!$D$1:$D$10,Data9!$D$11:$D$18</definedName>
    <definedName name="A127938066J_Data">Data9!$D$11:$D$18</definedName>
    <definedName name="A127938066J_Latest">Data9!$D$18</definedName>
    <definedName name="A127938070X">Data9!$V$1:$V$10,Data9!$V$11:$V$18</definedName>
    <definedName name="A127938070X_Data">Data9!$V$11:$V$18</definedName>
    <definedName name="A127938070X_Latest">Data9!$V$18</definedName>
    <definedName name="A127938074J">Data9!$X$1:$X$10,Data9!$X$11:$X$18</definedName>
    <definedName name="A127938074J_Data">Data9!$X$11:$X$18</definedName>
    <definedName name="A127938074J_Latest">Data9!$X$18</definedName>
    <definedName name="A127938078T">Data9!$AY$1:$AY$10,Data9!$AY$11:$AY$18</definedName>
    <definedName name="A127938078T_Data">Data9!$AY$11:$AY$18</definedName>
    <definedName name="A127938078T_Latest">Data9!$AY$18</definedName>
    <definedName name="A127938082J">Data9!$BG$1:$BG$10,Data9!$BG$11:$BG$18</definedName>
    <definedName name="A127938082J_Data">Data9!$BG$11:$BG$18</definedName>
    <definedName name="A127938082J_Latest">Data9!$BG$18</definedName>
    <definedName name="A127938086T">Data9!$AN$1:$AN$10,Data9!$AN$11:$AN$18</definedName>
    <definedName name="A127938086T_Data">Data9!$AN$11:$AN$18</definedName>
    <definedName name="A127938086T_Latest">Data9!$AN$18</definedName>
    <definedName name="A127938090J">Data9!$AK$1:$AK$10,Data9!$AK$11:$AK$18</definedName>
    <definedName name="A127938090J_Data">Data9!$AK$11:$AK$18</definedName>
    <definedName name="A127938090J_Latest">Data9!$AK$18</definedName>
    <definedName name="A127938094T">Data9!$AR$1:$AR$10,Data9!$AR$11:$AR$18</definedName>
    <definedName name="A127938094T_Data">Data9!$AR$11:$AR$18</definedName>
    <definedName name="A127938094T_Latest">Data9!$AR$18</definedName>
    <definedName name="A127938098A">Data9!$AT$1:$AT$10,Data9!$AT$11:$AT$18</definedName>
    <definedName name="A127938098A_Data">Data9!$AT$11:$AT$18</definedName>
    <definedName name="A127938098A_Latest">Data9!$AT$18</definedName>
    <definedName name="A127938102F">Data9!$CD$1:$CD$10,Data9!$CD$11:$CD$18</definedName>
    <definedName name="A127938102F_Data">Data9!$CD$11:$CD$18</definedName>
    <definedName name="A127938102F_Latest">Data9!$CD$18</definedName>
    <definedName name="A127938106R">Data9!$CU$1:$CU$10,Data9!$CU$11:$CU$18</definedName>
    <definedName name="A127938106R_Data">Data9!$CU$11:$CU$18</definedName>
    <definedName name="A127938106R_Latest">Data9!$CU$18</definedName>
    <definedName name="A127938114R">Data9!$CA$1:$CA$10,Data9!$CA$11:$CA$18</definedName>
    <definedName name="A127938114R_Data">Data9!$CA$11:$CA$18</definedName>
    <definedName name="A127938114R_Latest">Data9!$CA$18</definedName>
    <definedName name="A127938118X">Data9!$DL$1:$DL$10,Data9!$DL$11:$DL$18</definedName>
    <definedName name="A127938118X_Data">Data9!$DL$11:$DL$18</definedName>
    <definedName name="A127938118X_Latest">Data9!$DL$18</definedName>
    <definedName name="A127938122R">Data9!$DQ$1:$DQ$10,Data9!$DQ$11:$DQ$18</definedName>
    <definedName name="A127938122R_Data">Data9!$DQ$11:$DQ$18</definedName>
    <definedName name="A127938122R_Latest">Data9!$DQ$18</definedName>
    <definedName name="A127938126X">Data9!$ED$1:$ED$10,Data9!$ED$11:$ED$18</definedName>
    <definedName name="A127938126X_Data">Data9!$ED$11:$ED$18</definedName>
    <definedName name="A127938126X_Latest">Data9!$ED$18</definedName>
    <definedName name="A127938130R">Data9!$DD$1:$DD$10,Data9!$DD$11:$DD$18</definedName>
    <definedName name="A127938130R_Data">Data9!$DD$11:$DD$18</definedName>
    <definedName name="A127938130R_Latest">Data9!$DD$18</definedName>
    <definedName name="A127938134X">Data9!$DG$1:$DG$10,Data9!$DG$11:$DG$18</definedName>
    <definedName name="A127938134X_Data">Data9!$DG$11:$DG$18</definedName>
    <definedName name="A127938134X_Latest">Data9!$DG$18</definedName>
    <definedName name="A127938138J">Data9!$EW$1:$EW$10,Data9!$EW$11:$EW$18</definedName>
    <definedName name="A127938138J_Data">Data9!$EW$11:$EW$18</definedName>
    <definedName name="A127938138J_Latest">Data9!$EW$18</definedName>
    <definedName name="A127938142X">Data9!$FG$1:$FG$10,Data9!$FG$11:$FG$18</definedName>
    <definedName name="A127938142X_Data">Data9!$FG$11:$FG$18</definedName>
    <definedName name="A127938142X_Latest">Data9!$FG$18</definedName>
    <definedName name="A127938146J">Data9!$FP$1:$FP$10,Data9!$FP$11:$FP$18</definedName>
    <definedName name="A127938146J_Data">Data9!$FP$11:$FP$18</definedName>
    <definedName name="A127938146J_Latest">Data9!$FP$18</definedName>
    <definedName name="A127938150X">Data9!$EO$1:$EO$10,Data9!$EO$11:$EO$18</definedName>
    <definedName name="A127938150X_Data">Data9!$EO$11:$EO$18</definedName>
    <definedName name="A127938150X_Latest">Data9!$EO$18</definedName>
    <definedName name="A127938154J">Data9!$GB$1:$GB$10,Data9!$GB$11:$GB$18</definedName>
    <definedName name="A127938154J_Data">Data9!$GB$11:$GB$18</definedName>
    <definedName name="A127938154J_Latest">Data9!$GB$18</definedName>
    <definedName name="A127938158T">Data9!$GJ$1:$GJ$10,Data9!$GJ$11:$GJ$18</definedName>
    <definedName name="A127938158T_Data">Data9!$GJ$11:$GJ$18</definedName>
    <definedName name="A127938158T_Latest">Data9!$GJ$18</definedName>
    <definedName name="A127938162J">Data9!$GN$1:$GN$10,Data9!$GN$11:$GN$18</definedName>
    <definedName name="A127938162J_Data">Data9!$GN$11:$GN$18</definedName>
    <definedName name="A127938162J_Latest">Data9!$GN$18</definedName>
    <definedName name="A127938166T">Data9!$FV$1:$FV$10,Data9!$FV$11:$FV$18</definedName>
    <definedName name="A127938166T_Data">Data9!$FV$11:$FV$18</definedName>
    <definedName name="A127938166T_Latest">Data9!$FV$18</definedName>
    <definedName name="A127938170J">Data9!$HU$1:$HU$10,Data9!$HU$11:$HU$18</definedName>
    <definedName name="A127938170J_Data">Data9!$HU$11:$HU$18</definedName>
    <definedName name="A127938170J_Latest">Data9!$HU$18</definedName>
    <definedName name="A127938174T">Data9!$IE$1:$IE$10,Data9!$IE$11:$IE$18</definedName>
    <definedName name="A127938174T_Data">Data9!$IE$11:$IE$18</definedName>
    <definedName name="A127938174T_Latest">Data9!$IE$18</definedName>
    <definedName name="A127938178A">Data9!$HC$1:$HC$10,Data9!$HC$11:$HC$18</definedName>
    <definedName name="A127938178A_Data">Data9!$HC$11:$HC$18</definedName>
    <definedName name="A127938178A_Latest">Data9!$HC$18</definedName>
    <definedName name="A127939138A">Data10!$GD$1:$GD$10,Data10!$GD$11:$GD$18</definedName>
    <definedName name="A127939138A_Data">Data10!$GD$11:$GD$18</definedName>
    <definedName name="A127939138A_Latest">Data10!$GD$18</definedName>
    <definedName name="A127939142T">Data10!$GI$1:$GI$10,Data10!$GI$11:$GI$18</definedName>
    <definedName name="A127939142T_Data">Data10!$GI$11:$GI$18</definedName>
    <definedName name="A127939142T_Latest">Data10!$GI$18</definedName>
    <definedName name="A127939146A">Data10!$GP$1:$GP$10,Data10!$GP$11:$GP$18</definedName>
    <definedName name="A127939146A_Data">Data10!$GP$11:$GP$18</definedName>
    <definedName name="A127939146A_Latest">Data10!$GP$18</definedName>
    <definedName name="A127939150T">Data10!$FS$1:$FS$10,Data10!$FS$11:$FS$18</definedName>
    <definedName name="A127939150T_Data">Data10!$FS$11:$FS$18</definedName>
    <definedName name="A127939150T_Latest">Data10!$FS$18</definedName>
    <definedName name="A127939378L">Data10!$HH$1:$HH$10,Data10!$HH$11:$HH$18</definedName>
    <definedName name="A127939378L_Data">Data10!$HH$11:$HH$18</definedName>
    <definedName name="A127939378L_Latest">Data10!$HH$18</definedName>
    <definedName name="A127939382C">Data10!$HQ$1:$HQ$10,Data10!$HQ$11:$HQ$18</definedName>
    <definedName name="A127939382C_Data">Data10!$HQ$11:$HQ$18</definedName>
    <definedName name="A127939382C_Latest">Data10!$HQ$18</definedName>
    <definedName name="A127939386L">Data10!$HW$1:$HW$10,Data10!$HW$11:$HW$18</definedName>
    <definedName name="A127939386L_Data">Data10!$HW$11:$HW$18</definedName>
    <definedName name="A127939386L_Latest">Data10!$HW$18</definedName>
    <definedName name="A127939390C">Data11!$IC$1:$IC$10,Data11!$IC$11:$IC$18</definedName>
    <definedName name="A127939390C_Data">Data11!$IC$11:$IC$18</definedName>
    <definedName name="A127939390C_Latest">Data11!$IC$18</definedName>
    <definedName name="A127939394L">Data11!$IP$1:$IP$10,Data11!$IP$11:$IP$18</definedName>
    <definedName name="A127939394L_Data">Data11!$IP$11:$IP$18</definedName>
    <definedName name="A127939394L_Latest">Data11!$IP$18</definedName>
    <definedName name="A127939398W">Data12!$J$1:$J$10,Data12!$J$11:$J$18</definedName>
    <definedName name="A127939398W_Data">Data12!$J$11:$J$18</definedName>
    <definedName name="A127939398W_Latest">Data12!$J$18</definedName>
    <definedName name="A127939402A">Data12!$AE$1:$AE$10,Data12!$AE$11:$AE$18</definedName>
    <definedName name="A127939402A_Data">Data12!$AE$11:$AE$18</definedName>
    <definedName name="A127939402A_Latest">Data12!$AE$18</definedName>
    <definedName name="A127939406K">Data12!$AM$1:$AM$10,Data12!$AM$11:$AM$18</definedName>
    <definedName name="A127939406K_Data">Data12!$AM$11:$AM$18</definedName>
    <definedName name="A127939406K_Latest">Data12!$AM$18</definedName>
    <definedName name="A127939410A">Data12!$L$1:$L$10,Data12!$L$11:$L$18</definedName>
    <definedName name="A127939410A_Data">Data12!$L$11:$L$18</definedName>
    <definedName name="A127939410A_Latest">Data12!$L$18</definedName>
    <definedName name="A127939414K">Data12!$BL$1:$BL$10,Data12!$BL$11:$BL$18</definedName>
    <definedName name="A127939414K_Data">Data12!$BL$11:$BL$18</definedName>
    <definedName name="A127939414K_Latest">Data12!$BL$18</definedName>
    <definedName name="A127939418V">Data12!$AY$1:$AY$10,Data12!$AY$11:$AY$18</definedName>
    <definedName name="A127939418V_Data">Data12!$AY$11:$AY$18</definedName>
    <definedName name="A127939418V_Latest">Data12!$AY$18</definedName>
    <definedName name="A127939422K">Data12!$CJ$1:$CJ$10,Data12!$CJ$11:$CJ$18</definedName>
    <definedName name="A127939422K_Data">Data12!$CJ$11:$CJ$18</definedName>
    <definedName name="A127939422K_Latest">Data12!$CJ$18</definedName>
    <definedName name="A127939426V">Data12!$CK$1:$CK$10,Data12!$CK$11:$CK$18</definedName>
    <definedName name="A127939426V_Data">Data12!$CK$11:$CK$18</definedName>
    <definedName name="A127939426V_Latest">Data12!$CK$18</definedName>
    <definedName name="A127939430K">Data12!$CS$1:$CS$10,Data12!$CS$11:$CS$18</definedName>
    <definedName name="A127939430K_Data">Data12!$CS$11:$CS$18</definedName>
    <definedName name="A127939430K_Latest">Data12!$CS$18</definedName>
    <definedName name="A127939434V">Data12!$DD$1:$DD$10,Data12!$DD$11:$DD$18</definedName>
    <definedName name="A127939434V_Data">Data12!$DD$11:$DD$18</definedName>
    <definedName name="A127939434V_Latest">Data12!$DD$18</definedName>
    <definedName name="A127939442V">Data12!$EC$1:$EC$10,Data12!$EC$11:$EC$18</definedName>
    <definedName name="A127939442V_Data">Data12!$EC$11:$EC$18</definedName>
    <definedName name="A127939442V_Latest">Data12!$EC$18</definedName>
    <definedName name="A127939446C">Data12!$EF$1:$EF$10,Data12!$EF$11:$EF$18</definedName>
    <definedName name="A127939446C_Data">Data12!$EF$11:$EF$18</definedName>
    <definedName name="A127939446C_Latest">Data12!$EF$18</definedName>
    <definedName name="A127939450V">Data12!$EJ$1:$EJ$10,Data12!$EJ$11:$EJ$18</definedName>
    <definedName name="A127939450V_Data">Data12!$EJ$11:$EJ$18</definedName>
    <definedName name="A127939450V_Latest">Data12!$EJ$18</definedName>
    <definedName name="A127939454C">Data10!$IK$1:$IK$10,Data10!$IK$11:$IK$18</definedName>
    <definedName name="A127939454C_Data">Data10!$IK$11:$IK$18</definedName>
    <definedName name="A127939454C_Latest">Data10!$IK$18</definedName>
    <definedName name="A127939458L">Data11!$AP$1:$AP$10,Data11!$AP$11:$AP$18</definedName>
    <definedName name="A127939458L_Data">Data11!$AP$11:$AP$18</definedName>
    <definedName name="A127939458L_Latest">Data11!$AP$18</definedName>
    <definedName name="A127939462C">Data11!$AR$1:$AR$10,Data11!$AR$11:$AR$18</definedName>
    <definedName name="A127939462C_Data">Data11!$AR$11:$AR$18</definedName>
    <definedName name="A127939462C_Latest">Data11!$AR$18</definedName>
    <definedName name="A127939466L">Data11!$W$1:$W$10,Data11!$W$11:$W$18</definedName>
    <definedName name="A127939466L_Data">Data11!$W$11:$W$18</definedName>
    <definedName name="A127939466L_Latest">Data11!$W$18</definedName>
    <definedName name="A127939470C">Data11!$AB$1:$AB$10,Data11!$AB$11:$AB$18</definedName>
    <definedName name="A127939470C_Data">Data11!$AB$11:$AB$18</definedName>
    <definedName name="A127939470C_Latest">Data11!$AB$18</definedName>
    <definedName name="A127939474L">Data11!$BR$1:$BR$10,Data11!$BR$11:$BR$18</definedName>
    <definedName name="A127939474L_Data">Data11!$BR$11:$BR$18</definedName>
    <definedName name="A127939474L_Latest">Data11!$BR$18</definedName>
    <definedName name="A127939478W">Data11!$BV$1:$BV$10,Data11!$BV$11:$BV$18</definedName>
    <definedName name="A127939478W_Data">Data11!$BV$11:$BV$18</definedName>
    <definedName name="A127939478W_Latest">Data11!$BV$18</definedName>
    <definedName name="A127939482L">Data11!$CB$1:$CB$10,Data11!$CB$11:$CB$18</definedName>
    <definedName name="A127939482L_Data">Data11!$CB$11:$CB$18</definedName>
    <definedName name="A127939482L_Latest">Data11!$CB$18</definedName>
    <definedName name="A127939486W">Data11!$CK$1:$CK$10,Data11!$CK$11:$CK$18</definedName>
    <definedName name="A127939486W_Data">Data11!$CK$11:$CK$18</definedName>
    <definedName name="A127939486W_Latest">Data11!$CK$18</definedName>
    <definedName name="A127939490L">Data11!$DE$1:$DE$10,Data11!$DE$11:$DE$18</definedName>
    <definedName name="A127939490L_Data">Data11!$DE$11:$DE$18</definedName>
    <definedName name="A127939490L_Latest">Data11!$DE$18</definedName>
    <definedName name="A127939494W">Data11!$DS$1:$DS$10,Data11!$DS$11:$DS$18</definedName>
    <definedName name="A127939494W_Data">Data11!$DS$11:$DS$18</definedName>
    <definedName name="A127939494W_Latest">Data11!$DS$18</definedName>
    <definedName name="A127939498F">Data11!$ED$1:$ED$10,Data11!$ED$11:$ED$18</definedName>
    <definedName name="A127939498F_Data">Data11!$ED$11:$ED$18</definedName>
    <definedName name="A127939498F_Latest">Data11!$ED$18</definedName>
    <definedName name="A127939502K">Data11!$EH$1:$EH$10,Data11!$EH$11:$EH$18</definedName>
    <definedName name="A127939502K_Data">Data11!$EH$11:$EH$18</definedName>
    <definedName name="A127939502K_Latest">Data11!$EH$18</definedName>
    <definedName name="A127939506V">Data11!$EO$1:$EO$10,Data11!$EO$11:$EO$18</definedName>
    <definedName name="A127939506V_Data">Data11!$EO$11:$EO$18</definedName>
    <definedName name="A127939506V_Latest">Data11!$EO$18</definedName>
    <definedName name="A127939510K">Data11!$DU$1:$DU$10,Data11!$DU$11:$DU$18</definedName>
    <definedName name="A127939510K_Data">Data11!$DU$11:$DU$18</definedName>
    <definedName name="A127939510K_Latest">Data11!$DU$18</definedName>
    <definedName name="A127939514V">Data11!$EA$1:$EA$10,Data11!$EA$11:$EA$18</definedName>
    <definedName name="A127939514V_Data">Data11!$EA$11:$EA$18</definedName>
    <definedName name="A127939514V_Latest">Data11!$EA$18</definedName>
    <definedName name="A127939518C">Data11!$FW$1:$FW$10,Data11!$FW$11:$FW$18</definedName>
    <definedName name="A127939518C_Data">Data11!$FW$11:$FW$18</definedName>
    <definedName name="A127939518C_Latest">Data11!$FW$18</definedName>
    <definedName name="A127939522V">Data11!$GA$1:$GA$10,Data11!$GA$11:$GA$18</definedName>
    <definedName name="A127939522V_Data">Data11!$GA$11:$GA$18</definedName>
    <definedName name="A127939522V_Latest">Data11!$GA$18</definedName>
    <definedName name="A127939526C">Data11!$GD$1:$GD$10,Data11!$GD$11:$GD$18</definedName>
    <definedName name="A127939526C_Data">Data11!$GD$11:$GD$18</definedName>
    <definedName name="A127939526C_Latest">Data11!$GD$18</definedName>
    <definedName name="A127939530V">Data11!$GR$1:$GR$10,Data11!$GR$11:$GR$18</definedName>
    <definedName name="A127939530V_Data">Data11!$GR$11:$GR$18</definedName>
    <definedName name="A127939530V_Latest">Data11!$GR$18</definedName>
    <definedName name="A127939534C">Data11!$GJ$1:$GJ$10,Data11!$GJ$11:$GJ$18</definedName>
    <definedName name="A127939534C_Data">Data11!$GJ$11:$GJ$18</definedName>
    <definedName name="A127939534C_Latest">Data11!$GJ$18</definedName>
    <definedName name="A127939538L">Data11!$HI$1:$HI$10,Data11!$HI$11:$HI$18</definedName>
    <definedName name="A127939538L_Data">Data11!$HI$11:$HI$18</definedName>
    <definedName name="A127939538L_Latest">Data11!$HI$18</definedName>
    <definedName name="A127939542C">Data11!$HO$1:$HO$10,Data11!$HO$11:$HO$18</definedName>
    <definedName name="A127939542C_Data">Data11!$HO$11:$HO$18</definedName>
    <definedName name="A127939542C_Latest">Data11!$HO$18</definedName>
    <definedName name="A127939546L">Data12!$EO$1:$EO$10,Data12!$EO$11:$EO$18</definedName>
    <definedName name="A127939546L_Data">Data12!$EO$11:$EO$18</definedName>
    <definedName name="A127939546L_Latest">Data12!$EO$18</definedName>
    <definedName name="A127940682C">Data12!$EU$1:$EU$10,Data12!$EU$11:$EU$18</definedName>
    <definedName name="A127940682C_Data">Data12!$EU$11:$EU$18</definedName>
    <definedName name="A127940682C_Latest">Data12!$EU$18</definedName>
    <definedName name="A127940686L">Data12!$FD$1:$FD$10,Data12!$FD$11:$FD$18</definedName>
    <definedName name="A127940686L_Data">Data12!$FD$11:$FD$18</definedName>
    <definedName name="A127940686L_Latest">Data12!$FD$18</definedName>
    <definedName name="A127940690C">Data12!$FG$1:$FG$10,Data12!$FG$11:$FG$18</definedName>
    <definedName name="A127940690C_Data">Data12!$FG$11:$FG$18</definedName>
    <definedName name="A127940690C_Latest">Data12!$FG$18</definedName>
    <definedName name="A127940694L">Data12!$FL$1:$FL$10,Data12!$FL$11:$FL$18</definedName>
    <definedName name="A127940694L_Data">Data12!$FL$11:$FL$18</definedName>
    <definedName name="A127940694L_Latest">Data12!$FL$18</definedName>
    <definedName name="A127940698W">Data12!$FM$1:$FM$10,Data12!$FM$11:$FM$18</definedName>
    <definedName name="A127940698W_Data">Data12!$FM$11:$FM$18</definedName>
    <definedName name="A127940698W_Latest">Data12!$FM$18</definedName>
    <definedName name="A127940702A">Data12!$FO$1:$FO$10,Data12!$FO$11:$FO$18</definedName>
    <definedName name="A127940702A_Data">Data12!$FO$11:$FO$18</definedName>
    <definedName name="A127940702A_Latest">Data12!$FO$18</definedName>
    <definedName name="A127940706K">Data12!$FP$1:$FP$10,Data12!$FP$11:$FP$18</definedName>
    <definedName name="A127940706K_Data">Data12!$FP$11:$FP$18</definedName>
    <definedName name="A127940706K_Latest">Data12!$FP$18</definedName>
    <definedName name="A127940710A">Data12!$FV$1:$FV$10,Data12!$FV$11:$FV$18</definedName>
    <definedName name="A127940710A_Data">Data12!$FV$11:$FV$18</definedName>
    <definedName name="A127940710A_Latest">Data12!$FV$18</definedName>
    <definedName name="A127940714K">Data12!$EY$1:$EY$10,Data12!$EY$11:$EY$18</definedName>
    <definedName name="A127940714K_Data">Data12!$EY$11:$EY$18</definedName>
    <definedName name="A127940714K_Latest">Data12!$EY$18</definedName>
    <definedName name="A127940718V">Data12!$FB$1:$FB$10,Data12!$FB$11:$FB$18</definedName>
    <definedName name="A127940718V_Data">Data12!$FB$11:$FB$18</definedName>
    <definedName name="A127940718V_Latest">Data12!$FB$18</definedName>
    <definedName name="A127940946W">Data12!$GY$1:$GY$10,Data12!$GY$11:$GY$18</definedName>
    <definedName name="A127940946W_Data">Data12!$GY$11:$GY$18</definedName>
    <definedName name="A127940946W_Latest">Data12!$GY$18</definedName>
    <definedName name="A127940950L">Data12!$HJ$1:$HJ$10,Data12!$HJ$11:$HJ$18</definedName>
    <definedName name="A127940950L_Data">Data12!$HJ$11:$HJ$18</definedName>
    <definedName name="A127940950L_Latest">Data12!$HJ$18</definedName>
    <definedName name="A127940954W">Data13!$HR$1:$HR$10,Data13!$HR$11:$HR$18</definedName>
    <definedName name="A127940954W_Data">Data13!$HR$11:$HR$18</definedName>
    <definedName name="A127940954W_Latest">Data13!$HR$18</definedName>
    <definedName name="A127940958F">Data13!$HD$1:$HD$10,Data13!$HD$11:$HD$18</definedName>
    <definedName name="A127940958F_Data">Data13!$HD$11:$HD$18</definedName>
    <definedName name="A127940958F_Latest">Data13!$HD$18</definedName>
    <definedName name="A127940962W">Data13!$HE$1:$HE$10,Data13!$HE$11:$HE$18</definedName>
    <definedName name="A127940962W_Data">Data13!$HE$11:$HE$18</definedName>
    <definedName name="A127940962W_Latest">Data13!$HE$18</definedName>
    <definedName name="A127940966F">Data13!$IQ$1:$IQ$10,Data13!$IQ$11:$IQ$18</definedName>
    <definedName name="A127940966F_Data">Data13!$IQ$11:$IQ$18</definedName>
    <definedName name="A127940966F_Latest">Data13!$IQ$18</definedName>
    <definedName name="A127940970W">Data14!$P$1:$P$10,Data14!$P$11:$P$18</definedName>
    <definedName name="A127940970W_Data">Data14!$P$11:$P$18</definedName>
    <definedName name="A127940970W_Latest">Data14!$P$18</definedName>
    <definedName name="A127940974F">Data13!$IL$1:$IL$10,Data13!$IL$11:$IL$18</definedName>
    <definedName name="A127940974F_Data">Data13!$IL$11:$IL$18</definedName>
    <definedName name="A127940974F_Latest">Data13!$IL$18</definedName>
    <definedName name="A127940978R">Data13!$IN$1:$IN$10,Data13!$IN$11:$IN$18</definedName>
    <definedName name="A127940978R_Data">Data13!$IN$11:$IN$18</definedName>
    <definedName name="A127940978R_Latest">Data13!$IN$18</definedName>
    <definedName name="A127940982F">Data14!$AM$1:$AM$10,Data14!$AM$11:$AM$18</definedName>
    <definedName name="A127940982F_Data">Data14!$AM$11:$AM$18</definedName>
    <definedName name="A127940982F_Latest">Data14!$AM$18</definedName>
    <definedName name="A127940990F">Data14!$BS$1:$BS$10,Data14!$BS$11:$BS$18</definedName>
    <definedName name="A127940990F_Data">Data14!$BS$11:$BS$18</definedName>
    <definedName name="A127940990F_Latest">Data14!$BS$18</definedName>
    <definedName name="A127940994R">Data14!$BV$1:$BV$10,Data14!$BV$11:$BV$18</definedName>
    <definedName name="A127940994R_Data">Data14!$BV$11:$BV$18</definedName>
    <definedName name="A127940994R_Latest">Data14!$BV$18</definedName>
    <definedName name="A127940998X">Data14!$CE$1:$CE$10,Data14!$CE$11:$CE$18</definedName>
    <definedName name="A127940998X_Data">Data14!$CE$11:$CE$18</definedName>
    <definedName name="A127940998X_Latest">Data14!$CE$18</definedName>
    <definedName name="A127941002F">Data14!$CH$1:$CH$10,Data14!$CH$11:$CH$18</definedName>
    <definedName name="A127941002F_Data">Data14!$CH$11:$CH$18</definedName>
    <definedName name="A127941002F_Latest">Data14!$CH$18</definedName>
    <definedName name="A127941006R">Data14!$CM$1:$CM$10,Data14!$CM$11:$CM$18</definedName>
    <definedName name="A127941006R_Data">Data14!$CM$11:$CM$18</definedName>
    <definedName name="A127941006R_Latest">Data14!$CM$18</definedName>
    <definedName name="A127941010F">Data14!$CN$1:$CN$10,Data14!$CN$11:$CN$18</definedName>
    <definedName name="A127941010F_Data">Data14!$CN$11:$CN$18</definedName>
    <definedName name="A127941010F_Latest">Data14!$CN$18</definedName>
    <definedName name="A127941014R">Data14!$DS$1:$DS$10,Data14!$DS$11:$DS$18</definedName>
    <definedName name="A127941014R_Data">Data14!$DS$11:$DS$18</definedName>
    <definedName name="A127941014R_Latest">Data14!$DS$18</definedName>
    <definedName name="A127941018X">Data14!$DV$1:$DV$10,Data14!$DV$11:$DV$18</definedName>
    <definedName name="A127941018X_Data">Data14!$DV$11:$DV$18</definedName>
    <definedName name="A127941018X_Latest">Data14!$DV$18</definedName>
    <definedName name="A127941022R">Data14!$CT$1:$CT$10,Data14!$CT$11:$CT$18</definedName>
    <definedName name="A127941022R_Data">Data14!$CT$11:$CT$18</definedName>
    <definedName name="A127941022R_Latest">Data14!$CT$18</definedName>
    <definedName name="A127941026X">Data14!$CX$1:$CX$10,Data14!$CX$11:$CX$18</definedName>
    <definedName name="A127941026X_Data">Data14!$CX$11:$CX$18</definedName>
    <definedName name="A127941026X_Latest">Data14!$CX$18</definedName>
    <definedName name="A127941030R">Data12!$IF$1:$IF$10,Data12!$IF$11:$IF$18</definedName>
    <definedName name="A127941030R_Data">Data12!$IF$11:$IF$18</definedName>
    <definedName name="A127941030R_Latest">Data12!$IF$18</definedName>
    <definedName name="A127941034X">Data12!$IO$1:$IO$10,Data12!$IO$11:$IO$18</definedName>
    <definedName name="A127941034X_Data">Data12!$IO$11:$IO$18</definedName>
    <definedName name="A127941034X_Latest">Data12!$IO$18</definedName>
    <definedName name="A127941038J">Data12!$IP$1:$IP$10,Data12!$IP$11:$IP$18</definedName>
    <definedName name="A127941038J_Data">Data12!$IP$11:$IP$18</definedName>
    <definedName name="A127941038J_Latest">Data12!$IP$18</definedName>
    <definedName name="A127941042X">Data13!$U$1:$U$10,Data13!$U$11:$U$18</definedName>
    <definedName name="A127941042X_Data">Data13!$U$11:$U$18</definedName>
    <definedName name="A127941042X_Latest">Data13!$U$18</definedName>
    <definedName name="A127941046J">Data13!$W$1:$W$10,Data13!$W$11:$W$18</definedName>
    <definedName name="A127941046J_Data">Data13!$W$11:$W$18</definedName>
    <definedName name="A127941046J_Latest">Data13!$W$18</definedName>
    <definedName name="A127941050X">Data13!$X$1:$X$10,Data13!$X$11:$X$18</definedName>
    <definedName name="A127941050X_Data">Data13!$X$11:$X$18</definedName>
    <definedName name="A127941050X_Latest">Data13!$X$18</definedName>
    <definedName name="A127941054J">Data13!$AH$1:$AH$10,Data13!$AH$11:$AH$18</definedName>
    <definedName name="A127941054J_Data">Data13!$AH$11:$AH$18</definedName>
    <definedName name="A127941054J_Latest">Data13!$AH$18</definedName>
    <definedName name="A127941058T">Data13!$AL$1:$AL$10,Data13!$AL$11:$AL$18</definedName>
    <definedName name="A127941058T_Data">Data13!$AL$11:$AL$18</definedName>
    <definedName name="A127941058T_Latest">Data13!$AL$18</definedName>
    <definedName name="A127941062J">Data13!$AY$1:$AY$10,Data13!$AY$11:$AY$18</definedName>
    <definedName name="A127941062J_Data">Data13!$AY$11:$AY$18</definedName>
    <definedName name="A127941062J_Latest">Data13!$AY$18</definedName>
    <definedName name="A127941066T">Data13!$AM$1:$AM$10,Data13!$AM$11:$AM$18</definedName>
    <definedName name="A127941066T_Data">Data13!$AM$11:$AM$18</definedName>
    <definedName name="A127941066T_Latest">Data13!$AM$18</definedName>
    <definedName name="A127941070J">Data13!$BF$1:$BF$10,Data13!$BF$11:$BF$18</definedName>
    <definedName name="A127941070J_Data">Data13!$BF$11:$BF$18</definedName>
    <definedName name="A127941070J_Latest">Data13!$BF$18</definedName>
    <definedName name="A127941074T">Data13!$BJ$1:$BJ$10,Data13!$BJ$11:$BJ$18</definedName>
    <definedName name="A127941074T_Data">Data13!$BJ$11:$BJ$18</definedName>
    <definedName name="A127941074T_Latest">Data13!$BJ$18</definedName>
    <definedName name="A127941078A">Data13!$BL$1:$BL$10,Data13!$BL$11:$BL$18</definedName>
    <definedName name="A127941078A_Data">Data13!$BL$11:$BL$18</definedName>
    <definedName name="A127941078A_Latest">Data13!$BL$18</definedName>
    <definedName name="A127941082T">Data13!$AN$1:$AN$10,Data13!$AN$11:$AN$18</definedName>
    <definedName name="A127941082T_Data">Data13!$AN$11:$AN$18</definedName>
    <definedName name="A127941082T_Latest">Data13!$AN$18</definedName>
    <definedName name="A127941086A">Data13!$AR$1:$AR$10,Data13!$AR$11:$AR$18</definedName>
    <definedName name="A127941086A_Data">Data13!$AR$11:$AR$18</definedName>
    <definedName name="A127941086A_Latest">Data13!$AR$18</definedName>
    <definedName name="A127941090T">Data13!$CC$1:$CC$10,Data13!$CC$11:$CC$18</definedName>
    <definedName name="A127941090T_Data">Data13!$CC$11:$CC$18</definedName>
    <definedName name="A127941090T_Latest">Data13!$CC$18</definedName>
    <definedName name="A127941094A">Data13!$CE$1:$CE$10,Data13!$CE$11:$CE$18</definedName>
    <definedName name="A127941094A_Data">Data13!$CE$11:$CE$18</definedName>
    <definedName name="A127941094A_Latest">Data13!$CE$18</definedName>
    <definedName name="A127941098K">Data13!$CN$1:$CN$10,Data13!$CN$11:$CN$18</definedName>
    <definedName name="A127941098K_Data">Data13!$CN$11:$CN$18</definedName>
    <definedName name="A127941098K_Latest">Data13!$CN$18</definedName>
    <definedName name="A127941102R">Data13!$CY$1:$CY$10,Data13!$CY$11:$CY$18</definedName>
    <definedName name="A127941102R_Data">Data13!$CY$11:$CY$18</definedName>
    <definedName name="A127941102R_Latest">Data13!$CY$18</definedName>
    <definedName name="A127941110R">Data13!$DE$1:$DE$10,Data13!$DE$11:$DE$18</definedName>
    <definedName name="A127941110R_Data">Data13!$DE$11:$DE$18</definedName>
    <definedName name="A127941110R_Latest">Data13!$DE$18</definedName>
    <definedName name="A127941114X">Data13!$DH$1:$DH$10,Data13!$DH$11:$DH$18</definedName>
    <definedName name="A127941114X_Data">Data13!$DH$11:$DH$18</definedName>
    <definedName name="A127941114X_Latest">Data13!$DH$18</definedName>
    <definedName name="A127941118J">Data13!$EK$1:$EK$10,Data13!$EK$11:$EK$18</definedName>
    <definedName name="A127941118J_Data">Data13!$EK$11:$EK$18</definedName>
    <definedName name="A127941118J_Latest">Data13!$EK$18</definedName>
    <definedName name="A127941122X">Data13!$FF$1:$FF$10,Data13!$FF$11:$FF$18</definedName>
    <definedName name="A127941122X_Data">Data13!$FF$11:$FF$18</definedName>
    <definedName name="A127941122X_Latest">Data13!$FF$18</definedName>
    <definedName name="A127941126J">Data13!$FG$1:$FG$10,Data13!$FG$11:$FG$18</definedName>
    <definedName name="A127941126J_Data">Data13!$FG$11:$FG$18</definedName>
    <definedName name="A127941126J_Latest">Data13!$FG$18</definedName>
    <definedName name="A127941130X">Data13!$EP$1:$EP$10,Data13!$EP$11:$EP$18</definedName>
    <definedName name="A127941130X_Data">Data13!$EP$11:$EP$18</definedName>
    <definedName name="A127941130X_Latest">Data13!$EP$18</definedName>
    <definedName name="A127941134J">Data13!$GM$1:$GM$10,Data13!$GM$11:$GM$18</definedName>
    <definedName name="A127941134J_Data">Data13!$GM$11:$GM$18</definedName>
    <definedName name="A127941134J_Latest">Data13!$GM$18</definedName>
    <definedName name="A127941138T">Data13!$GS$1:$GS$10,Data13!$GS$11:$GS$18</definedName>
    <definedName name="A127941138T_Data">Data13!$GS$11:$GS$18</definedName>
    <definedName name="A127941138T_Latest">Data13!$GS$18</definedName>
    <definedName name="A127941142J">Data13!$GX$1:$GX$10,Data13!$GX$11:$GX$18</definedName>
    <definedName name="A127941142J_Data">Data13!$GX$11:$GX$18</definedName>
    <definedName name="A127941142J_Latest">Data13!$GX$18</definedName>
    <definedName name="A127941146T">Data13!$FV$1:$FV$10,Data13!$FV$11:$FV$18</definedName>
    <definedName name="A127941146T_Data">Data13!$FV$11:$FV$18</definedName>
    <definedName name="A127941146T_Latest">Data13!$FV$18</definedName>
    <definedName name="A127941150J">Data13!$FY$1:$FY$10,Data13!$FY$11:$FY$18</definedName>
    <definedName name="A127941150J_Data">Data13!$FY$11:$FY$18</definedName>
    <definedName name="A127941150J_Latest">Data13!$FY$18</definedName>
    <definedName name="A127942070A">Data14!$ED$1:$ED$10,Data14!$ED$11:$ED$18</definedName>
    <definedName name="A127942070A_Data">Data14!$ED$11:$ED$18</definedName>
    <definedName name="A127942070A_Latest">Data14!$ED$18</definedName>
    <definedName name="A127942074K">Data14!$EO$1:$EO$10,Data14!$EO$11:$EO$18</definedName>
    <definedName name="A127942074K_Data">Data14!$EO$11:$EO$18</definedName>
    <definedName name="A127942074K_Latest">Data14!$EO$18</definedName>
    <definedName name="A127942078V">Data14!$ER$1:$ER$10,Data14!$ER$11:$ER$18</definedName>
    <definedName name="A127942078V_Data">Data14!$ER$11:$ER$18</definedName>
    <definedName name="A127942078V_Latest">Data14!$ER$18</definedName>
    <definedName name="A127942082K">Data14!$ET$1:$ET$10,Data14!$ET$11:$ET$18</definedName>
    <definedName name="A127942082K_Data">Data14!$ET$11:$ET$18</definedName>
    <definedName name="A127942082K_Latest">Data14!$ET$18</definedName>
    <definedName name="A127942086V">Data14!$FK$1:$FK$10,Data14!$FK$11:$FK$18</definedName>
    <definedName name="A127942086V_Data">Data14!$FK$11:$FK$18</definedName>
    <definedName name="A127942086V_Latest">Data14!$FK$18</definedName>
    <definedName name="A127942090K">Data14!$EJ$1:$EJ$10,Data14!$EJ$11:$EJ$18</definedName>
    <definedName name="A127942090K_Data">Data14!$EJ$11:$EJ$18</definedName>
    <definedName name="A127942090K_Latest">Data14!$EJ$18</definedName>
    <definedName name="A127942370C">Data14!$FV$1:$FV$10,Data14!$FV$11:$FV$18</definedName>
    <definedName name="A127942370C_Data">Data14!$FV$11:$FV$18</definedName>
    <definedName name="A127942370C_Latest">Data14!$FV$18</definedName>
    <definedName name="A127942374L">Data14!$GE$1:$GE$10,Data14!$GE$11:$GE$18</definedName>
    <definedName name="A127942374L_Data">Data14!$GE$11:$GE$18</definedName>
    <definedName name="A127942374L_Latest">Data14!$GE$18</definedName>
    <definedName name="A127942378W">Data14!$GG$1:$GG$10,Data14!$GG$11:$GG$18</definedName>
    <definedName name="A127942378W_Data">Data14!$GG$11:$GG$18</definedName>
    <definedName name="A127942378W_Latest">Data14!$GG$18</definedName>
    <definedName name="A127942382L">Data14!$GN$1:$GN$10,Data14!$GN$11:$GN$18</definedName>
    <definedName name="A127942382L_Data">Data14!$GN$11:$GN$18</definedName>
    <definedName name="A127942382L_Latest">Data14!$GN$18</definedName>
    <definedName name="A127942386W">Data14!$GS$1:$GS$10,Data14!$GS$11:$GS$18</definedName>
    <definedName name="A127942386W_Data">Data14!$GS$11:$GS$18</definedName>
    <definedName name="A127942386W_Latest">Data14!$GS$18</definedName>
    <definedName name="A127942390L">Data15!$GY$1:$GY$10,Data15!$GY$11:$GY$18</definedName>
    <definedName name="A127942390L_Data">Data15!$GY$11:$GY$18</definedName>
    <definedName name="A127942390L_Latest">Data15!$GY$18</definedName>
    <definedName name="A127942394W">Data15!$HK$1:$HK$10,Data15!$HK$11:$HK$18</definedName>
    <definedName name="A127942394W_Data">Data15!$HK$11:$HK$18</definedName>
    <definedName name="A127942394W_Latest">Data15!$HK$18</definedName>
    <definedName name="A127942398F">Data15!$GL$1:$GL$10,Data15!$GL$11:$GL$18</definedName>
    <definedName name="A127942398F_Data">Data15!$GL$11:$GL$18</definedName>
    <definedName name="A127942398F_Latest">Data15!$GL$18</definedName>
    <definedName name="A127942402K">Data15!$GN$1:$GN$10,Data15!$GN$11:$GN$18</definedName>
    <definedName name="A127942402K_Data">Data15!$GN$11:$GN$18</definedName>
    <definedName name="A127942402K_Latest">Data15!$GN$18</definedName>
    <definedName name="A127942406V">Data15!$IK$1:$IK$10,Data15!$IK$11:$IK$18</definedName>
    <definedName name="A127942406V_Data">Data15!$IK$11:$IK$18</definedName>
    <definedName name="A127942406V_Latest">Data15!$IK$18</definedName>
    <definedName name="A127942410K">Data15!$HS$1:$HS$10,Data15!$HS$11:$HS$18</definedName>
    <definedName name="A127942410K_Data">Data15!$HS$11:$HS$18</definedName>
    <definedName name="A127942410K_Latest">Data15!$HS$18</definedName>
    <definedName name="A127942414V">Data15!$HP$1:$HP$10,Data15!$HP$11:$HP$18</definedName>
    <definedName name="A127942414V_Data">Data15!$HP$11:$HP$18</definedName>
    <definedName name="A127942414V_Latest">Data15!$HP$18</definedName>
    <definedName name="A127942418C">Data15!$HU$1:$HU$10,Data15!$HU$11:$HU$18</definedName>
    <definedName name="A127942418C_Data">Data15!$HU$11:$HU$18</definedName>
    <definedName name="A127942418C_Latest">Data15!$HU$18</definedName>
    <definedName name="A127942422V">Data16!$AB$1:$AB$10,Data16!$AB$11:$AB$18</definedName>
    <definedName name="A127942422V_Data">Data16!$AB$11:$AB$18</definedName>
    <definedName name="A127942422V_Latest">Data16!$AB$18</definedName>
    <definedName name="A127942426C">Data16!$AI$1:$AI$10,Data16!$AI$11:$AI$18</definedName>
    <definedName name="A127942426C_Data">Data16!$AI$11:$AI$18</definedName>
    <definedName name="A127942426C_Latest">Data16!$AI$18</definedName>
    <definedName name="A127942430V">Data16!$AK$1:$AK$10,Data16!$AK$11:$AK$18</definedName>
    <definedName name="A127942430V_Data">Data16!$AK$11:$AK$18</definedName>
    <definedName name="A127942430V_Latest">Data16!$AK$18</definedName>
    <definedName name="A127942434C">Data16!$P$1:$P$10,Data16!$P$11:$P$18</definedName>
    <definedName name="A127942434C_Data">Data16!$P$11:$P$18</definedName>
    <definedName name="A127942434C_Latest">Data16!$P$18</definedName>
    <definedName name="A127942438L">Data16!$BE$1:$BE$10,Data16!$BE$11:$BE$18</definedName>
    <definedName name="A127942438L_Data">Data16!$BE$11:$BE$18</definedName>
    <definedName name="A127942438L_Latest">Data16!$BE$18</definedName>
    <definedName name="A127942442C">Data16!$BJ$1:$BJ$10,Data16!$BJ$11:$BJ$18</definedName>
    <definedName name="A127942442C_Data">Data16!$BJ$11:$BJ$18</definedName>
    <definedName name="A127942442C_Latest">Data16!$BJ$18</definedName>
    <definedName name="A127942446L">Data16!$BW$1:$BW$10,Data16!$BW$11:$BW$18</definedName>
    <definedName name="A127942446L_Data">Data16!$BW$11:$BW$18</definedName>
    <definedName name="A127942446L_Latest">Data16!$BW$18</definedName>
    <definedName name="A127942450C">Data16!$CX$1:$CX$10,Data16!$CX$11:$CX$18</definedName>
    <definedName name="A127942450C_Data">Data16!$CX$11:$CX$18</definedName>
    <definedName name="A127942450C_Latest">Data16!$CX$18</definedName>
    <definedName name="A127942454L">Data16!$CE$1:$CE$10,Data16!$CE$11:$CE$18</definedName>
    <definedName name="A127942454L_Data">Data16!$CE$11:$CE$18</definedName>
    <definedName name="A127942454L_Latest">Data16!$CE$18</definedName>
    <definedName name="A127942458W">Data14!$HR$1:$HR$10,Data14!$HR$11:$HR$18</definedName>
    <definedName name="A127942458W_Data">Data14!$HR$11:$HR$18</definedName>
    <definedName name="A127942458W_Latest">Data14!$HR$18</definedName>
    <definedName name="A127942462L">Data14!$HT$1:$HT$10,Data14!$HT$11:$HT$18</definedName>
    <definedName name="A127942462L_Data">Data14!$HT$11:$HT$18</definedName>
    <definedName name="A127942462L_Latest">Data14!$HT$18</definedName>
    <definedName name="A127942466W">Data14!$HU$1:$HU$10,Data14!$HU$11:$HU$18</definedName>
    <definedName name="A127942466W_Data">Data14!$HU$11:$HU$18</definedName>
    <definedName name="A127942466W_Latest">Data14!$HU$18</definedName>
    <definedName name="A127942470L">Data14!$IN$1:$IN$10,Data14!$IN$11:$IN$18</definedName>
    <definedName name="A127942470L_Data">Data14!$IN$11:$IN$18</definedName>
    <definedName name="A127942470L_Latest">Data14!$IN$18</definedName>
    <definedName name="A127942474W">Data14!$IE$1:$IE$10,Data14!$IE$11:$IE$18</definedName>
    <definedName name="A127942474W_Data">Data14!$IE$11:$IE$18</definedName>
    <definedName name="A127942474W_Latest">Data14!$IE$18</definedName>
    <definedName name="A127942478F">Data14!$II$1:$II$10,Data14!$II$11:$II$18</definedName>
    <definedName name="A127942478F_Data">Data14!$II$11:$II$18</definedName>
    <definedName name="A127942478F_Latest">Data14!$II$18</definedName>
    <definedName name="A127942482W">Data15!$AN$1:$AN$10,Data15!$AN$11:$AN$18</definedName>
    <definedName name="A127942482W_Data">Data15!$AN$11:$AN$18</definedName>
    <definedName name="A127942482W_Latest">Data15!$AN$18</definedName>
    <definedName name="A127942486F">Data15!$AS$1:$AS$10,Data15!$AS$11:$AS$18</definedName>
    <definedName name="A127942486F_Data">Data15!$AS$11:$AS$18</definedName>
    <definedName name="A127942486F_Latest">Data15!$AS$18</definedName>
    <definedName name="A127942490W">Data15!$BA$1:$BA$10,Data15!$BA$11:$BA$18</definedName>
    <definedName name="A127942490W_Data">Data15!$BA$11:$BA$18</definedName>
    <definedName name="A127942490W_Latest">Data15!$BA$18</definedName>
    <definedName name="A127942494F">Data15!$AC$1:$AC$10,Data15!$AC$11:$AC$18</definedName>
    <definedName name="A127942494F_Data">Data15!$AC$11:$AC$18</definedName>
    <definedName name="A127942494F_Latest">Data15!$AC$18</definedName>
    <definedName name="A127942498R">Data15!$BC$1:$BC$10,Data15!$BC$11:$BC$18</definedName>
    <definedName name="A127942498R_Data">Data15!$BC$11:$BC$18</definedName>
    <definedName name="A127942498R_Latest">Data15!$BC$18</definedName>
    <definedName name="A127942502V">Data15!$BL$1:$BL$10,Data15!$BL$11:$BL$18</definedName>
    <definedName name="A127942502V_Data">Data15!$BL$11:$BL$18</definedName>
    <definedName name="A127942502V_Latest">Data15!$BL$18</definedName>
    <definedName name="A127942506C">Data15!$BP$1:$BP$10,Data15!$BP$11:$BP$18</definedName>
    <definedName name="A127942506C_Data">Data15!$BP$11:$BP$18</definedName>
    <definedName name="A127942506C_Latest">Data15!$BP$18</definedName>
    <definedName name="A127942510V">Data15!$BQ$1:$BQ$10,Data15!$BQ$11:$BQ$18</definedName>
    <definedName name="A127942510V_Data">Data15!$BQ$11:$BQ$18</definedName>
    <definedName name="A127942510V_Latest">Data15!$BQ$18</definedName>
    <definedName name="A127942514C">Data15!$BT$1:$BT$10,Data15!$BT$11:$BT$18</definedName>
    <definedName name="A127942514C_Data">Data15!$BT$11:$BT$18</definedName>
    <definedName name="A127942514C_Latest">Data15!$BT$18</definedName>
    <definedName name="A127942518L">Data15!$BX$1:$BX$10,Data15!$BX$11:$BX$18</definedName>
    <definedName name="A127942518L_Data">Data15!$BX$11:$BX$18</definedName>
    <definedName name="A127942518L_Latest">Data15!$BX$18</definedName>
    <definedName name="A127942522C">Data15!$CE$1:$CE$10,Data15!$CE$11:$CE$18</definedName>
    <definedName name="A127942522C_Data">Data15!$CE$11:$CE$18</definedName>
    <definedName name="A127942522C_Latest">Data15!$CE$18</definedName>
    <definedName name="A127942526L">Data15!$CF$1:$CF$10,Data15!$CF$11:$CF$18</definedName>
    <definedName name="A127942526L_Data">Data15!$CF$11:$CF$18</definedName>
    <definedName name="A127942526L_Latest">Data15!$CF$18</definedName>
    <definedName name="A127942530C">Data15!$CK$1:$CK$10,Data15!$CK$11:$CK$18</definedName>
    <definedName name="A127942530C_Data">Data15!$CK$11:$CK$18</definedName>
    <definedName name="A127942530C_Latest">Data15!$CK$18</definedName>
    <definedName name="A127942534L">Data15!$CY$1:$CY$10,Data15!$CY$11:$CY$18</definedName>
    <definedName name="A127942534L_Data">Data15!$CY$11:$CY$18</definedName>
    <definedName name="A127942534L_Latest">Data15!$CY$18</definedName>
    <definedName name="A127942538W">Data15!$DM$1:$DM$10,Data15!$DM$11:$DM$18</definedName>
    <definedName name="A127942538W_Data">Data15!$DM$11:$DM$18</definedName>
    <definedName name="A127942538W_Latest">Data15!$DM$18</definedName>
    <definedName name="A127942542L">Data15!$DN$1:$DN$10,Data15!$DN$11:$DN$18</definedName>
    <definedName name="A127942542L_Data">Data15!$DN$11:$DN$18</definedName>
    <definedName name="A127942542L_Latest">Data15!$DN$18</definedName>
    <definedName name="A127942550L">Data15!$CQ$1:$CQ$10,Data15!$CQ$11:$CQ$18</definedName>
    <definedName name="A127942550L_Data">Data15!$CQ$11:$CQ$18</definedName>
    <definedName name="A127942550L_Latest">Data15!$CQ$18</definedName>
    <definedName name="A127942554W">Data15!$CR$1:$CR$10,Data15!$CR$11:$CR$18</definedName>
    <definedName name="A127942554W_Data">Data15!$CR$11:$CR$18</definedName>
    <definedName name="A127942554W_Latest">Data15!$CR$18</definedName>
    <definedName name="A127942558F">Data15!$EF$1:$EF$10,Data15!$EF$11:$EF$18</definedName>
    <definedName name="A127942558F_Data">Data15!$EF$11:$EF$18</definedName>
    <definedName name="A127942558F_Latest">Data15!$EF$18</definedName>
    <definedName name="A127942562W">Data15!$EG$1:$EG$10,Data15!$EG$11:$EG$18</definedName>
    <definedName name="A127942562W_Data">Data15!$EG$11:$EG$18</definedName>
    <definedName name="A127942562W_Latest">Data15!$EG$18</definedName>
    <definedName name="A127942566F">Data15!$EN$1:$EN$10,Data15!$EN$11:$EN$18</definedName>
    <definedName name="A127942566F_Data">Data15!$EN$11:$EN$18</definedName>
    <definedName name="A127942566F_Latest">Data15!$EN$18</definedName>
    <definedName name="A127942570W">Data15!$FG$1:$FG$10,Data15!$FG$11:$FG$18</definedName>
    <definedName name="A127942570W_Data">Data15!$FG$11:$FG$18</definedName>
    <definedName name="A127942570W_Latest">Data15!$FG$18</definedName>
    <definedName name="A127942598X">Data16!$DF$1:$DF$10,Data16!$DF$11:$DF$18</definedName>
    <definedName name="A127942598X_Data">Data16!$DF$11:$DF$18</definedName>
    <definedName name="A127942598X_Latest">Data16!$DF$18</definedName>
    <definedName name="A127943678T">Data16!$EC$1:$EC$10,Data16!$EC$11:$EC$18</definedName>
    <definedName name="A127943678T_Data">Data16!$EC$11:$EC$18</definedName>
    <definedName name="A127943678T_Latest">Data16!$EC$18</definedName>
    <definedName name="A127943682J">Data16!$DN$1:$DN$10,Data16!$DN$11:$DN$18</definedName>
    <definedName name="A127943682J_Data">Data16!$DN$11:$DN$18</definedName>
    <definedName name="A127943682J_Latest">Data16!$DN$18</definedName>
    <definedName name="A127943686T">Data16!$EG$1:$EG$10,Data16!$EG$11:$EG$18</definedName>
    <definedName name="A127943686T_Data">Data16!$EG$11:$EG$18</definedName>
    <definedName name="A127943686T_Latest">Data16!$EG$18</definedName>
    <definedName name="A127943690J">Data16!$EI$1:$EI$10,Data16!$EI$11:$EI$18</definedName>
    <definedName name="A127943690J_Data">Data16!$EI$11:$EI$18</definedName>
    <definedName name="A127943690J_Latest">Data16!$EI$18</definedName>
    <definedName name="A127943694T">Data16!$ER$1:$ER$10,Data16!$ER$11:$ER$18</definedName>
    <definedName name="A127943694T_Data">Data16!$ER$11:$ER$18</definedName>
    <definedName name="A127943694T_Latest">Data16!$ER$18</definedName>
    <definedName name="A127943954A">Data16!$FF$1:$FF$10,Data16!$FF$11:$FF$18</definedName>
    <definedName name="A127943954A_Data">Data16!$FF$11:$FF$18</definedName>
    <definedName name="A127943954A_Latest">Data16!$FF$18</definedName>
    <definedName name="A127943958K">Data16!$FM$1:$FM$10,Data16!$FM$11:$FM$18</definedName>
    <definedName name="A127943958K_Data">Data16!$FM$11:$FM$18</definedName>
    <definedName name="A127943958K_Latest">Data16!$FM$18</definedName>
    <definedName name="A127943962A">Data16!$FW$1:$FW$10,Data16!$FW$11:$FW$18</definedName>
    <definedName name="A127943962A_Data">Data16!$FW$11:$FW$18</definedName>
    <definedName name="A127943962A_Latest">Data16!$FW$18</definedName>
    <definedName name="A127943966K">Data16!$FY$1:$FY$10,Data16!$FY$11:$FY$18</definedName>
    <definedName name="A127943966K_Data">Data16!$FY$11:$FY$18</definedName>
    <definedName name="A127943966K_Latest">Data16!$FY$18</definedName>
    <definedName name="A127943970A">Data17!$GC$1:$GC$10,Data17!$GC$11:$GC$18</definedName>
    <definedName name="A127943970A_Data">Data17!$GC$11:$GC$18</definedName>
    <definedName name="A127943970A_Latest">Data17!$GC$18</definedName>
    <definedName name="A127943974K">Data17!$GP$1:$GP$10,Data17!$GP$11:$GP$18</definedName>
    <definedName name="A127943974K_Data">Data17!$GP$11:$GP$18</definedName>
    <definedName name="A127943974K_Latest">Data17!$GP$18</definedName>
    <definedName name="A127943978V">Data17!$FV$1:$FV$10,Data17!$FV$11:$FV$18</definedName>
    <definedName name="A127943978V_Data">Data17!$FV$11:$FV$18</definedName>
    <definedName name="A127943978V_Latest">Data17!$FV$18</definedName>
    <definedName name="A127943982K">Data17!$HL$1:$HL$10,Data17!$HL$11:$HL$18</definedName>
    <definedName name="A127943982K_Data">Data17!$HL$11:$HL$18</definedName>
    <definedName name="A127943982K_Latest">Data17!$HL$18</definedName>
    <definedName name="A127943986V">Data17!$HQ$1:$HQ$10,Data17!$HQ$11:$HQ$18</definedName>
    <definedName name="A127943986V_Data">Data17!$HQ$11:$HQ$18</definedName>
    <definedName name="A127943986V_Latest">Data17!$HQ$18</definedName>
    <definedName name="A127943990K">Data17!$HB$1:$HB$10,Data17!$HB$11:$HB$18</definedName>
    <definedName name="A127943990K_Data">Data17!$HB$11:$HB$18</definedName>
    <definedName name="A127943990K_Latest">Data17!$HB$18</definedName>
    <definedName name="A127943994V">Data18!$L$1:$L$10,Data18!$L$11:$L$18</definedName>
    <definedName name="A127943994V_Data">Data18!$L$11:$L$18</definedName>
    <definedName name="A127943994V_Latest">Data18!$L$18</definedName>
    <definedName name="A127943998C">Data18!$O$1:$O$10,Data18!$O$11:$O$18</definedName>
    <definedName name="A127943998C_Data">Data18!$O$11:$O$18</definedName>
    <definedName name="A127943998C_Latest">Data18!$O$18</definedName>
    <definedName name="A127944002K">Data18!$S$1:$S$10,Data18!$S$11:$S$18</definedName>
    <definedName name="A127944002K_Data">Data18!$S$11:$S$18</definedName>
    <definedName name="A127944002K_Latest">Data18!$S$18</definedName>
    <definedName name="A127944006V">Data18!$T$1:$T$10,Data18!$T$11:$T$18</definedName>
    <definedName name="A127944006V_Data">Data18!$T$11:$T$18</definedName>
    <definedName name="A127944006V_Latest">Data18!$T$18</definedName>
    <definedName name="A127944010K">Data17!$IN$1:$IN$10,Data17!$IN$11:$IN$18</definedName>
    <definedName name="A127944010K_Data">Data17!$IN$11:$IN$18</definedName>
    <definedName name="A127944010K_Latest">Data17!$IN$18</definedName>
    <definedName name="A127944014V">Data17!$IO$1:$IO$10,Data17!$IO$11:$IO$18</definedName>
    <definedName name="A127944014V_Data">Data17!$IO$11:$IO$18</definedName>
    <definedName name="A127944014V_Latest">Data17!$IO$18</definedName>
    <definedName name="A127944018C">Data18!$Z$1:$Z$10,Data18!$Z$11:$Z$18</definedName>
    <definedName name="A127944018C_Data">Data18!$Z$11:$Z$18</definedName>
    <definedName name="A127944018C_Latest">Data18!$Z$18</definedName>
    <definedName name="A127944022V">Data18!$AA$1:$AA$10,Data18!$AA$11:$AA$18</definedName>
    <definedName name="A127944022V_Data">Data18!$AA$11:$AA$18</definedName>
    <definedName name="A127944022V_Latest">Data18!$AA$18</definedName>
    <definedName name="A127944026C">Data18!$AV$1:$AV$10,Data18!$AV$11:$AV$18</definedName>
    <definedName name="A127944026C_Data">Data18!$AV$11:$AV$18</definedName>
    <definedName name="A127944026C_Latest">Data18!$AV$18</definedName>
    <definedName name="A127944030V">Data18!$AY$1:$AY$10,Data18!$AY$11:$AY$18</definedName>
    <definedName name="A127944030V_Data">Data18!$AY$11:$AY$18</definedName>
    <definedName name="A127944030V_Latest">Data18!$AY$18</definedName>
    <definedName name="A127944034C">Data18!$BA$1:$BA$10,Data18!$BA$11:$BA$18</definedName>
    <definedName name="A127944034C_Data">Data18!$BA$11:$BA$18</definedName>
    <definedName name="A127944034C_Latest">Data18!$BA$18</definedName>
    <definedName name="A127944038L">Data18!$BV$1:$BV$10,Data18!$BV$11:$BV$18</definedName>
    <definedName name="A127944038L_Data">Data18!$BV$11:$BV$18</definedName>
    <definedName name="A127944038L_Latest">Data18!$BV$18</definedName>
    <definedName name="A127944042C">Data18!$CE$1:$CE$10,Data18!$CE$11:$CE$18</definedName>
    <definedName name="A127944042C_Data">Data18!$CE$11:$CE$18</definedName>
    <definedName name="A127944042C_Latest">Data18!$CE$18</definedName>
    <definedName name="A127944046L">Data16!$GO$1:$GO$10,Data16!$GO$11:$GO$18</definedName>
    <definedName name="A127944046L_Data">Data16!$GO$11:$GO$18</definedName>
    <definedName name="A127944046L_Latest">Data16!$GO$18</definedName>
    <definedName name="A127944050C">Data16!$GQ$1:$GQ$10,Data16!$GQ$11:$GQ$18</definedName>
    <definedName name="A127944050C_Data">Data16!$GQ$11:$GQ$18</definedName>
    <definedName name="A127944050C_Latest">Data16!$GQ$18</definedName>
    <definedName name="A127944054L">Data16!$GC$1:$GC$10,Data16!$GC$11:$GC$18</definedName>
    <definedName name="A127944054L_Data">Data16!$GC$11:$GC$18</definedName>
    <definedName name="A127944054L_Latest">Data16!$GC$18</definedName>
    <definedName name="A127944058W">Data16!$HU$1:$HU$10,Data16!$HU$11:$HU$18</definedName>
    <definedName name="A127944058W_Data">Data16!$HU$11:$HU$18</definedName>
    <definedName name="A127944058W_Latest">Data16!$HU$18</definedName>
    <definedName name="A127944062L">Data16!$IA$1:$IA$10,Data16!$IA$11:$IA$18</definedName>
    <definedName name="A127944062L_Data">Data16!$IA$11:$IA$18</definedName>
    <definedName name="A127944062L_Latest">Data16!$IA$18</definedName>
    <definedName name="A127944066W">Data16!$IE$1:$IE$10,Data16!$IE$11:$IE$18</definedName>
    <definedName name="A127944066W_Data">Data16!$IE$11:$IE$18</definedName>
    <definedName name="A127944066W_Latest">Data16!$IE$18</definedName>
    <definedName name="A127944070L">Data16!$HK$1:$HK$10,Data16!$HK$11:$HK$18</definedName>
    <definedName name="A127944070L_Data">Data16!$HK$11:$HK$18</definedName>
    <definedName name="A127944070L_Latest">Data16!$HK$18</definedName>
    <definedName name="A127944074W">Data17!$B$1:$B$10,Data17!$B$11:$B$18</definedName>
    <definedName name="A127944074W_Data">Data17!$B$11:$B$18</definedName>
    <definedName name="A127944074W_Latest">Data17!$B$18</definedName>
    <definedName name="A127944082W">Data16!$HS$1:$HS$10,Data16!$HS$11:$HS$18</definedName>
    <definedName name="A127944082W_Data">Data16!$HS$11:$HS$18</definedName>
    <definedName name="A127944082W_Latest">Data16!$HS$18</definedName>
    <definedName name="A127944086F">Data17!$H$1:$H$10,Data17!$H$11:$H$18</definedName>
    <definedName name="A127944086F_Data">Data17!$H$11:$H$18</definedName>
    <definedName name="A127944086F_Latest">Data17!$H$18</definedName>
    <definedName name="A127944090W">Data17!$I$1:$I$10,Data17!$I$11:$I$18</definedName>
    <definedName name="A127944090W_Data">Data17!$I$11:$I$18</definedName>
    <definedName name="A127944090W_Latest">Data17!$I$18</definedName>
    <definedName name="A127944094F">Data17!$J$1:$J$10,Data17!$J$11:$J$18</definedName>
    <definedName name="A127944094F_Data">Data17!$J$11:$J$18</definedName>
    <definedName name="A127944094F_Latest">Data17!$J$18</definedName>
    <definedName name="A127944098R">Data17!$BB$1:$BB$10,Data17!$BB$11:$BB$18</definedName>
    <definedName name="A127944098R_Data">Data17!$BB$11:$BB$18</definedName>
    <definedName name="A127944098R_Latest">Data17!$BB$18</definedName>
    <definedName name="A127944102V">Data17!$BD$1:$BD$10,Data17!$BD$11:$BD$18</definedName>
    <definedName name="A127944102V_Data">Data17!$BD$11:$BD$18</definedName>
    <definedName name="A127944102V_Latest">Data17!$BD$18</definedName>
    <definedName name="A127944106C">Data17!$BF$1:$BF$10,Data17!$BF$11:$BF$18</definedName>
    <definedName name="A127944106C_Data">Data17!$BF$11:$BF$18</definedName>
    <definedName name="A127944106C_Latest">Data17!$BF$18</definedName>
    <definedName name="A127944110V">Data17!$BN$1:$BN$10,Data17!$BN$11:$BN$18</definedName>
    <definedName name="A127944110V_Data">Data17!$BN$11:$BN$18</definedName>
    <definedName name="A127944110V_Latest">Data17!$BN$18</definedName>
    <definedName name="A127944114C">Data17!$CC$1:$CC$10,Data17!$CC$11:$CC$18</definedName>
    <definedName name="A127944114C_Data">Data17!$CC$11:$CC$18</definedName>
    <definedName name="A127944114C_Latest">Data17!$CC$18</definedName>
    <definedName name="A127944118L">Data17!$CK$1:$CK$10,Data17!$CK$11:$CK$18</definedName>
    <definedName name="A127944118L_Data">Data17!$CK$11:$CK$18</definedName>
    <definedName name="A127944118L_Latest">Data17!$CK$18</definedName>
    <definedName name="A127944122C">Data17!$CO$1:$CO$10,Data17!$CO$11:$CO$18</definedName>
    <definedName name="A127944122C_Data">Data17!$CO$11:$CO$18</definedName>
    <definedName name="A127944122C_Latest">Data17!$CO$18</definedName>
    <definedName name="A127944126L">Data17!$CA$1:$CA$10,Data17!$CA$11:$CA$18</definedName>
    <definedName name="A127944126L_Data">Data17!$CA$11:$CA$18</definedName>
    <definedName name="A127944126L_Latest">Data17!$CA$18</definedName>
    <definedName name="A127944130C">Data17!$DL$1:$DL$10,Data17!$DL$11:$DL$18</definedName>
    <definedName name="A127944130C_Data">Data17!$DL$11:$DL$18</definedName>
    <definedName name="A127944130C_Latest">Data17!$DL$18</definedName>
    <definedName name="A127944134L">Data17!$DN$1:$DN$10,Data17!$DN$11:$DN$18</definedName>
    <definedName name="A127944134L_Data">Data17!$DN$11:$DN$18</definedName>
    <definedName name="A127944134L_Latest">Data17!$DN$18</definedName>
    <definedName name="A127944138W">Data17!$EB$1:$EB$10,Data17!$EB$11:$EB$18</definedName>
    <definedName name="A127944138W_Data">Data17!$EB$11:$EB$18</definedName>
    <definedName name="A127944138W_Latest">Data17!$EB$18</definedName>
    <definedName name="A127944142L">Data17!$DD$1:$DD$10,Data17!$DD$11:$DD$18</definedName>
    <definedName name="A127944142L_Data">Data17!$DD$11:$DD$18</definedName>
    <definedName name="A127944142L_Latest">Data17!$DD$18</definedName>
    <definedName name="A127944146W">Data17!$DI$1:$DI$10,Data17!$DI$11:$DI$18</definedName>
    <definedName name="A127944146W_Data">Data17!$DI$11:$DI$18</definedName>
    <definedName name="A127944146W_Latest">Data17!$DI$18</definedName>
    <definedName name="A127944150L">Data17!$EX$1:$EX$10,Data17!$EX$11:$EX$18</definedName>
    <definedName name="A127944150L_Data">Data17!$EX$11:$EX$18</definedName>
    <definedName name="A127944150L_Latest">Data17!$EX$18</definedName>
    <definedName name="A127944154W">Data17!$FI$1:$FI$10,Data17!$FI$11:$FI$18</definedName>
    <definedName name="A127944154W_Data">Data17!$FI$11:$FI$18</definedName>
    <definedName name="A127944154W_Latest">Data17!$FI$18</definedName>
    <definedName name="A127944158F">Data17!$FL$1:$FL$10,Data17!$FL$11:$FL$18</definedName>
    <definedName name="A127944158F_Data">Data17!$FL$11:$FL$18</definedName>
    <definedName name="A127944158F_Latest">Data17!$FL$18</definedName>
    <definedName name="A127944162W">Data17!$FO$1:$FO$10,Data17!$FO$11:$FO$18</definedName>
    <definedName name="A127944162W_Data">Data17!$FO$11:$FO$18</definedName>
    <definedName name="A127944162W_Latest">Data17!$FO$18</definedName>
    <definedName name="A127944166F">Data17!$EO$1:$EO$10,Data17!$EO$11:$EO$18</definedName>
    <definedName name="A127944166F_Data">Data17!$EO$11:$EO$18</definedName>
    <definedName name="A127944166F_Latest">Data17!$EO$18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6" i="22" l="1" a="1"/>
  <c r="E56" i="22" s="1"/>
  <c r="E55" i="22" a="1"/>
  <c r="E55" i="22" s="1"/>
  <c r="E54" i="22" a="1"/>
  <c r="E54" i="22" s="1"/>
  <c r="EH176" i="22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/>
  <c r="BA176" i="22" a="1"/>
  <c r="AZ176" i="22"/>
  <c r="AZ176" i="22" a="1"/>
  <c r="AY176" i="22"/>
  <c r="AY176" i="22" a="1"/>
  <c r="AX176" i="22"/>
  <c r="AX176" i="22" a="1"/>
  <c r="AW176" i="22" a="1"/>
  <c r="AW176" i="22" s="1"/>
  <c r="AV176" i="22" a="1"/>
  <c r="AV176" i="22" s="1"/>
  <c r="AU176" i="22" a="1"/>
  <c r="AU176" i="22" s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 a="1"/>
  <c r="CY175" i="22" s="1"/>
  <c r="CX175" i="22" a="1"/>
  <c r="CX175" i="22" s="1"/>
  <c r="CW175" i="22" a="1"/>
  <c r="CW175" i="22" s="1"/>
  <c r="CV175" i="22" a="1"/>
  <c r="CV175" i="22" s="1"/>
  <c r="CU175" i="22" a="1"/>
  <c r="CU175" i="22" s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 a="1"/>
  <c r="AE175" i="22" s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 a="1"/>
  <c r="W175" i="22" s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 a="1"/>
  <c r="ED174" i="22" s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 a="1"/>
  <c r="DV174" i="22" s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 a="1"/>
  <c r="DN174" i="22" s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 a="1"/>
  <c r="DF174" i="22" s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 a="1"/>
  <c r="CX174" i="22" s="1"/>
  <c r="CW174" i="22" a="1"/>
  <c r="CW174" i="22" s="1"/>
  <c r="CV174" i="22" a="1"/>
  <c r="CV174" i="22" s="1"/>
  <c r="CU174" i="22" a="1"/>
  <c r="CU174" i="22" s="1"/>
  <c r="CT174" i="22" a="1"/>
  <c r="CT174" i="22" s="1"/>
  <c r="CS174" i="22" a="1"/>
  <c r="CS174" i="22" s="1"/>
  <c r="CR174" i="22" a="1"/>
  <c r="CR174" i="22" s="1"/>
  <c r="CQ174" i="22" a="1"/>
  <c r="CQ174" i="22" s="1"/>
  <c r="CP174" i="22" a="1"/>
  <c r="CP174" i="22" s="1"/>
  <c r="CO174" i="22" a="1"/>
  <c r="CO174" i="22" s="1"/>
  <c r="CN174" i="22" a="1"/>
  <c r="CN174" i="22" s="1"/>
  <c r="CM174" i="22" a="1"/>
  <c r="CM174" i="22" s="1"/>
  <c r="CL174" i="22" a="1"/>
  <c r="CL174" i="22" s="1"/>
  <c r="CK174" i="22" a="1"/>
  <c r="CK174" i="22" s="1"/>
  <c r="CJ174" i="22" a="1"/>
  <c r="CJ174" i="22" s="1"/>
  <c r="CI174" i="22" a="1"/>
  <c r="CI174" i="22" s="1"/>
  <c r="CH174" i="22" a="1"/>
  <c r="CH174" i="22" s="1"/>
  <c r="CG174" i="22" a="1"/>
  <c r="CG174" i="22" s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 a="1"/>
  <c r="BZ174" i="22" s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 a="1"/>
  <c r="BP174" i="22" s="1"/>
  <c r="BO174" i="22" a="1"/>
  <c r="BO174" i="22" s="1"/>
  <c r="BN174" i="22" a="1"/>
  <c r="BN174" i="22" s="1"/>
  <c r="BM174" i="22" a="1"/>
  <c r="BM174" i="22" s="1"/>
  <c r="BL174" i="22"/>
  <c r="BL174" i="22" a="1"/>
  <c r="BK174" i="22"/>
  <c r="BK174" i="22" a="1"/>
  <c r="BJ174" i="22"/>
  <c r="BJ174" i="22" a="1"/>
  <c r="BI174" i="22"/>
  <c r="BI174" i="22" a="1"/>
  <c r="BH174" i="22"/>
  <c r="BH174" i="22" a="1"/>
  <c r="BG174" i="22"/>
  <c r="BG174" i="22" a="1"/>
  <c r="BF174" i="22"/>
  <c r="BF174" i="22" a="1"/>
  <c r="BE174" i="22"/>
  <c r="BE174" i="22" a="1"/>
  <c r="BD174" i="22"/>
  <c r="BD174" i="22" a="1"/>
  <c r="BC174" i="22"/>
  <c r="BC174" i="22" a="1"/>
  <c r="BB174" i="22" a="1"/>
  <c r="BB174" i="22" s="1"/>
  <c r="BA174" i="22" a="1"/>
  <c r="BA174" i="22" s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 a="1"/>
  <c r="AR174" i="22" s="1"/>
  <c r="AQ174" i="22" a="1"/>
  <c r="AQ174" i="22" s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 a="1"/>
  <c r="AJ174" i="22" s="1"/>
  <c r="AI174" i="22" a="1"/>
  <c r="AI174" i="22" s="1"/>
  <c r="AH174" i="22" a="1"/>
  <c r="AH174" i="22" s="1"/>
  <c r="AG174" i="22" a="1"/>
  <c r="AG174" i="22" s="1"/>
  <c r="AF174" i="22" a="1"/>
  <c r="AF174" i="22" s="1"/>
  <c r="AE174" i="22" a="1"/>
  <c r="AE174" i="22" s="1"/>
  <c r="AD174" i="22" a="1"/>
  <c r="AD174" i="22" s="1"/>
  <c r="AC174" i="22" a="1"/>
  <c r="AC174" i="22" s="1"/>
  <c r="AB174" i="22" a="1"/>
  <c r="AB174" i="22" s="1"/>
  <c r="AA174" i="22" a="1"/>
  <c r="AA174" i="22" s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 a="1"/>
  <c r="T174" i="22" s="1"/>
  <c r="S174" i="22" a="1"/>
  <c r="S174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EH172" i="22" a="1"/>
  <c r="EH172" i="22" s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/>
  <c r="CE169" i="22" a="1"/>
  <c r="CD169" i="22"/>
  <c r="CD169" i="22" a="1"/>
  <c r="CC169" i="22"/>
  <c r="CC169" i="22" a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 a="1"/>
  <c r="BK169" i="22" s="1"/>
  <c r="BJ169" i="22" a="1"/>
  <c r="BJ169" i="22" s="1"/>
  <c r="BI169" i="22" a="1"/>
  <c r="BI169" i="22" s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 a="1"/>
  <c r="AU169" i="22" s="1"/>
  <c r="AT169" i="22" a="1"/>
  <c r="AT169" i="22" s="1"/>
  <c r="AS169" i="22" a="1"/>
  <c r="AS169" i="22" s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/>
  <c r="I166" i="22" a="1"/>
  <c r="H166" i="22"/>
  <c r="H166" i="22" a="1"/>
  <c r="G166" i="22"/>
  <c r="G166" i="22" a="1"/>
  <c r="F166" i="22"/>
  <c r="F166" i="22" a="1"/>
  <c r="E166" i="22"/>
  <c r="E166" i="22" a="1"/>
  <c r="D166" i="22"/>
  <c r="D166" i="22" a="1"/>
  <c r="EH165" i="22"/>
  <c r="EH165" i="22" a="1"/>
  <c r="EG165" i="22"/>
  <c r="EG165" i="22" a="1"/>
  <c r="EF165" i="22"/>
  <c r="EF165" i="22" a="1"/>
  <c r="EE165" i="22"/>
  <c r="EE165" i="22" a="1"/>
  <c r="ED165" i="22"/>
  <c r="ED165" i="22" a="1"/>
  <c r="EC165" i="22"/>
  <c r="EC165" i="22" a="1"/>
  <c r="EB165" i="22"/>
  <c r="EB165" i="22" a="1"/>
  <c r="EA165" i="22"/>
  <c r="EA165" i="22" a="1"/>
  <c r="DZ165" i="22"/>
  <c r="DZ165" i="22" a="1"/>
  <c r="DY165" i="22"/>
  <c r="DY165" i="22" a="1"/>
  <c r="DX165" i="22"/>
  <c r="DX165" i="22" a="1"/>
  <c r="DW165" i="22"/>
  <c r="DW165" i="22" a="1"/>
  <c r="DV165" i="22"/>
  <c r="DV165" i="22" a="1"/>
  <c r="DU165" i="22"/>
  <c r="DU165" i="22" a="1"/>
  <c r="DT165" i="22"/>
  <c r="DT165" i="22" a="1"/>
  <c r="DS165" i="22"/>
  <c r="DS165" i="22" a="1"/>
  <c r="DR165" i="22"/>
  <c r="DR165" i="22" a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 a="1"/>
  <c r="DB165" i="22" s="1"/>
  <c r="DA165" i="22" a="1"/>
  <c r="DA165" i="22" s="1"/>
  <c r="CZ165" i="22" a="1"/>
  <c r="CZ165" i="22" s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 a="1"/>
  <c r="CT165" i="22" s="1"/>
  <c r="CS165" i="22" a="1"/>
  <c r="CS165" i="22" s="1"/>
  <c r="CR165" i="22" a="1"/>
  <c r="CR165" i="22" s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 a="1"/>
  <c r="CL165" i="22" s="1"/>
  <c r="CK165" i="22" a="1"/>
  <c r="CK165" i="22" s="1"/>
  <c r="CJ165" i="22" a="1"/>
  <c r="CJ165" i="22" s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 a="1"/>
  <c r="CD165" i="22" s="1"/>
  <c r="CC165" i="22" a="1"/>
  <c r="CC165" i="22" s="1"/>
  <c r="CB165" i="22" a="1"/>
  <c r="CB165" i="22" s="1"/>
  <c r="CA165" i="22" a="1"/>
  <c r="CA165" i="22" s="1"/>
  <c r="BZ165" i="22" a="1"/>
  <c r="BZ165" i="22" s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 a="1"/>
  <c r="BT165" i="22" s="1"/>
  <c r="BS165" i="22" a="1"/>
  <c r="BS165" i="22" s="1"/>
  <c r="BR165" i="22" a="1"/>
  <c r="BR165" i="22" s="1"/>
  <c r="BQ165" i="22" a="1"/>
  <c r="BQ165" i="22" s="1"/>
  <c r="BP165" i="22" a="1"/>
  <c r="BP165" i="22" s="1"/>
  <c r="BO165" i="22" a="1"/>
  <c r="BO165" i="22" s="1"/>
  <c r="BN165" i="22" a="1"/>
  <c r="BN165" i="22" s="1"/>
  <c r="BM165" i="22" a="1"/>
  <c r="BM165" i="22" s="1"/>
  <c r="BL165" i="22" a="1"/>
  <c r="BL165" i="22" s="1"/>
  <c r="BK165" i="22" a="1"/>
  <c r="BK165" i="22" s="1"/>
  <c r="BJ165" i="22" a="1"/>
  <c r="BJ165" i="22" s="1"/>
  <c r="BI165" i="22" a="1"/>
  <c r="BI165" i="22" s="1"/>
  <c r="BH165" i="22" a="1"/>
  <c r="BH165" i="22" s="1"/>
  <c r="BG165" i="22" a="1"/>
  <c r="BG165" i="22" s="1"/>
  <c r="BF165" i="22" a="1"/>
  <c r="BF165" i="22" s="1"/>
  <c r="BE165" i="22" a="1"/>
  <c r="BE165" i="22" s="1"/>
  <c r="BD165" i="22" a="1"/>
  <c r="BD165" i="22" s="1"/>
  <c r="BC165" i="22" a="1"/>
  <c r="BC165" i="22" s="1"/>
  <c r="BB165" i="22" a="1"/>
  <c r="BB165" i="22" s="1"/>
  <c r="BA165" i="22" a="1"/>
  <c r="BA165" i="22" s="1"/>
  <c r="AZ165" i="22" a="1"/>
  <c r="AZ165" i="22" s="1"/>
  <c r="AY165" i="22" a="1"/>
  <c r="AY165" i="22" s="1"/>
  <c r="AX165" i="22" a="1"/>
  <c r="AX165" i="22" s="1"/>
  <c r="AW165" i="22" a="1"/>
  <c r="AW165" i="22" s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/>
  <c r="DJ157" i="22" a="1"/>
  <c r="DI157" i="22"/>
  <c r="DI157" i="22" a="1"/>
  <c r="DH157" i="22"/>
  <c r="DH157" i="22" a="1"/>
  <c r="DG157" i="22"/>
  <c r="DG157" i="22" a="1"/>
  <c r="DF157" i="22"/>
  <c r="DF157" i="22" a="1"/>
  <c r="DE157" i="22"/>
  <c r="DE157" i="22" a="1"/>
  <c r="DD157" i="22"/>
  <c r="DD157" i="22" a="1"/>
  <c r="DC157" i="22"/>
  <c r="DC157" i="22" a="1"/>
  <c r="DB157" i="22"/>
  <c r="DB157" i="22" a="1"/>
  <c r="DA157" i="22"/>
  <c r="DA157" i="22" a="1"/>
  <c r="CZ157" i="22"/>
  <c r="CZ157" i="22" a="1"/>
  <c r="CY157" i="22"/>
  <c r="CY157" i="22" a="1"/>
  <c r="CX157" i="22"/>
  <c r="CX157" i="22" a="1"/>
  <c r="CW157" i="22"/>
  <c r="CW157" i="22" a="1"/>
  <c r="CV157" i="22"/>
  <c r="CV157" i="22" a="1"/>
  <c r="CU157" i="22"/>
  <c r="CU157" i="22" a="1"/>
  <c r="CT157" i="22"/>
  <c r="CT157" i="22" a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 a="1"/>
  <c r="BL131" i="22" s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 a="1"/>
  <c r="BF131" i="22" s="1"/>
  <c r="BE131" i="22" a="1"/>
  <c r="BE131" i="22" s="1"/>
  <c r="BD131" i="22" a="1"/>
  <c r="BD131" i="22" s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 a="1"/>
  <c r="AX131" i="22" s="1"/>
  <c r="AW131" i="22" a="1"/>
  <c r="AW131" i="22" s="1"/>
  <c r="AV131" i="22" a="1"/>
  <c r="AV131" i="22" s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 a="1"/>
  <c r="AP131" i="22" s="1"/>
  <c r="AO131" i="22" a="1"/>
  <c r="AO131" i="22" s="1"/>
  <c r="AN131" i="22" a="1"/>
  <c r="AN131" i="22" s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 a="1"/>
  <c r="AH131" i="22" s="1"/>
  <c r="AG131" i="22" a="1"/>
  <c r="AG131" i="22" s="1"/>
  <c r="AF131" i="22" a="1"/>
  <c r="AF131" i="22" s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 a="1"/>
  <c r="Z131" i="22" s="1"/>
  <c r="Y131" i="22" a="1"/>
  <c r="Y131" i="22" s="1"/>
  <c r="X131" i="22" a="1"/>
  <c r="X131" i="22" s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 a="1"/>
  <c r="EG128" i="22" s="1"/>
  <c r="EF128" i="22" a="1"/>
  <c r="EF128" i="22" s="1"/>
  <c r="EE128" i="22" a="1"/>
  <c r="EE128" i="22" s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 a="1"/>
  <c r="DY128" i="22" s="1"/>
  <c r="DX128" i="22" a="1"/>
  <c r="DX128" i="22" s="1"/>
  <c r="DW128" i="22" a="1"/>
  <c r="DW128" i="22" s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 a="1"/>
  <c r="DQ128" i="22" s="1"/>
  <c r="DP128" i="22" a="1"/>
  <c r="DP128" i="22" s="1"/>
  <c r="DO128" i="22" a="1"/>
  <c r="DO128" i="22" s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 a="1"/>
  <c r="DI128" i="22" s="1"/>
  <c r="DH128" i="22" a="1"/>
  <c r="DH128" i="22" s="1"/>
  <c r="DG128" i="22" a="1"/>
  <c r="DG128" i="22" s="1"/>
  <c r="DF128" i="22" a="1"/>
  <c r="DF128" i="22" s="1"/>
  <c r="DE128" i="22" a="1"/>
  <c r="DE128" i="22" s="1"/>
  <c r="DD128" i="22" a="1"/>
  <c r="DD128" i="22" s="1"/>
  <c r="DC128" i="22" a="1"/>
  <c r="DC128" i="22" s="1"/>
  <c r="DB128" i="22" a="1"/>
  <c r="DB128" i="22" s="1"/>
  <c r="DA128" i="22" a="1"/>
  <c r="DA128" i="22" s="1"/>
  <c r="CZ128" i="22" a="1"/>
  <c r="CZ128" i="22" s="1"/>
  <c r="CY128" i="22" a="1"/>
  <c r="CY128" i="22" s="1"/>
  <c r="CX128" i="22" a="1"/>
  <c r="CX128" i="22" s="1"/>
  <c r="CW128" i="22" a="1"/>
  <c r="CW128" i="22" s="1"/>
  <c r="CV128" i="22" a="1"/>
  <c r="CV128" i="22" s="1"/>
  <c r="CU128" i="22" a="1"/>
  <c r="CU128" i="22" s="1"/>
  <c r="CT128" i="22" a="1"/>
  <c r="CT128" i="22" s="1"/>
  <c r="CS128" i="22" a="1"/>
  <c r="CS128" i="22" s="1"/>
  <c r="CR128" i="22" a="1"/>
  <c r="CR128" i="22" s="1"/>
  <c r="CQ128" i="22" a="1"/>
  <c r="CQ128" i="22" s="1"/>
  <c r="CP128" i="22" a="1"/>
  <c r="CP128" i="22" s="1"/>
  <c r="CO128" i="22" a="1"/>
  <c r="CO128" i="22" s="1"/>
  <c r="CN128" i="22" a="1"/>
  <c r="CN128" i="22" s="1"/>
  <c r="CM128" i="22" a="1"/>
  <c r="CM128" i="22" s="1"/>
  <c r="CL128" i="22" a="1"/>
  <c r="CL128" i="22" s="1"/>
  <c r="CK128" i="22" a="1"/>
  <c r="CK128" i="22" s="1"/>
  <c r="CJ128" i="22" a="1"/>
  <c r="CJ128" i="22" s="1"/>
  <c r="CI128" i="22" a="1"/>
  <c r="CI128" i="22" s="1"/>
  <c r="CH128" i="22" a="1"/>
  <c r="CH128" i="22" s="1"/>
  <c r="CG128" i="22" a="1"/>
  <c r="CG128" i="22" s="1"/>
  <c r="CF128" i="22" a="1"/>
  <c r="CF128" i="22" s="1"/>
  <c r="CE128" i="22" a="1"/>
  <c r="CE128" i="22" s="1"/>
  <c r="CD128" i="22" a="1"/>
  <c r="CD128" i="22" s="1"/>
  <c r="CC128" i="22" a="1"/>
  <c r="CC128" i="22" s="1"/>
  <c r="CB128" i="22" a="1"/>
  <c r="CB128" i="22" s="1"/>
  <c r="CA128" i="22" a="1"/>
  <c r="CA128" i="22" s="1"/>
  <c r="BZ128" i="22" a="1"/>
  <c r="BZ128" i="22" s="1"/>
  <c r="BY128" i="22" a="1"/>
  <c r="BY128" i="22" s="1"/>
  <c r="BX128" i="22" a="1"/>
  <c r="BX128" i="22" s="1"/>
  <c r="BW128" i="22" a="1"/>
  <c r="BW128" i="22" s="1"/>
  <c r="BV128" i="22" a="1"/>
  <c r="BV128" i="22" s="1"/>
  <c r="BU128" i="22" a="1"/>
  <c r="BU128" i="22" s="1"/>
  <c r="BT128" i="22" a="1"/>
  <c r="BT128" i="22" s="1"/>
  <c r="BS128" i="22" a="1"/>
  <c r="BS128" i="22" s="1"/>
  <c r="BR128" i="22" a="1"/>
  <c r="BR128" i="22" s="1"/>
  <c r="BQ128" i="22" a="1"/>
  <c r="BQ128" i="22" s="1"/>
  <c r="BP128" i="22" a="1"/>
  <c r="BP128" i="22" s="1"/>
  <c r="BO128" i="22" a="1"/>
  <c r="BO128" i="22" s="1"/>
  <c r="BN128" i="22" a="1"/>
  <c r="BN128" i="22" s="1"/>
  <c r="BM128" i="22" a="1"/>
  <c r="BM128" i="22" s="1"/>
  <c r="BL128" i="22" a="1"/>
  <c r="BL128" i="22" s="1"/>
  <c r="BK128" i="22" a="1"/>
  <c r="BK128" i="22" s="1"/>
  <c r="BJ128" i="22" a="1"/>
  <c r="BJ128" i="22" s="1"/>
  <c r="BI128" i="22" a="1"/>
  <c r="BI128" i="22" s="1"/>
  <c r="BH128" i="22" a="1"/>
  <c r="BH128" i="22" s="1"/>
  <c r="BG128" i="22" a="1"/>
  <c r="BG128" i="22" s="1"/>
  <c r="BF128" i="22" a="1"/>
  <c r="BF128" i="22" s="1"/>
  <c r="BE128" i="22" a="1"/>
  <c r="BE128" i="22" s="1"/>
  <c r="BD128" i="22" a="1"/>
  <c r="BD128" i="22" s="1"/>
  <c r="BC128" i="22" a="1"/>
  <c r="BC128" i="22" s="1"/>
  <c r="BB128" i="22" a="1"/>
  <c r="BB128" i="22" s="1"/>
  <c r="BA128" i="22" a="1"/>
  <c r="BA128" i="22" s="1"/>
  <c r="AZ128" i="22" a="1"/>
  <c r="AZ128" i="22" s="1"/>
  <c r="AY128" i="22" a="1"/>
  <c r="AY128" i="22" s="1"/>
  <c r="AX128" i="22" a="1"/>
  <c r="AX128" i="22" s="1"/>
  <c r="AW128" i="22" a="1"/>
  <c r="AW128" i="22" s="1"/>
  <c r="AV128" i="22" a="1"/>
  <c r="AV128" i="22" s="1"/>
  <c r="AU128" i="22" a="1"/>
  <c r="AU128" i="22" s="1"/>
  <c r="AT128" i="22" a="1"/>
  <c r="AT128" i="22" s="1"/>
  <c r="AS128" i="22" a="1"/>
  <c r="AS128" i="22" s="1"/>
  <c r="AR128" i="22" a="1"/>
  <c r="AR128" i="22" s="1"/>
  <c r="AQ128" i="22" a="1"/>
  <c r="AQ128" i="22" s="1"/>
  <c r="AP128" i="22" a="1"/>
  <c r="AP128" i="22" s="1"/>
  <c r="AO128" i="22" a="1"/>
  <c r="AO128" i="22" s="1"/>
  <c r="AN128" i="22" a="1"/>
  <c r="AN128" i="22" s="1"/>
  <c r="AM128" i="22" a="1"/>
  <c r="AM128" i="22" s="1"/>
  <c r="AL128" i="22" a="1"/>
  <c r="AL128" i="22" s="1"/>
  <c r="AK128" i="22" a="1"/>
  <c r="AK128" i="22" s="1"/>
  <c r="AJ128" i="22" a="1"/>
  <c r="AJ128" i="22" s="1"/>
  <c r="AI128" i="22" a="1"/>
  <c r="AI128" i="22" s="1"/>
  <c r="AH128" i="22" a="1"/>
  <c r="AH128" i="22" s="1"/>
  <c r="AG128" i="22" a="1"/>
  <c r="AG128" i="22" s="1"/>
  <c r="AF128" i="22" a="1"/>
  <c r="AF128" i="22" s="1"/>
  <c r="AE128" i="22" a="1"/>
  <c r="AE128" i="22" s="1"/>
  <c r="AD128" i="22" a="1"/>
  <c r="AD128" i="22" s="1"/>
  <c r="AC128" i="22" a="1"/>
  <c r="AC128" i="22" s="1"/>
  <c r="AB128" i="22" a="1"/>
  <c r="AB128" i="22" s="1"/>
  <c r="AA128" i="22" a="1"/>
  <c r="AA128" i="22" s="1"/>
  <c r="Z128" i="22" a="1"/>
  <c r="Z128" i="22" s="1"/>
  <c r="Y128" i="22" a="1"/>
  <c r="Y128" i="22" s="1"/>
  <c r="X128" i="22" a="1"/>
  <c r="X128" i="22" s="1"/>
  <c r="W128" i="22" a="1"/>
  <c r="W128" i="22" s="1"/>
  <c r="V128" i="22" a="1"/>
  <c r="V128" i="22" s="1"/>
  <c r="U128" i="22" a="1"/>
  <c r="U128" i="22" s="1"/>
  <c r="T128" i="22" a="1"/>
  <c r="T128" i="22" s="1"/>
  <c r="S128" i="22" a="1"/>
  <c r="S128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EH127" i="22" a="1"/>
  <c r="EH127" i="22" s="1"/>
  <c r="EG127" i="22" a="1"/>
  <c r="EG127" i="22" s="1"/>
  <c r="EF127" i="22" a="1"/>
  <c r="EF127" i="22" s="1"/>
  <c r="EE127" i="22" a="1"/>
  <c r="EE127" i="22" s="1"/>
  <c r="ED127" i="22" a="1"/>
  <c r="ED127" i="22" s="1"/>
  <c r="EC127" i="22" a="1"/>
  <c r="EC127" i="22" s="1"/>
  <c r="EB127" i="22" a="1"/>
  <c r="EB127" i="22" s="1"/>
  <c r="EA127" i="22" a="1"/>
  <c r="EA127" i="22" s="1"/>
  <c r="DZ127" i="22" a="1"/>
  <c r="DZ127" i="22" s="1"/>
  <c r="DY127" i="22" a="1"/>
  <c r="DY127" i="22" s="1"/>
  <c r="DX127" i="22" a="1"/>
  <c r="DX127" i="22" s="1"/>
  <c r="DW127" i="22" a="1"/>
  <c r="DW127" i="22" s="1"/>
  <c r="DV127" i="22" a="1"/>
  <c r="DV127" i="22" s="1"/>
  <c r="DU127" i="22" a="1"/>
  <c r="DU127" i="22" s="1"/>
  <c r="DT127" i="22" a="1"/>
  <c r="DT127" i="22" s="1"/>
  <c r="DS127" i="22" a="1"/>
  <c r="DS127" i="22" s="1"/>
  <c r="DR127" i="22" a="1"/>
  <c r="DR127" i="22" s="1"/>
  <c r="DQ127" i="22" a="1"/>
  <c r="DQ127" i="22" s="1"/>
  <c r="DP127" i="22" a="1"/>
  <c r="DP127" i="22" s="1"/>
  <c r="DO127" i="22" a="1"/>
  <c r="DO127" i="22" s="1"/>
  <c r="DN127" i="22" a="1"/>
  <c r="DN127" i="22" s="1"/>
  <c r="DM127" i="22" a="1"/>
  <c r="DM127" i="22" s="1"/>
  <c r="DL127" i="22" a="1"/>
  <c r="DL127" i="22" s="1"/>
  <c r="DK127" i="22" a="1"/>
  <c r="DK127" i="22" s="1"/>
  <c r="DJ127" i="22" a="1"/>
  <c r="DJ127" i="22" s="1"/>
  <c r="DI127" i="22" a="1"/>
  <c r="DI127" i="22" s="1"/>
  <c r="DH127" i="22" a="1"/>
  <c r="DH127" i="22" s="1"/>
  <c r="DG127" i="22" a="1"/>
  <c r="DG127" i="22" s="1"/>
  <c r="DF127" i="22" a="1"/>
  <c r="DF127" i="22" s="1"/>
  <c r="DE127" i="22" a="1"/>
  <c r="DE127" i="22" s="1"/>
  <c r="DD127" i="22" a="1"/>
  <c r="DD127" i="22" s="1"/>
  <c r="DC127" i="22" a="1"/>
  <c r="DC127" i="22" s="1"/>
  <c r="DB127" i="22" a="1"/>
  <c r="DB127" i="22" s="1"/>
  <c r="DA127" i="22" a="1"/>
  <c r="DA127" i="22" s="1"/>
  <c r="CZ127" i="22" a="1"/>
  <c r="CZ127" i="22" s="1"/>
  <c r="CY127" i="22" a="1"/>
  <c r="CY127" i="22" s="1"/>
  <c r="CX127" i="22" a="1"/>
  <c r="CX127" i="22" s="1"/>
  <c r="CW127" i="22" a="1"/>
  <c r="CW127" i="22" s="1"/>
  <c r="CV127" i="22" a="1"/>
  <c r="CV127" i="22" s="1"/>
  <c r="CU127" i="22" a="1"/>
  <c r="CU127" i="22" s="1"/>
  <c r="CT127" i="22" a="1"/>
  <c r="CT127" i="22" s="1"/>
  <c r="CS127" i="22" a="1"/>
  <c r="CS127" i="22" s="1"/>
  <c r="CR127" i="22" a="1"/>
  <c r="CR127" i="22" s="1"/>
  <c r="CQ127" i="22" a="1"/>
  <c r="CQ127" i="22" s="1"/>
  <c r="CP127" i="22" a="1"/>
  <c r="CP127" i="22" s="1"/>
  <c r="CO127" i="22" a="1"/>
  <c r="CO127" i="22" s="1"/>
  <c r="CN127" i="22" a="1"/>
  <c r="CN127" i="22" s="1"/>
  <c r="CM127" i="22" a="1"/>
  <c r="CM127" i="22" s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 a="1"/>
  <c r="CG127" i="22" s="1"/>
  <c r="CF127" i="22" a="1"/>
  <c r="CF127" i="22" s="1"/>
  <c r="CE127" i="22" a="1"/>
  <c r="CE127" i="22" s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 a="1"/>
  <c r="BY127" i="22" s="1"/>
  <c r="BX127" i="22" a="1"/>
  <c r="BX127" i="22" s="1"/>
  <c r="BW127" i="22" a="1"/>
  <c r="BW127" i="22" s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 a="1"/>
  <c r="BQ127" i="22" s="1"/>
  <c r="BP127" i="22" a="1"/>
  <c r="BP127" i="22" s="1"/>
  <c r="BO127" i="22" a="1"/>
  <c r="BO127" i="22" s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 a="1"/>
  <c r="BI127" i="22" s="1"/>
  <c r="BH127" i="22" a="1"/>
  <c r="BH127" i="22" s="1"/>
  <c r="BG127" i="22" a="1"/>
  <c r="BG127" i="22" s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 a="1"/>
  <c r="BA127" i="22" s="1"/>
  <c r="AZ127" i="22" a="1"/>
  <c r="AZ127" i="22" s="1"/>
  <c r="AY127" i="22" a="1"/>
  <c r="AY127" i="22" s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 a="1"/>
  <c r="AS127" i="22" s="1"/>
  <c r="AR127" i="22" a="1"/>
  <c r="AR127" i="22" s="1"/>
  <c r="AQ127" i="22" a="1"/>
  <c r="AQ127" i="22" s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 a="1"/>
  <c r="AK127" i="22" s="1"/>
  <c r="AJ127" i="22" a="1"/>
  <c r="AJ127" i="22" s="1"/>
  <c r="AI127" i="22" a="1"/>
  <c r="AI127" i="22" s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 a="1"/>
  <c r="AC127" i="22" s="1"/>
  <c r="AB127" i="22" a="1"/>
  <c r="AB127" i="22" s="1"/>
  <c r="AA127" i="22" a="1"/>
  <c r="AA127" i="22" s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 a="1"/>
  <c r="U127" i="22" s="1"/>
  <c r="T127" i="22" a="1"/>
  <c r="T127" i="22" s="1"/>
  <c r="S127" i="22" a="1"/>
  <c r="S127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EH126" i="22" a="1"/>
  <c r="EH126" i="22" s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 a="1"/>
  <c r="EB126" i="22" s="1"/>
  <c r="EA126" i="22" a="1"/>
  <c r="EA126" i="22" s="1"/>
  <c r="DZ126" i="22" a="1"/>
  <c r="DZ126" i="22" s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 a="1"/>
  <c r="DT126" i="22" s="1"/>
  <c r="DS126" i="22" a="1"/>
  <c r="DS126" i="22" s="1"/>
  <c r="DR126" i="22" a="1"/>
  <c r="DR126" i="22" s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 a="1"/>
  <c r="DJ126" i="22" s="1"/>
  <c r="DI126" i="22" a="1"/>
  <c r="DI126" i="22" s="1"/>
  <c r="DH126" i="22" a="1"/>
  <c r="DH126" i="22" s="1"/>
  <c r="DG126" i="22" a="1"/>
  <c r="DG126" i="22" s="1"/>
  <c r="DF126" i="22" a="1"/>
  <c r="DF126" i="22" s="1"/>
  <c r="DE126" i="22" a="1"/>
  <c r="DE126" i="22" s="1"/>
  <c r="DD126" i="22" a="1"/>
  <c r="DD126" i="22" s="1"/>
  <c r="DC126" i="22" a="1"/>
  <c r="DC126" i="22" s="1"/>
  <c r="DB126" i="22" a="1"/>
  <c r="DB126" i="22" s="1"/>
  <c r="DA126" i="22" a="1"/>
  <c r="DA126" i="22" s="1"/>
  <c r="CZ126" i="22" a="1"/>
  <c r="CZ126" i="22" s="1"/>
  <c r="CY126" i="22" a="1"/>
  <c r="CY126" i="22" s="1"/>
  <c r="CX126" i="22" a="1"/>
  <c r="CX126" i="22" s="1"/>
  <c r="CW126" i="22" a="1"/>
  <c r="CW126" i="22" s="1"/>
  <c r="CV126" i="22" a="1"/>
  <c r="CV126" i="22" s="1"/>
  <c r="CU126" i="22" a="1"/>
  <c r="CU126" i="22" s="1"/>
  <c r="CT126" i="22" a="1"/>
  <c r="CT126" i="22" s="1"/>
  <c r="CS126" i="22" a="1"/>
  <c r="CS126" i="22" s="1"/>
  <c r="CR126" i="22" a="1"/>
  <c r="CR126" i="22" s="1"/>
  <c r="CQ126" i="22" a="1"/>
  <c r="CQ126" i="22" s="1"/>
  <c r="CP126" i="22" a="1"/>
  <c r="CP126" i="22" s="1"/>
  <c r="CO126" i="22" a="1"/>
  <c r="CO126" i="22" s="1"/>
  <c r="CN126" i="22" a="1"/>
  <c r="CN126" i="22" s="1"/>
  <c r="CM126" i="22" a="1"/>
  <c r="CM126" i="22" s="1"/>
  <c r="CL126" i="22" a="1"/>
  <c r="CL126" i="22" s="1"/>
  <c r="CK126" i="22" a="1"/>
  <c r="CK126" i="22" s="1"/>
  <c r="CJ126" i="22" a="1"/>
  <c r="CJ126" i="22" s="1"/>
  <c r="CI126" i="22" a="1"/>
  <c r="CI126" i="22" s="1"/>
  <c r="CH126" i="22" a="1"/>
  <c r="CH126" i="22" s="1"/>
  <c r="CG126" i="22" a="1"/>
  <c r="CG126" i="22" s="1"/>
  <c r="CF126" i="22" a="1"/>
  <c r="CF126" i="22" s="1"/>
  <c r="CE126" i="22" a="1"/>
  <c r="CE126" i="22" s="1"/>
  <c r="CD126" i="22" a="1"/>
  <c r="CD126" i="22" s="1"/>
  <c r="CC126" i="22" a="1"/>
  <c r="CC126" i="22" s="1"/>
  <c r="CB126" i="22" a="1"/>
  <c r="CB126" i="22" s="1"/>
  <c r="CA126" i="22" a="1"/>
  <c r="CA126" i="22" s="1"/>
  <c r="BZ126" i="22" a="1"/>
  <c r="BZ126" i="22" s="1"/>
  <c r="BY126" i="22" a="1"/>
  <c r="BY126" i="22" s="1"/>
  <c r="BX126" i="22" a="1"/>
  <c r="BX126" i="22" s="1"/>
  <c r="BW126" i="22" a="1"/>
  <c r="BW126" i="22" s="1"/>
  <c r="BV126" i="22" a="1"/>
  <c r="BV126" i="22" s="1"/>
  <c r="BU126" i="22" a="1"/>
  <c r="BU126" i="22" s="1"/>
  <c r="BT126" i="22" a="1"/>
  <c r="BT126" i="22" s="1"/>
  <c r="BS126" i="22" a="1"/>
  <c r="BS126" i="22" s="1"/>
  <c r="BR126" i="22" a="1"/>
  <c r="BR126" i="22" s="1"/>
  <c r="BQ126" i="22" a="1"/>
  <c r="BQ126" i="22" s="1"/>
  <c r="BP126" i="22" a="1"/>
  <c r="BP126" i="22" s="1"/>
  <c r="BO126" i="22" a="1"/>
  <c r="BO126" i="22" s="1"/>
  <c r="BN126" i="22" a="1"/>
  <c r="BN126" i="22" s="1"/>
  <c r="BM126" i="22" a="1"/>
  <c r="BM126" i="22" s="1"/>
  <c r="BL126" i="22" a="1"/>
  <c r="BL126" i="22" s="1"/>
  <c r="BK126" i="22" a="1"/>
  <c r="BK126" i="22" s="1"/>
  <c r="BJ126" i="22" a="1"/>
  <c r="BJ126" i="22" s="1"/>
  <c r="BI126" i="22" a="1"/>
  <c r="BI126" i="22" s="1"/>
  <c r="BH126" i="22" a="1"/>
  <c r="BH126" i="22" s="1"/>
  <c r="BG126" i="22" a="1"/>
  <c r="BG126" i="22" s="1"/>
  <c r="BF126" i="22" a="1"/>
  <c r="BF126" i="22" s="1"/>
  <c r="BE126" i="22" a="1"/>
  <c r="BE126" i="22" s="1"/>
  <c r="BD126" i="22" a="1"/>
  <c r="BD126" i="22" s="1"/>
  <c r="BC126" i="22" a="1"/>
  <c r="BC126" i="22" s="1"/>
  <c r="BB126" i="22" a="1"/>
  <c r="BB126" i="22" s="1"/>
  <c r="BA126" i="22" a="1"/>
  <c r="BA126" i="22" s="1"/>
  <c r="AZ126" i="22" a="1"/>
  <c r="AZ126" i="22" s="1"/>
  <c r="AY126" i="22" a="1"/>
  <c r="AY126" i="22" s="1"/>
  <c r="AX126" i="22" a="1"/>
  <c r="AX126" i="22" s="1"/>
  <c r="AW126" i="22" a="1"/>
  <c r="AW126" i="22" s="1"/>
  <c r="AV126" i="22" a="1"/>
  <c r="AV126" i="22" s="1"/>
  <c r="AU126" i="22" a="1"/>
  <c r="AU126" i="22" s="1"/>
  <c r="AT126" i="22" a="1"/>
  <c r="AT126" i="22" s="1"/>
  <c r="AS126" i="22" a="1"/>
  <c r="AS126" i="22" s="1"/>
  <c r="AR126" i="22" a="1"/>
  <c r="AR126" i="22" s="1"/>
  <c r="AQ126" i="22" a="1"/>
  <c r="AQ126" i="22" s="1"/>
  <c r="AP126" i="22" a="1"/>
  <c r="AP126" i="22" s="1"/>
  <c r="AO126" i="22" a="1"/>
  <c r="AO126" i="22" s="1"/>
  <c r="AN126" i="22" a="1"/>
  <c r="AN126" i="22" s="1"/>
  <c r="AM126" i="22" a="1"/>
  <c r="AM126" i="22" s="1"/>
  <c r="AL126" i="22" a="1"/>
  <c r="AL126" i="22" s="1"/>
  <c r="AK126" i="22" a="1"/>
  <c r="AK126" i="22" s="1"/>
  <c r="AJ126" i="22" a="1"/>
  <c r="AJ126" i="22" s="1"/>
  <c r="AI126" i="22" a="1"/>
  <c r="AI126" i="22" s="1"/>
  <c r="AH126" i="22" a="1"/>
  <c r="AH126" i="22" s="1"/>
  <c r="AG126" i="22" a="1"/>
  <c r="AG126" i="22" s="1"/>
  <c r="AF126" i="22" a="1"/>
  <c r="AF126" i="22" s="1"/>
  <c r="AE126" i="22" a="1"/>
  <c r="AE126" i="22" s="1"/>
  <c r="AD126" i="22" a="1"/>
  <c r="AD126" i="22" s="1"/>
  <c r="AC126" i="22" a="1"/>
  <c r="AC126" i="22" s="1"/>
  <c r="AB126" i="22" a="1"/>
  <c r="AB126" i="22" s="1"/>
  <c r="AA126" i="22" a="1"/>
  <c r="AA126" i="22" s="1"/>
  <c r="Z126" i="22" a="1"/>
  <c r="Z126" i="22" s="1"/>
  <c r="Y126" i="22" a="1"/>
  <c r="Y126" i="22" s="1"/>
  <c r="X126" i="22" a="1"/>
  <c r="X126" i="22" s="1"/>
  <c r="W126" i="22" a="1"/>
  <c r="W126" i="22" s="1"/>
  <c r="V126" i="22" a="1"/>
  <c r="V126" i="22" s="1"/>
  <c r="U126" i="22" a="1"/>
  <c r="U126" i="22" s="1"/>
  <c r="T126" i="22" a="1"/>
  <c r="T126" i="22" s="1"/>
  <c r="S126" i="22" a="1"/>
  <c r="S126" i="22" s="1"/>
  <c r="R126" i="22" a="1"/>
  <c r="R126" i="22" s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 a="1"/>
  <c r="J126" i="22" s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EH123" i="22" a="1"/>
  <c r="EH123" i="22" s="1"/>
  <c r="EG123" i="22" a="1"/>
  <c r="EG123" i="22" s="1"/>
  <c r="EF123" i="22" a="1"/>
  <c r="EF123" i="22" s="1"/>
  <c r="EE123" i="22" a="1"/>
  <c r="EE123" i="22" s="1"/>
  <c r="ED123" i="22" a="1"/>
  <c r="ED123" i="22" s="1"/>
  <c r="EC123" i="22" a="1"/>
  <c r="EC123" i="22" s="1"/>
  <c r="EB123" i="22" a="1"/>
  <c r="EB123" i="22" s="1"/>
  <c r="EA123" i="22" a="1"/>
  <c r="EA123" i="22" s="1"/>
  <c r="DZ123" i="22" a="1"/>
  <c r="DZ123" i="22" s="1"/>
  <c r="DY123" i="22" a="1"/>
  <c r="DY123" i="22" s="1"/>
  <c r="DX123" i="22" a="1"/>
  <c r="DX123" i="22" s="1"/>
  <c r="DW123" i="22" a="1"/>
  <c r="DW123" i="22" s="1"/>
  <c r="DV123" i="22" a="1"/>
  <c r="DV123" i="22" s="1"/>
  <c r="DU123" i="22" a="1"/>
  <c r="DU123" i="22" s="1"/>
  <c r="DT123" i="22" a="1"/>
  <c r="DT123" i="22" s="1"/>
  <c r="DS123" i="22" a="1"/>
  <c r="DS123" i="22" s="1"/>
  <c r="DR123" i="22" a="1"/>
  <c r="DR123" i="22" s="1"/>
  <c r="DQ123" i="22" a="1"/>
  <c r="DQ123" i="22" s="1"/>
  <c r="DP123" i="22" a="1"/>
  <c r="DP123" i="22" s="1"/>
  <c r="DO123" i="22" a="1"/>
  <c r="DO123" i="22" s="1"/>
  <c r="DN123" i="22" a="1"/>
  <c r="DN123" i="22" s="1"/>
  <c r="DM123" i="22" a="1"/>
  <c r="DM123" i="22" s="1"/>
  <c r="DL123" i="22" a="1"/>
  <c r="DL123" i="22" s="1"/>
  <c r="DK123" i="22" a="1"/>
  <c r="DK123" i="22" s="1"/>
  <c r="DJ123" i="22" a="1"/>
  <c r="DJ123" i="22" s="1"/>
  <c r="DI123" i="22" a="1"/>
  <c r="DI123" i="22" s="1"/>
  <c r="DH123" i="22" a="1"/>
  <c r="DH123" i="22" s="1"/>
  <c r="DG123" i="22" a="1"/>
  <c r="DG123" i="22" s="1"/>
  <c r="DF123" i="22" a="1"/>
  <c r="DF123" i="22" s="1"/>
  <c r="DE123" i="22" a="1"/>
  <c r="DE123" i="22" s="1"/>
  <c r="DD123" i="22" a="1"/>
  <c r="DD123" i="22" s="1"/>
  <c r="DC123" i="22" a="1"/>
  <c r="DC123" i="22" s="1"/>
  <c r="DB123" i="22" a="1"/>
  <c r="DB123" i="22" s="1"/>
  <c r="DA123" i="22" a="1"/>
  <c r="DA123" i="22" s="1"/>
  <c r="CZ123" i="22" a="1"/>
  <c r="CZ123" i="22" s="1"/>
  <c r="CY123" i="22" a="1"/>
  <c r="CY123" i="22" s="1"/>
  <c r="CX123" i="22" a="1"/>
  <c r="CX123" i="22" s="1"/>
  <c r="CW123" i="22" a="1"/>
  <c r="CW123" i="22" s="1"/>
  <c r="CV123" i="22" a="1"/>
  <c r="CV123" i="22" s="1"/>
  <c r="CU123" i="22" a="1"/>
  <c r="CU123" i="22" s="1"/>
  <c r="CT123" i="22" a="1"/>
  <c r="CT123" i="22" s="1"/>
  <c r="CS123" i="22" a="1"/>
  <c r="CS123" i="22" s="1"/>
  <c r="CR123" i="22" a="1"/>
  <c r="CR123" i="22" s="1"/>
  <c r="CQ123" i="22" a="1"/>
  <c r="CQ123" i="22" s="1"/>
  <c r="CP123" i="22" a="1"/>
  <c r="CP123" i="22" s="1"/>
  <c r="CO123" i="22" a="1"/>
  <c r="CO123" i="22" s="1"/>
  <c r="CN123" i="22" a="1"/>
  <c r="CN123" i="22" s="1"/>
  <c r="CM123" i="22" a="1"/>
  <c r="CM123" i="22" s="1"/>
  <c r="CL123" i="22" a="1"/>
  <c r="CL123" i="22" s="1"/>
  <c r="CK123" i="22" a="1"/>
  <c r="CK123" i="22" s="1"/>
  <c r="CJ123" i="22" a="1"/>
  <c r="CJ123" i="22" s="1"/>
  <c r="CI123" i="22" a="1"/>
  <c r="CI123" i="22" s="1"/>
  <c r="CH123" i="22" a="1"/>
  <c r="CH123" i="22" s="1"/>
  <c r="CG123" i="22" a="1"/>
  <c r="CG123" i="22" s="1"/>
  <c r="CF123" i="22" a="1"/>
  <c r="CF123" i="22" s="1"/>
  <c r="CE123" i="22" a="1"/>
  <c r="CE123" i="22" s="1"/>
  <c r="CD123" i="22" a="1"/>
  <c r="CD123" i="22" s="1"/>
  <c r="CC123" i="22" a="1"/>
  <c r="CC123" i="22" s="1"/>
  <c r="CB123" i="22" a="1"/>
  <c r="CB123" i="22" s="1"/>
  <c r="CA123" i="22" a="1"/>
  <c r="CA123" i="22" s="1"/>
  <c r="BZ123" i="22" a="1"/>
  <c r="BZ123" i="22" s="1"/>
  <c r="BY123" i="22" a="1"/>
  <c r="BY123" i="22" s="1"/>
  <c r="BX123" i="22" a="1"/>
  <c r="BX123" i="22" s="1"/>
  <c r="BW123" i="22" a="1"/>
  <c r="BW123" i="22" s="1"/>
  <c r="BV123" i="22" a="1"/>
  <c r="BV123" i="22" s="1"/>
  <c r="BU123" i="22" a="1"/>
  <c r="BU123" i="22" s="1"/>
  <c r="BT123" i="22" a="1"/>
  <c r="BT123" i="22" s="1"/>
  <c r="BS123" i="22" a="1"/>
  <c r="BS123" i="22" s="1"/>
  <c r="BR123" i="22" a="1"/>
  <c r="BR123" i="22" s="1"/>
  <c r="BQ123" i="22" a="1"/>
  <c r="BQ123" i="22" s="1"/>
  <c r="BP123" i="22" a="1"/>
  <c r="BP123" i="22" s="1"/>
  <c r="BO123" i="22" a="1"/>
  <c r="BO123" i="22" s="1"/>
  <c r="BN123" i="22" a="1"/>
  <c r="BN123" i="22" s="1"/>
  <c r="BM123" i="22" a="1"/>
  <c r="BM123" i="22" s="1"/>
  <c r="BL123" i="22" a="1"/>
  <c r="BL123" i="22" s="1"/>
  <c r="BK123" i="22" a="1"/>
  <c r="BK123" i="22" s="1"/>
  <c r="BJ123" i="22" a="1"/>
  <c r="BJ123" i="22" s="1"/>
  <c r="BI123" i="22" a="1"/>
  <c r="BI123" i="22" s="1"/>
  <c r="BH123" i="22" a="1"/>
  <c r="BH123" i="22" s="1"/>
  <c r="BG123" i="22" a="1"/>
  <c r="BG123" i="22" s="1"/>
  <c r="BF123" i="22" a="1"/>
  <c r="BF123" i="22" s="1"/>
  <c r="BE123" i="22" a="1"/>
  <c r="BE123" i="22" s="1"/>
  <c r="BD123" i="22" a="1"/>
  <c r="BD123" i="22" s="1"/>
  <c r="BC123" i="22" a="1"/>
  <c r="BC123" i="22" s="1"/>
  <c r="BB123" i="22" a="1"/>
  <c r="BB123" i="22" s="1"/>
  <c r="BA123" i="22" a="1"/>
  <c r="BA123" i="22" s="1"/>
  <c r="AZ123" i="22" a="1"/>
  <c r="AZ123" i="22" s="1"/>
  <c r="AY123" i="22" a="1"/>
  <c r="AY123" i="22" s="1"/>
  <c r="AX123" i="22" a="1"/>
  <c r="AX123" i="22" s="1"/>
  <c r="AW123" i="22" a="1"/>
  <c r="AW123" i="22" s="1"/>
  <c r="AV123" i="22" a="1"/>
  <c r="AV123" i="22" s="1"/>
  <c r="AU123" i="22" a="1"/>
  <c r="AU123" i="22" s="1"/>
  <c r="AT123" i="22" a="1"/>
  <c r="AT123" i="22" s="1"/>
  <c r="AS123" i="22" a="1"/>
  <c r="AS123" i="22" s="1"/>
  <c r="AR123" i="22" a="1"/>
  <c r="AR123" i="22" s="1"/>
  <c r="AQ123" i="22" a="1"/>
  <c r="AQ123" i="22" s="1"/>
  <c r="AP123" i="22" a="1"/>
  <c r="AP123" i="22" s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/>
  <c r="BH119" i="22" a="1"/>
  <c r="BG119" i="22"/>
  <c r="BG119" i="22" a="1"/>
  <c r="BF119" i="22"/>
  <c r="BF119" i="22" a="1"/>
  <c r="BE119" i="22"/>
  <c r="BE119" i="22" a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EH118" i="22" a="1"/>
  <c r="EH118" i="22" s="1"/>
  <c r="EG118" i="22" a="1"/>
  <c r="EG118" i="22" s="1"/>
  <c r="EF118" i="22" a="1"/>
  <c r="EF118" i="22" s="1"/>
  <c r="EE118" i="22" a="1"/>
  <c r="EE118" i="22" s="1"/>
  <c r="ED118" i="22" a="1"/>
  <c r="ED118" i="22" s="1"/>
  <c r="EC118" i="22" a="1"/>
  <c r="EC118" i="22" s="1"/>
  <c r="EB118" i="22" a="1"/>
  <c r="EB118" i="22" s="1"/>
  <c r="EA118" i="22" a="1"/>
  <c r="EA118" i="22" s="1"/>
  <c r="DZ118" i="22" a="1"/>
  <c r="DZ118" i="22" s="1"/>
  <c r="DY118" i="22" a="1"/>
  <c r="DY118" i="22" s="1"/>
  <c r="DX118" i="22" a="1"/>
  <c r="DX118" i="22" s="1"/>
  <c r="DW118" i="22" a="1"/>
  <c r="DW118" i="22" s="1"/>
  <c r="DV118" i="22" a="1"/>
  <c r="DV118" i="22" s="1"/>
  <c r="DU118" i="22" a="1"/>
  <c r="DU118" i="22" s="1"/>
  <c r="DT118" i="22" a="1"/>
  <c r="DT118" i="22" s="1"/>
  <c r="DS118" i="22" a="1"/>
  <c r="DS118" i="22" s="1"/>
  <c r="DR118" i="22" a="1"/>
  <c r="DR118" i="22" s="1"/>
  <c r="DQ118" i="22" a="1"/>
  <c r="DQ118" i="22" s="1"/>
  <c r="DP118" i="22" a="1"/>
  <c r="DP118" i="22" s="1"/>
  <c r="DO118" i="22" a="1"/>
  <c r="DO118" i="22" s="1"/>
  <c r="DN118" i="22" a="1"/>
  <c r="DN118" i="22" s="1"/>
  <c r="DM118" i="22" a="1"/>
  <c r="DM118" i="22" s="1"/>
  <c r="DL118" i="22" a="1"/>
  <c r="DL118" i="22" s="1"/>
  <c r="DK118" i="22" a="1"/>
  <c r="DK118" i="22" s="1"/>
  <c r="DJ118" i="22" a="1"/>
  <c r="DJ118" i="22" s="1"/>
  <c r="DI118" i="22" a="1"/>
  <c r="DI118" i="22" s="1"/>
  <c r="DH118" i="22" a="1"/>
  <c r="DH118" i="22" s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 a="1"/>
  <c r="CZ118" i="22" s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 a="1"/>
  <c r="CR118" i="22" s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 a="1"/>
  <c r="CJ118" i="22" s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 a="1"/>
  <c r="CB118" i="22" s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 a="1"/>
  <c r="BT118" i="22" s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 a="1"/>
  <c r="BL118" i="22" s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 a="1"/>
  <c r="BD118" i="22" s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 a="1"/>
  <c r="AV118" i="22" s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 a="1"/>
  <c r="AN118" i="22" s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 a="1"/>
  <c r="AF118" i="22" s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 a="1"/>
  <c r="X118" i="22" s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D108" i="22"/>
  <c r="E108" i="22" s="1"/>
  <c r="C56" i="22" s="1" a="1"/>
  <c r="C56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91" i="22"/>
  <c r="C82" i="22"/>
  <c r="C83" i="22" s="1"/>
  <c r="C84" i="22" s="1"/>
  <c r="C85" i="22" s="1"/>
  <c r="C86" i="22" s="1"/>
  <c r="C87" i="22" s="1"/>
  <c r="C88" i="22" s="1"/>
  <c r="C81" i="22"/>
  <c r="G13" i="22"/>
  <c r="C13" i="22"/>
  <c r="A8" i="22"/>
  <c r="B7" i="22"/>
  <c r="B6" i="22"/>
  <c r="B5" i="22"/>
  <c r="B26" i="21"/>
  <c r="A78" i="22" s="1"/>
  <c r="C55" i="22" l="1" a="1"/>
  <c r="C55" i="22" s="1"/>
  <c r="C54" i="22" a="1"/>
  <c r="C54" i="22" s="1"/>
  <c r="Q91" i="22"/>
  <c r="G108" i="22" s="1"/>
  <c r="F108" i="22"/>
  <c r="G75" i="22" a="1"/>
  <c r="G75" i="22" s="1"/>
  <c r="C75" i="22" a="1"/>
  <c r="C75" i="22" s="1"/>
  <c r="G74" i="22" a="1"/>
  <c r="G74" i="22" s="1"/>
  <c r="C74" i="22" a="1"/>
  <c r="C74" i="22" s="1"/>
  <c r="G73" i="22" a="1"/>
  <c r="G73" i="22" s="1"/>
  <c r="C73" i="22" a="1"/>
  <c r="C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C69" i="22" a="1"/>
  <c r="C69" i="22" s="1"/>
  <c r="G68" i="22" a="1"/>
  <c r="G68" i="22" s="1"/>
  <c r="C68" i="22" a="1"/>
  <c r="C68" i="22" s="1"/>
  <c r="G66" i="22" a="1"/>
  <c r="G66" i="22" s="1"/>
  <c r="C66" i="22" a="1"/>
  <c r="C66" i="22" s="1"/>
  <c r="G65" i="22" a="1"/>
  <c r="G65" i="22" s="1"/>
  <c r="C65" i="22" a="1"/>
  <c r="C65" i="22" s="1"/>
  <c r="G64" i="22" a="1"/>
  <c r="G64" i="22" s="1"/>
  <c r="C64" i="22" a="1"/>
  <c r="C64" i="22" s="1"/>
  <c r="G63" i="22" a="1"/>
  <c r="G63" i="22" s="1"/>
  <c r="C63" i="22" a="1"/>
  <c r="C63" i="22" s="1"/>
  <c r="G61" i="22" a="1"/>
  <c r="G61" i="22" s="1"/>
  <c r="C61" i="22" a="1"/>
  <c r="C61" i="22" s="1"/>
  <c r="G60" i="22" a="1"/>
  <c r="G60" i="22" s="1"/>
  <c r="C60" i="22" a="1"/>
  <c r="C60" i="22" s="1"/>
  <c r="G59" i="22" a="1"/>
  <c r="G59" i="22" s="1"/>
  <c r="C59" i="22" a="1"/>
  <c r="C59" i="22" s="1"/>
  <c r="G56" i="22" a="1"/>
  <c r="G56" i="22" s="1"/>
  <c r="G55" i="22" a="1"/>
  <c r="G55" i="22" s="1"/>
  <c r="G54" i="22" a="1"/>
  <c r="G54" i="22" s="1"/>
  <c r="G51" i="22" a="1"/>
  <c r="G51" i="22" s="1"/>
  <c r="C51" i="22" a="1"/>
  <c r="C51" i="22" s="1"/>
  <c r="G50" i="22" a="1"/>
  <c r="G50" i="22" s="1"/>
  <c r="C50" i="22" a="1"/>
  <c r="C50" i="22" s="1"/>
  <c r="G49" i="22" a="1"/>
  <c r="G49" i="22" s="1"/>
  <c r="C49" i="22" a="1"/>
  <c r="C49" i="22" s="1"/>
  <c r="G47" i="22" a="1"/>
  <c r="G47" i="22" s="1"/>
  <c r="C47" i="22" a="1"/>
  <c r="C47" i="22" s="1"/>
  <c r="G46" i="22" a="1"/>
  <c r="G46" i="22" s="1"/>
  <c r="C46" i="22" a="1"/>
  <c r="C46" i="22" s="1"/>
  <c r="G45" i="22" a="1"/>
  <c r="G45" i="22" s="1"/>
  <c r="C45" i="22" a="1"/>
  <c r="C45" i="22" s="1"/>
  <c r="G43" i="22" a="1"/>
  <c r="G43" i="22" s="1"/>
  <c r="C43" i="22" a="1"/>
  <c r="C43" i="22" s="1"/>
  <c r="G42" i="22" a="1"/>
  <c r="G42" i="22" s="1"/>
  <c r="C42" i="22" a="1"/>
  <c r="C42" i="22" s="1"/>
  <c r="G41" i="22" a="1"/>
  <c r="G41" i="22" s="1"/>
  <c r="C41" i="22" a="1"/>
  <c r="C41" i="22" s="1"/>
  <c r="G39" i="22" a="1"/>
  <c r="G39" i="22" s="1"/>
  <c r="C39" i="22" a="1"/>
  <c r="C39" i="22" s="1"/>
  <c r="G38" i="22" a="1"/>
  <c r="G38" i="22" s="1"/>
  <c r="C38" i="22" a="1"/>
  <c r="C38" i="22" s="1"/>
  <c r="G36" i="22" a="1"/>
  <c r="G36" i="22" s="1"/>
  <c r="C36" i="22" a="1"/>
  <c r="C36" i="22" s="1"/>
  <c r="G35" i="22" a="1"/>
  <c r="G35" i="22" s="1"/>
  <c r="C35" i="22" a="1"/>
  <c r="C35" i="22" s="1"/>
  <c r="G32" i="22" a="1"/>
  <c r="G32" i="22" s="1"/>
  <c r="C32" i="22" a="1"/>
  <c r="C32" i="22" s="1"/>
  <c r="G31" i="22" a="1"/>
  <c r="G31" i="22" s="1"/>
  <c r="C31" i="22" a="1"/>
  <c r="C31" i="22" s="1"/>
  <c r="G30" i="22" a="1"/>
  <c r="G30" i="22" s="1"/>
  <c r="C30" i="22" a="1"/>
  <c r="C30" i="22" s="1"/>
  <c r="G27" i="22" a="1"/>
  <c r="G27" i="22" s="1"/>
  <c r="C27" i="22" a="1"/>
  <c r="C27" i="22" s="1"/>
  <c r="G26" i="22" a="1"/>
  <c r="G26" i="22" s="1"/>
  <c r="C26" i="22" a="1"/>
  <c r="C26" i="22" s="1"/>
  <c r="G25" i="22" a="1"/>
  <c r="G25" i="22" s="1"/>
  <c r="C25" i="22" a="1"/>
  <c r="C25" i="22" s="1"/>
  <c r="G22" i="22" a="1"/>
  <c r="G22" i="22" s="1"/>
  <c r="C22" i="22" a="1"/>
  <c r="C22" i="22" s="1"/>
  <c r="G21" i="22" a="1"/>
  <c r="G21" i="22" s="1"/>
  <c r="C21" i="22" a="1"/>
  <c r="C21" i="22" s="1"/>
  <c r="G20" i="22" a="1"/>
  <c r="G20" i="22" s="1"/>
  <c r="C20" i="22" a="1"/>
  <c r="C20" i="22" s="1"/>
  <c r="G17" i="22" a="1"/>
  <c r="G17" i="22" s="1"/>
  <c r="C17" i="22" a="1"/>
  <c r="C17" i="22" s="1"/>
  <c r="H51" i="22" l="1" a="1"/>
  <c r="H51" i="22" s="1"/>
  <c r="D51" i="22" a="1"/>
  <c r="D51" i="22" s="1"/>
  <c r="H32" i="22" a="1"/>
  <c r="H32" i="22" s="1"/>
  <c r="D32" i="22" a="1"/>
  <c r="D32" i="22" s="1"/>
  <c r="H31" i="22" a="1"/>
  <c r="H31" i="22" s="1"/>
  <c r="D31" i="22" a="1"/>
  <c r="D31" i="22" s="1"/>
  <c r="H30" i="22" a="1"/>
  <c r="H30" i="22" s="1"/>
  <c r="D30" i="22" a="1"/>
  <c r="D30" i="22" s="1"/>
  <c r="H27" i="22" a="1"/>
  <c r="H27" i="22" s="1"/>
  <c r="D27" i="22" a="1"/>
  <c r="D27" i="22" s="1"/>
  <c r="H25" i="22" a="1"/>
  <c r="H25" i="22" s="1"/>
  <c r="D25" i="22" a="1"/>
  <c r="D25" i="22" s="1"/>
  <c r="H22" i="22" a="1"/>
  <c r="H22" i="22" s="1"/>
  <c r="D22" i="22" a="1"/>
  <c r="D22" i="22" s="1"/>
  <c r="H21" i="22" a="1"/>
  <c r="H21" i="22" s="1"/>
  <c r="D21" i="22" a="1"/>
  <c r="D21" i="22" s="1"/>
  <c r="H20" i="22" a="1"/>
  <c r="H20" i="22" s="1"/>
  <c r="D20" i="22" a="1"/>
  <c r="D20" i="22" s="1"/>
  <c r="H18" i="22" a="1"/>
  <c r="H18" i="22" s="1"/>
  <c r="D18" i="22" a="1"/>
  <c r="D18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I55" i="22" a="1"/>
  <c r="I55" i="22" s="1"/>
  <c r="I54" i="22" a="1"/>
  <c r="I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E32" i="22" a="1"/>
  <c r="E32" i="22" s="1"/>
  <c r="I31" i="22" a="1"/>
  <c r="I31" i="22" s="1"/>
  <c r="E31" i="22" a="1"/>
  <c r="E31" i="22" s="1"/>
  <c r="I30" i="22" a="1"/>
  <c r="I30" i="22" s="1"/>
  <c r="E30" i="22" a="1"/>
  <c r="E30" i="22" s="1"/>
  <c r="I27" i="22" a="1"/>
  <c r="I27" i="22" s="1"/>
  <c r="E27" i="22" a="1"/>
  <c r="E27" i="22" s="1"/>
  <c r="I26" i="22" a="1"/>
  <c r="I26" i="22" s="1"/>
  <c r="E26" i="22" a="1"/>
  <c r="E26" i="22" s="1"/>
  <c r="I25" i="22" a="1"/>
  <c r="I25" i="22" s="1"/>
  <c r="E25" i="22" a="1"/>
  <c r="E25" i="22" s="1"/>
  <c r="I22" i="22" a="1"/>
  <c r="I22" i="22" s="1"/>
  <c r="E22" i="22" a="1"/>
  <c r="E22" i="22" s="1"/>
  <c r="I21" i="22" a="1"/>
  <c r="I21" i="22" s="1"/>
  <c r="E21" i="22" a="1"/>
  <c r="E21" i="22" s="1"/>
  <c r="I20" i="22" a="1"/>
  <c r="I20" i="22" s="1"/>
  <c r="E20" i="22" a="1"/>
  <c r="E20" i="22" s="1"/>
  <c r="I18" i="22" a="1"/>
  <c r="I18" i="22" s="1"/>
  <c r="E18" i="22" a="1"/>
  <c r="E18" i="22" s="1"/>
  <c r="I17" i="22" a="1"/>
  <c r="I17" i="22" s="1"/>
  <c r="E17" i="22" a="1"/>
  <c r="E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C62A3DF4-1769-4581-92E1-D76ED1BA642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815BC9AA-1759-4AF1-9622-61EEFC986753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49A44D18-73AB-4CC3-A518-A129B51929F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D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D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D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D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D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D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D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D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D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D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D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D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D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D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D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D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D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D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D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D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D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D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D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D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D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D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D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D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D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D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E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E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E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E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E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E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E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E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E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E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E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E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E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E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E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F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F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F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F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F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F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F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F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F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F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F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F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F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F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F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F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F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F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F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F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F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F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F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F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F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F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F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F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F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F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F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F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F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F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F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F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F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F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F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F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F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F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F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F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F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F00-0000D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D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F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F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F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F00-0000D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F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D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F00-0000D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F00-0000E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F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F00-0000E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F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1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1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1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1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1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1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1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1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1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1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1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1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1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1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1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1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1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1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1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1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1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1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1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1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1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1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1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1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1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1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1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1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1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1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1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1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1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1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1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1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1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1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1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1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1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1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1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1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1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1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1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1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1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1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<sst xmlns="http://schemas.openxmlformats.org/spreadsheetml/2006/main" count="58775" uniqueCount="9203">
  <si>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</si>
  <si>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</si>
  <si>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</si>
  <si>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</si>
  <si>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</si>
  <si>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</si>
  <si>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</si>
  <si>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</si>
  <si>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</si>
  <si>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</si>
  <si>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</si>
  <si>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</si>
  <si>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</si>
  <si>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</si>
  <si>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</si>
  <si>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</si>
  <si>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</si>
  <si>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</si>
  <si>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</si>
  <si>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</si>
  <si>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</si>
  <si>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</si>
  <si>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</si>
  <si>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</si>
  <si>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</si>
  <si>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</si>
  <si>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</si>
  <si>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</si>
  <si>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</si>
  <si>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</si>
  <si>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</si>
  <si>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</si>
  <si>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</si>
  <si>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</si>
  <si>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</si>
  <si>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</si>
  <si>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</si>
  <si>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</si>
  <si>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</si>
  <si>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</si>
  <si>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</si>
  <si>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</si>
  <si>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</si>
  <si>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</si>
  <si>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</si>
  <si>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</si>
  <si>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</si>
  <si>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</si>
  <si>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</si>
  <si>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</si>
  <si>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</si>
  <si>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</si>
  <si>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</si>
  <si>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</si>
  <si>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</si>
  <si>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</si>
  <si>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</si>
  <si>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</si>
  <si>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</si>
  <si>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</si>
  <si>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</si>
  <si>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</si>
  <si>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</si>
  <si>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</si>
  <si>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</si>
  <si>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</si>
  <si>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</si>
  <si>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</si>
  <si>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</si>
  <si>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</si>
  <si>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</si>
  <si>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</si>
  <si>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</si>
  <si>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</si>
  <si>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</si>
  <si>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</si>
  <si>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</si>
  <si>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</si>
  <si>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</si>
  <si>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</si>
  <si>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</si>
  <si>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</si>
  <si>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</si>
  <si>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</si>
  <si>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</si>
  <si>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</si>
  <si>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</si>
  <si>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</si>
  <si>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</si>
  <si>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</si>
  <si>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</si>
  <si>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</si>
  <si>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</si>
  <si>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</si>
  <si>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</si>
  <si>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</si>
  <si>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</si>
  <si>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</si>
  <si>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</si>
  <si>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</si>
  <si>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</si>
  <si>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</si>
  <si>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</si>
  <si>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</si>
  <si>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</si>
  <si>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</si>
  <si>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</si>
  <si>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</si>
  <si>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</si>
  <si>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</si>
  <si>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</si>
  <si>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</si>
  <si>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</si>
  <si>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</si>
  <si>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</si>
  <si>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</si>
  <si>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</si>
  <si>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</si>
  <si>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</si>
  <si>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</si>
  <si>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</si>
  <si>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</si>
  <si>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</si>
  <si>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</si>
  <si>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</si>
  <si>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</si>
  <si>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</si>
  <si>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</si>
  <si>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</si>
  <si>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</si>
  <si>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</si>
  <si>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</si>
  <si>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</si>
  <si>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</si>
  <si>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</si>
  <si>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</si>
  <si>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</si>
  <si>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</si>
  <si>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</si>
  <si>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</si>
  <si>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</si>
  <si>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</si>
  <si>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</si>
  <si>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</si>
  <si>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</si>
  <si>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</si>
  <si>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</si>
  <si>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</si>
  <si>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</si>
  <si>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</si>
  <si>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</si>
  <si>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</si>
  <si>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</si>
  <si>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</si>
  <si>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</si>
  <si>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</si>
  <si>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</si>
  <si>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</si>
  <si>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</si>
  <si>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</si>
  <si>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</si>
  <si>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</si>
  <si>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</si>
  <si>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</si>
  <si>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</si>
  <si>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</si>
  <si>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</si>
  <si>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</si>
  <si>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</si>
  <si>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</si>
  <si>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</si>
  <si>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</si>
  <si>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</si>
  <si>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</si>
  <si>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</si>
  <si>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</si>
  <si>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</si>
  <si>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</si>
  <si>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</si>
  <si>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</si>
  <si>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</si>
  <si>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</si>
  <si>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</si>
  <si>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</si>
  <si>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</si>
  <si>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</si>
  <si>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</si>
  <si>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</si>
  <si>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</si>
  <si>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</si>
  <si>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</si>
  <si>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</si>
  <si>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</si>
  <si>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</si>
  <si>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</si>
  <si>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</si>
  <si>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</si>
  <si>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</si>
  <si>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</si>
  <si>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</si>
  <si>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</si>
  <si>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</si>
  <si>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</si>
  <si>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</si>
  <si>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</si>
  <si>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</si>
  <si>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</si>
  <si>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</si>
  <si>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</si>
  <si>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</si>
  <si>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</si>
  <si>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</si>
  <si>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</si>
  <si>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</si>
  <si>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</si>
  <si>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</si>
  <si>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</si>
  <si>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</si>
  <si>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</si>
  <si>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</si>
  <si>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</si>
  <si>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</si>
  <si>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</si>
  <si>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</si>
  <si>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</si>
  <si>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</si>
  <si>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</si>
  <si>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</si>
  <si>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</si>
  <si>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</si>
  <si>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</si>
  <si>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</si>
  <si>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</si>
  <si>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</si>
  <si>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</si>
  <si>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</si>
  <si>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</si>
  <si>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</si>
  <si>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</si>
  <si>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</si>
  <si>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</si>
  <si>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</si>
  <si>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</si>
  <si>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</si>
  <si>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</si>
  <si>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</si>
  <si>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</si>
  <si>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</si>
  <si>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</si>
  <si>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</si>
  <si>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</si>
  <si>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</si>
  <si>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</si>
  <si>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</si>
  <si>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</si>
  <si>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</si>
  <si>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</si>
  <si>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</si>
  <si>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</si>
  <si>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</si>
  <si>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</si>
  <si>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</si>
  <si>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</si>
  <si>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</si>
  <si>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</si>
  <si>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</si>
  <si>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</si>
  <si>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</si>
  <si>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</si>
  <si>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</si>
  <si>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</si>
  <si>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</si>
  <si>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</si>
  <si>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</si>
  <si>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</si>
  <si>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</si>
  <si>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</si>
  <si>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</si>
  <si>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</si>
  <si>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</si>
  <si>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</si>
  <si>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</si>
  <si>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</si>
  <si>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</si>
  <si>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</si>
  <si>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</si>
  <si>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</si>
  <si>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</si>
  <si>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</si>
  <si>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</si>
  <si>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</si>
  <si>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</si>
  <si>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</si>
  <si>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</si>
  <si>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</si>
  <si>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</si>
  <si>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</si>
  <si>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</si>
  <si>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</si>
  <si>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</si>
  <si>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</si>
  <si>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</si>
  <si>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</si>
  <si>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</si>
  <si>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</si>
  <si>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</si>
  <si>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</si>
  <si>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</si>
  <si>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</si>
  <si>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</si>
  <si>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</si>
  <si>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</si>
  <si>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</si>
  <si>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</si>
  <si>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</si>
  <si>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</si>
  <si>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</si>
  <si>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</si>
  <si>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</si>
  <si>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</si>
  <si>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</si>
  <si>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</si>
  <si>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</si>
  <si>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</si>
  <si>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</si>
  <si>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</si>
  <si>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</si>
  <si>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</si>
  <si>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</si>
  <si>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</si>
  <si>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</si>
  <si>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</si>
  <si>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</si>
  <si>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</si>
  <si>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</si>
  <si>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</si>
  <si>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</si>
  <si>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</si>
  <si>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</si>
  <si>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</si>
  <si>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</si>
  <si>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</si>
  <si>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</si>
  <si>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</si>
  <si>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</si>
  <si>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</si>
  <si>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</si>
  <si>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</si>
  <si>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</si>
  <si>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</si>
  <si>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</si>
  <si>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</si>
  <si>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</si>
  <si>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</si>
  <si>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</si>
  <si>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</si>
  <si>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</si>
  <si>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</si>
  <si>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</si>
  <si>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</si>
  <si>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</si>
  <si>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</si>
  <si>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</si>
  <si>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</si>
  <si>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</si>
  <si>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</si>
  <si>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</si>
  <si>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</si>
  <si>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</si>
  <si>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</si>
  <si>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</si>
  <si>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</si>
  <si>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</si>
  <si>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</si>
  <si>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</si>
  <si>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</si>
  <si>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</si>
  <si>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</si>
  <si>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</si>
  <si>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</si>
  <si>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</si>
  <si>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</si>
  <si>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</si>
  <si>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</si>
  <si>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</si>
  <si>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</si>
  <si>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</si>
  <si>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</si>
  <si>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</si>
  <si>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</si>
  <si>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</si>
  <si>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</si>
  <si>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</si>
  <si>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</si>
  <si>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</si>
  <si>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</si>
  <si>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</si>
  <si>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</si>
  <si>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</si>
  <si>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</si>
  <si>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</si>
  <si>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</si>
  <si>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</si>
  <si>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</si>
  <si>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</si>
  <si>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</si>
  <si>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</si>
  <si>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</si>
  <si>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</si>
  <si>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</si>
  <si>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</si>
  <si>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</si>
  <si>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</si>
  <si>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</si>
  <si>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</si>
  <si>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</si>
  <si>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</si>
  <si>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</si>
  <si>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</si>
  <si>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</si>
  <si>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</si>
  <si>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</si>
  <si>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</si>
  <si>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</si>
  <si>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</si>
  <si>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</si>
  <si>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</si>
  <si>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</si>
  <si>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</si>
  <si>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</si>
  <si>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</si>
  <si>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</si>
  <si>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</si>
  <si>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</si>
  <si>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</si>
  <si>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</si>
  <si>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</si>
  <si>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</si>
  <si>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</si>
  <si>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</si>
  <si>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</si>
  <si>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</si>
  <si>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</si>
  <si>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</si>
  <si>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</si>
  <si>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</si>
  <si>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</si>
  <si>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</si>
  <si>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</si>
  <si>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</si>
  <si>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</si>
  <si>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</si>
  <si>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</si>
  <si>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</si>
  <si>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</si>
  <si>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</si>
  <si>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</si>
  <si>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</si>
  <si>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</si>
  <si>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</si>
  <si>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</si>
  <si>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</si>
  <si>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</si>
  <si>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</si>
  <si>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</si>
  <si>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</si>
  <si>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</si>
  <si>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</si>
  <si>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</si>
  <si>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</si>
  <si>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</si>
  <si>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</si>
  <si>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</si>
  <si>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</si>
  <si>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</si>
  <si>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</si>
  <si>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</si>
  <si>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</si>
  <si>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</si>
  <si>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</si>
  <si>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</si>
  <si>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</si>
  <si>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</si>
  <si>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</si>
  <si>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</si>
  <si>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</si>
  <si>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</si>
  <si>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</si>
  <si>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</si>
  <si>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</si>
  <si>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</si>
  <si>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</si>
  <si>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</si>
  <si>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</si>
  <si>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</si>
  <si>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</si>
  <si>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</si>
  <si>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</si>
  <si>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</si>
  <si>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</si>
  <si>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</si>
  <si>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</si>
  <si>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</si>
  <si>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</si>
  <si>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</si>
  <si>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</si>
  <si>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</si>
  <si>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</si>
  <si>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</si>
  <si>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</si>
  <si>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</si>
  <si>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</si>
  <si>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</si>
  <si>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</si>
  <si>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</si>
  <si>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</si>
  <si>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</si>
  <si>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</si>
  <si>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</si>
  <si>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</si>
  <si>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</si>
  <si>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</si>
  <si>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</si>
  <si>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</si>
  <si>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</si>
  <si>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</si>
  <si>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</si>
  <si>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</si>
  <si>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</si>
  <si>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</si>
  <si>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</si>
  <si>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</si>
  <si>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</si>
  <si>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</si>
  <si>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</si>
  <si>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</si>
  <si>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</si>
  <si>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</si>
  <si>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</si>
  <si>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</si>
  <si>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</si>
  <si>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</si>
  <si>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</si>
  <si>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</si>
  <si>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</si>
  <si>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</si>
  <si>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</si>
  <si>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</si>
  <si>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</si>
  <si>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</si>
  <si>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</si>
  <si>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</si>
  <si>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</si>
  <si>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</si>
  <si>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</si>
  <si>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</si>
  <si>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</si>
  <si>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</si>
  <si>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</si>
  <si>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</si>
  <si>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</si>
  <si>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</si>
  <si>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</si>
  <si>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</si>
  <si>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</si>
  <si>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</si>
  <si>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</si>
  <si>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</si>
  <si>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</si>
  <si>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</si>
  <si>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</si>
  <si>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</si>
  <si>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</si>
  <si>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</si>
  <si>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</si>
  <si>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</si>
  <si>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</si>
  <si>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</si>
  <si>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</si>
  <si>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</si>
  <si>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</si>
  <si>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</si>
  <si>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</si>
  <si>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</si>
  <si>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</si>
  <si>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</si>
  <si>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</si>
  <si>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</si>
  <si>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</si>
  <si>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</si>
  <si>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</si>
  <si>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</si>
  <si>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</si>
  <si>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</si>
  <si>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</si>
  <si>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</si>
  <si>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</si>
  <si>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</si>
  <si>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</si>
  <si>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</si>
  <si>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</si>
  <si>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</si>
  <si>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</si>
  <si>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</si>
  <si>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</si>
  <si>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</si>
  <si>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</si>
  <si>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</si>
  <si>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</si>
  <si>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</si>
  <si>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</si>
  <si>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</si>
  <si>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</si>
  <si>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</si>
  <si>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</si>
  <si>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</si>
  <si>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</si>
  <si>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</si>
  <si>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</si>
  <si>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</si>
  <si>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</si>
  <si>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</si>
  <si>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</si>
  <si>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</si>
  <si>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</si>
  <si>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</si>
  <si>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</si>
  <si>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</si>
  <si>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</si>
  <si>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</si>
  <si>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</si>
  <si>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</si>
  <si>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</si>
  <si>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</si>
  <si>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</si>
  <si>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</si>
  <si>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</si>
  <si>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</si>
  <si>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</si>
  <si>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</si>
  <si>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</si>
  <si>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</si>
  <si>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</si>
  <si>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</si>
  <si>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</si>
  <si>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</si>
  <si>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</si>
  <si>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</si>
  <si>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</si>
  <si>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</si>
  <si>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</si>
  <si>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</si>
  <si>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</si>
  <si>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</si>
  <si>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</si>
  <si>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</si>
  <si>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</si>
  <si>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</si>
  <si>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</si>
  <si>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</si>
  <si>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</si>
  <si>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</si>
  <si>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</si>
  <si>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</si>
  <si>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</si>
  <si>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</si>
  <si>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</si>
  <si>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</si>
  <si>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</si>
  <si>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</si>
  <si>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</si>
  <si>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</si>
  <si>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</si>
  <si>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</si>
  <si>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</si>
  <si>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</si>
  <si>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</si>
  <si>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</si>
  <si>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</si>
  <si>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</si>
  <si>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</si>
  <si>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</si>
  <si>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</si>
  <si>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</si>
  <si>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</si>
  <si>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</si>
  <si>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</si>
  <si>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</si>
  <si>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</si>
  <si>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</si>
  <si>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</si>
  <si>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</si>
  <si>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</si>
  <si>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</si>
  <si>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</si>
  <si>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</si>
  <si>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</si>
  <si>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</si>
  <si>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</si>
  <si>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</si>
  <si>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</si>
  <si>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</si>
  <si>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</si>
  <si>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</si>
  <si>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</si>
  <si>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</si>
  <si>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</si>
  <si>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</si>
  <si>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</si>
  <si>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</si>
  <si>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</si>
  <si>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</si>
  <si>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</si>
  <si>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</si>
  <si>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</si>
  <si>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</si>
  <si>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</si>
  <si>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</si>
  <si>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</si>
  <si>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</si>
  <si>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</si>
  <si>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</si>
  <si>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</si>
  <si>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</si>
  <si>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</si>
  <si>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</si>
  <si>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</si>
  <si>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</si>
  <si>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</si>
  <si>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</si>
  <si>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</si>
  <si>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</si>
  <si>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</si>
  <si>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</si>
  <si>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</si>
  <si>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</si>
  <si>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</si>
  <si>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</si>
  <si>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</si>
  <si>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</si>
  <si>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</si>
  <si>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</si>
  <si>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</si>
  <si>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</si>
  <si>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</si>
  <si>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</si>
  <si>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</si>
  <si>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</si>
  <si>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</si>
  <si>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</si>
  <si>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</si>
  <si>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</si>
  <si>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</si>
  <si>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</si>
  <si>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</si>
  <si>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</si>
  <si>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</si>
  <si>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</si>
  <si>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</si>
  <si>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</si>
  <si>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</si>
  <si>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</si>
  <si>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</si>
  <si>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</si>
  <si>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</si>
  <si>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</si>
  <si>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</si>
  <si>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</si>
  <si>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</si>
  <si>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</si>
  <si>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</si>
  <si>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</si>
  <si>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</si>
  <si>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</si>
  <si>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</si>
  <si>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</si>
  <si>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</si>
  <si>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</si>
  <si>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</si>
  <si>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</si>
  <si>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</si>
  <si>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</si>
  <si>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</si>
  <si>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</si>
  <si>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</si>
  <si>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</si>
  <si>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</si>
  <si>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</si>
  <si>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</si>
  <si>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</si>
  <si>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</si>
  <si>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</si>
  <si>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</si>
  <si>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</si>
  <si>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</si>
  <si>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</si>
  <si>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</si>
  <si>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</si>
  <si>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</si>
  <si>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</si>
  <si>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</si>
  <si>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</si>
  <si>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</si>
  <si>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</si>
  <si>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</si>
  <si>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</si>
  <si>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</si>
  <si>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</si>
  <si>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</si>
  <si>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</si>
  <si>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</si>
  <si>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</si>
  <si>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</si>
  <si>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</si>
  <si>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</si>
  <si>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</si>
  <si>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</si>
  <si>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</si>
  <si>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</si>
  <si>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</si>
  <si>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</si>
  <si>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</si>
  <si>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</si>
  <si>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</si>
  <si>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</si>
  <si>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</si>
  <si>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</si>
  <si>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</si>
  <si>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</si>
  <si>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</si>
  <si>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</si>
  <si>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</si>
  <si>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</si>
  <si>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</si>
  <si>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</si>
  <si>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</si>
  <si>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</si>
  <si>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</si>
  <si>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</si>
  <si>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</si>
  <si>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</si>
  <si>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</si>
  <si>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</si>
  <si>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</si>
  <si>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</si>
  <si>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</si>
  <si>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</si>
  <si>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</si>
  <si>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</si>
  <si>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</si>
  <si>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</si>
  <si>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</si>
  <si>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</si>
  <si>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</si>
  <si>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</si>
  <si>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</si>
  <si>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</si>
  <si>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</si>
  <si>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</si>
  <si>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</si>
  <si>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</si>
  <si>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</si>
  <si>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</si>
  <si>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</si>
  <si>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</si>
  <si>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</si>
  <si>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</si>
  <si>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</si>
  <si>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</si>
  <si>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</si>
  <si>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</si>
  <si>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</si>
  <si>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</si>
  <si>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</si>
  <si>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</si>
  <si>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</si>
  <si>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</si>
  <si>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</si>
  <si>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</si>
  <si>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</si>
  <si>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</si>
  <si>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</si>
  <si>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</si>
  <si>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</si>
  <si>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</si>
  <si>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</si>
  <si>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</si>
  <si>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</si>
  <si>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</si>
  <si>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</si>
  <si>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</si>
  <si>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</si>
  <si>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</si>
  <si>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</si>
  <si>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</si>
  <si>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</si>
  <si>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</si>
  <si>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</si>
  <si>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</si>
  <si>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</si>
  <si>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</si>
  <si>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</si>
  <si>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</si>
  <si>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</si>
  <si>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</si>
  <si>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</si>
  <si>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</si>
  <si>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</si>
  <si>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</si>
  <si>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</si>
  <si>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</si>
  <si>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</si>
  <si>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</si>
  <si>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</si>
  <si>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</si>
  <si>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</si>
  <si>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</si>
  <si>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</si>
  <si>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</si>
  <si>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</si>
  <si>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</si>
  <si>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</si>
  <si>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</si>
  <si>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</si>
  <si>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</si>
  <si>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</si>
  <si>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</si>
  <si>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</si>
  <si>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</si>
  <si>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</si>
  <si>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</si>
  <si>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</si>
  <si>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</si>
  <si>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</si>
  <si>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</si>
  <si>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</si>
  <si>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</si>
  <si>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</si>
  <si>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</si>
  <si>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</si>
  <si>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</si>
  <si>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</si>
  <si>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</si>
  <si>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</si>
  <si>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</si>
  <si>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</si>
  <si>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</si>
  <si>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</si>
  <si>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</si>
  <si>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</si>
  <si>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</si>
  <si>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</si>
  <si>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</si>
  <si>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</si>
  <si>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</si>
  <si>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</si>
  <si>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</si>
  <si>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</si>
  <si>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</si>
  <si>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</si>
  <si>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</si>
  <si>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</si>
  <si>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</si>
  <si>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</si>
  <si>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</si>
  <si>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</si>
  <si>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</si>
  <si>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</si>
  <si>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</si>
  <si>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</si>
  <si>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</si>
  <si>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</si>
  <si>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</si>
  <si>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</si>
  <si>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</si>
  <si>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</si>
  <si>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</si>
  <si>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</si>
  <si>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</si>
  <si>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</si>
  <si>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</si>
  <si>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</si>
  <si>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</si>
  <si>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</si>
  <si>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</si>
  <si>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</si>
  <si>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</si>
  <si>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</si>
  <si>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</si>
  <si>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</si>
  <si>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</si>
  <si>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</si>
  <si>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</si>
  <si>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</si>
  <si>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</si>
  <si>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</si>
  <si>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</si>
  <si>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</si>
  <si>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</si>
  <si>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</si>
  <si>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</si>
  <si>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</si>
  <si>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</si>
  <si>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</si>
  <si>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</si>
  <si>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</si>
  <si>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</si>
  <si>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</si>
  <si>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</si>
  <si>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</si>
  <si>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</si>
  <si>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</si>
  <si>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</si>
  <si>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</si>
  <si>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</si>
  <si>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</si>
  <si>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</si>
  <si>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</si>
  <si>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</si>
  <si>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</si>
  <si>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</si>
  <si>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</si>
  <si>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</si>
  <si>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</si>
  <si>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</si>
  <si>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</si>
  <si>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</si>
  <si>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</si>
  <si>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</si>
  <si>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</si>
  <si>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</si>
  <si>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</si>
  <si>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</si>
  <si>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</si>
  <si>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</si>
  <si>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</si>
  <si>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</si>
  <si>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</si>
  <si>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</si>
  <si>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</si>
  <si>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</si>
  <si>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</si>
  <si>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</si>
  <si>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</si>
  <si>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</si>
  <si>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</si>
  <si>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</si>
  <si>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</si>
  <si>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</si>
  <si>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</si>
  <si>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</si>
  <si>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</si>
  <si>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</si>
  <si>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</si>
  <si>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</si>
  <si>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</si>
  <si>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</si>
  <si>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</si>
  <si>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</si>
  <si>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</si>
  <si>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</si>
  <si>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</si>
  <si>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</si>
  <si>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</si>
  <si>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</si>
  <si>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</si>
  <si>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</si>
  <si>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</si>
  <si>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</si>
  <si>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</si>
  <si>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</si>
  <si>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</si>
  <si>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</si>
  <si>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</si>
  <si>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</si>
  <si>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</si>
  <si>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</si>
  <si>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</si>
  <si>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</si>
  <si>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</si>
  <si>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</si>
  <si>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</si>
  <si>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</si>
  <si>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</si>
  <si>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</si>
  <si>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</si>
  <si>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</si>
  <si>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</si>
  <si>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</si>
  <si>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</si>
  <si>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</si>
  <si>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</si>
  <si>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</si>
  <si>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</si>
  <si>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</si>
  <si>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</si>
  <si>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</si>
  <si>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</si>
  <si>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</si>
  <si>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</si>
  <si>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</si>
  <si>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</si>
  <si>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</si>
  <si>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</si>
  <si>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</si>
  <si>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</si>
  <si>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</si>
  <si>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</si>
  <si>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</si>
  <si>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</si>
  <si>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</si>
  <si>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</si>
  <si>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</si>
  <si>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</si>
  <si>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</si>
  <si>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</si>
  <si>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</si>
  <si>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</si>
  <si>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</si>
  <si>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</si>
  <si>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</si>
  <si>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</si>
  <si>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</si>
  <si>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</si>
  <si>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</si>
  <si>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</si>
  <si>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</si>
  <si>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</si>
  <si>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</si>
  <si>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</si>
  <si>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</si>
  <si>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</si>
  <si>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</si>
  <si>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</si>
  <si>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</si>
  <si>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</si>
  <si>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</si>
  <si>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</si>
  <si>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</si>
  <si>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</si>
  <si>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</si>
  <si>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</si>
  <si>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</si>
  <si>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</si>
  <si>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</si>
  <si>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</si>
  <si>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</si>
  <si>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</si>
  <si>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</si>
  <si>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</si>
  <si>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</si>
  <si>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</si>
  <si>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</si>
  <si>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</si>
  <si>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</si>
  <si>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</si>
  <si>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</si>
  <si>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</si>
  <si>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</si>
  <si>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</si>
  <si>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</si>
  <si>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</si>
  <si>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</si>
  <si>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</si>
  <si>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</si>
  <si>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</si>
  <si>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</si>
  <si>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</si>
  <si>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</si>
  <si>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</si>
  <si>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</si>
  <si>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</si>
  <si>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</si>
  <si>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</si>
  <si>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</si>
  <si>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</si>
  <si>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</si>
  <si>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</si>
  <si>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</si>
  <si>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</si>
  <si>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</si>
  <si>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</si>
  <si>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</si>
  <si>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</si>
  <si>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</si>
  <si>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</si>
  <si>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</si>
  <si>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</si>
  <si>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</si>
  <si>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</si>
  <si>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</si>
  <si>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</si>
  <si>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</si>
  <si>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</si>
  <si>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</si>
  <si>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</si>
  <si>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</si>
  <si>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</si>
  <si>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</si>
  <si>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</si>
  <si>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</si>
  <si>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</si>
  <si>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</si>
  <si>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</si>
  <si>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</si>
  <si>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</si>
  <si>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</si>
  <si>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</si>
  <si>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</si>
  <si>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</si>
  <si>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</si>
  <si>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</si>
  <si>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</si>
  <si>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</si>
  <si>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</si>
  <si>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</si>
  <si>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</si>
  <si>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</si>
  <si>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</si>
  <si>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</si>
  <si>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</si>
  <si>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</si>
  <si>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</si>
  <si>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</si>
  <si>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</si>
  <si>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</si>
  <si>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</si>
  <si>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</si>
  <si>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</si>
  <si>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</si>
  <si>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</si>
  <si>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</si>
  <si>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</si>
  <si>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</si>
  <si>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</si>
  <si>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</si>
  <si>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</si>
  <si>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</si>
  <si>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</si>
  <si>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</si>
  <si>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</si>
  <si>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</si>
  <si>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</si>
  <si>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</si>
  <si>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</si>
  <si>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</si>
  <si>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</si>
  <si>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</si>
  <si>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</si>
  <si>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</si>
  <si>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</si>
  <si>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</si>
  <si>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</si>
  <si>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</si>
  <si>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</si>
  <si>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</si>
  <si>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</si>
  <si>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</si>
  <si>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</si>
  <si>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</si>
  <si>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</si>
  <si>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</si>
  <si>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</si>
  <si>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</si>
  <si>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</si>
  <si>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</si>
  <si>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</si>
  <si>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</si>
  <si>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</si>
  <si>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</si>
  <si>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</si>
  <si>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</si>
  <si>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</si>
  <si>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</si>
  <si>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</si>
  <si>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</si>
  <si>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</si>
  <si>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</si>
  <si>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</si>
  <si>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</si>
  <si>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</si>
  <si>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</si>
  <si>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</si>
  <si>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</si>
  <si>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</si>
  <si>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</si>
  <si>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</si>
  <si>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</si>
  <si>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</si>
  <si>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</si>
  <si>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</si>
  <si>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</si>
  <si>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</si>
  <si>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</si>
  <si>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</si>
  <si>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</si>
  <si>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</si>
  <si>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</si>
  <si>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</si>
  <si>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</si>
  <si>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</si>
  <si>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</si>
  <si>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</si>
  <si>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</si>
  <si>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</si>
  <si>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</si>
  <si>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</si>
  <si>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</si>
  <si>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</si>
  <si>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</si>
  <si>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</si>
  <si>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</si>
  <si>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</si>
  <si>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</si>
  <si>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</si>
  <si>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</si>
  <si>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</si>
  <si>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</si>
  <si>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</si>
  <si>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</si>
  <si>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</si>
  <si>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</si>
  <si>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</si>
  <si>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</si>
  <si>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</si>
  <si>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</si>
  <si>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</si>
  <si>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</si>
  <si>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</si>
  <si>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</si>
  <si>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</si>
  <si>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</si>
  <si>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</si>
  <si>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</si>
  <si>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</si>
  <si>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</si>
  <si>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</si>
  <si>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</si>
  <si>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</si>
  <si>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</si>
  <si>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</si>
  <si>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</si>
  <si>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</si>
  <si>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</si>
  <si>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</si>
  <si>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</si>
  <si>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</si>
  <si>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</si>
  <si>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</si>
  <si>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</si>
  <si>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</si>
  <si>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</si>
  <si>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</si>
  <si>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</si>
  <si>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</si>
  <si>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</si>
  <si>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</si>
  <si>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</si>
  <si>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</si>
  <si>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</si>
  <si>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</si>
  <si>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</si>
  <si>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</si>
  <si>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</si>
  <si>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</si>
  <si>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</si>
  <si>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</si>
  <si>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</si>
  <si>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</si>
  <si>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</si>
  <si>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</si>
  <si>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</si>
  <si>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</si>
  <si>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</si>
  <si>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</si>
  <si>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</si>
  <si>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</si>
  <si>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</si>
  <si>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</si>
  <si>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</si>
  <si>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</si>
  <si>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</si>
  <si>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</si>
  <si>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</si>
  <si>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</si>
  <si>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</si>
  <si>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</si>
  <si>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</si>
  <si>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</si>
  <si>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</si>
  <si>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</si>
  <si>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</si>
  <si>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</si>
  <si>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</si>
  <si>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</si>
  <si>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</si>
  <si>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</si>
  <si>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</si>
  <si>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</si>
  <si>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</si>
  <si>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</si>
  <si>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</si>
  <si>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</si>
  <si>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</si>
  <si>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</si>
  <si>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</si>
  <si>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</si>
  <si>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</si>
  <si>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</si>
  <si>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</si>
  <si>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</si>
  <si>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</si>
  <si>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</si>
  <si>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</si>
  <si>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</si>
  <si>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</si>
  <si>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</si>
  <si>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</si>
  <si>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</si>
  <si>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</si>
  <si>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</si>
  <si>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</si>
  <si>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</si>
  <si>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</si>
  <si>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</si>
  <si>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</si>
  <si>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</si>
  <si>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</si>
  <si>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</si>
  <si>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</si>
  <si>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</si>
  <si>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</si>
  <si>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</si>
  <si>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</si>
  <si>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</si>
  <si>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</si>
  <si>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</si>
  <si>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</si>
  <si>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</si>
  <si>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</si>
  <si>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</si>
  <si>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</si>
  <si>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</si>
  <si>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</si>
  <si>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</si>
  <si>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</si>
  <si>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</si>
  <si>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</si>
  <si>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</si>
  <si>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</si>
  <si>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</si>
  <si>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</si>
  <si>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</si>
  <si>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</si>
  <si>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</si>
  <si>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</si>
  <si>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</si>
  <si>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</si>
  <si>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</si>
  <si>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</si>
  <si>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</si>
  <si>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</si>
  <si>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</si>
  <si>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</si>
  <si>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</si>
  <si>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</si>
  <si>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</si>
  <si>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</si>
  <si>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</si>
  <si>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</si>
  <si>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</si>
  <si>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</si>
  <si>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</si>
  <si>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</si>
  <si>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</si>
  <si>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</si>
  <si>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</si>
  <si>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</si>
  <si>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</si>
  <si>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</si>
  <si>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</si>
  <si>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</si>
  <si>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</si>
  <si>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</si>
  <si>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</si>
  <si>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</si>
  <si>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</si>
  <si>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</si>
  <si>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</si>
  <si>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</si>
  <si>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</si>
  <si>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</si>
  <si>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</si>
  <si>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</si>
  <si>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</si>
  <si>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</si>
  <si>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</si>
  <si>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</si>
  <si>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</si>
  <si>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</si>
  <si>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</si>
  <si>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</si>
  <si>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</si>
  <si>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</si>
  <si>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</si>
  <si>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</si>
  <si>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</si>
  <si>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</si>
  <si>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</si>
  <si>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</si>
  <si>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</si>
  <si>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</si>
  <si>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</si>
  <si>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</si>
  <si>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</si>
  <si>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</si>
  <si>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</si>
  <si>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</si>
  <si>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</si>
  <si>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</si>
  <si>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</si>
  <si>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</si>
  <si>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</si>
  <si>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</si>
  <si>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</si>
  <si>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</si>
  <si>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</si>
  <si>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</si>
  <si>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</si>
  <si>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</si>
  <si>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</si>
  <si>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</si>
  <si>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</si>
  <si>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</si>
  <si>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</si>
  <si>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</si>
  <si>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</si>
  <si>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</si>
  <si>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</si>
  <si>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</si>
  <si>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</si>
  <si>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</si>
  <si>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</si>
  <si>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</si>
  <si>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</si>
  <si>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</si>
  <si>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</si>
  <si>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</si>
  <si>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</si>
  <si>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</si>
  <si>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</si>
  <si>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</si>
  <si>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</si>
  <si>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</si>
  <si>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</si>
  <si>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</si>
  <si>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</si>
  <si>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</si>
  <si>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</si>
  <si>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</si>
  <si>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</si>
  <si>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</si>
  <si>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</si>
  <si>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</si>
  <si>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</si>
  <si>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</si>
  <si>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</si>
  <si>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</si>
  <si>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</si>
  <si>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</si>
  <si>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</si>
  <si>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</si>
  <si>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</si>
  <si>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</si>
  <si>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</si>
  <si>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</si>
  <si>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</si>
  <si>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</si>
  <si>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</si>
  <si>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</si>
  <si>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</si>
  <si>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</si>
  <si>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</si>
  <si>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</si>
  <si>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</si>
  <si>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</si>
  <si>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</si>
  <si>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</si>
  <si>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</si>
  <si>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</si>
  <si>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</si>
  <si>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</si>
  <si>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</si>
  <si>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</si>
  <si>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</si>
  <si>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</si>
  <si>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</si>
  <si>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</si>
  <si>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</si>
  <si>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</si>
  <si>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</si>
  <si>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</si>
  <si>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</si>
  <si>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</si>
  <si>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</si>
  <si>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</si>
  <si>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</si>
  <si>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</si>
  <si>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</si>
  <si>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</si>
  <si>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</si>
  <si>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</si>
  <si>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</si>
  <si>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</si>
  <si>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</si>
  <si>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</si>
  <si>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</si>
  <si>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</si>
  <si>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</si>
  <si>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</si>
  <si>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</si>
  <si>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</si>
  <si>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</si>
  <si>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</si>
  <si>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</si>
  <si>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</si>
  <si>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</si>
  <si>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</si>
  <si>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</si>
  <si>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</si>
  <si>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</si>
  <si>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</si>
  <si>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</si>
  <si>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</si>
  <si>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</si>
  <si>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</si>
  <si>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</si>
  <si>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</si>
  <si>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</si>
  <si>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</si>
  <si>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</si>
  <si>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</si>
  <si>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</si>
  <si>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</si>
  <si>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</si>
  <si>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</si>
  <si>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</si>
  <si>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</si>
  <si>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</si>
  <si>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</si>
  <si>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</si>
  <si>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</si>
  <si>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</si>
  <si>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</si>
  <si>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</si>
  <si>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</si>
  <si>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</si>
  <si>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</si>
  <si>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</si>
  <si>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</si>
  <si>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</si>
  <si>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</si>
  <si>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</si>
  <si>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</si>
  <si>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</si>
  <si>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</si>
  <si>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</si>
  <si>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</si>
  <si>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</si>
  <si>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</si>
  <si>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</si>
  <si>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</si>
  <si>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</si>
  <si>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</si>
  <si>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</si>
  <si>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</si>
  <si>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</si>
  <si>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</si>
  <si>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</si>
  <si>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</si>
  <si>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</si>
  <si>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</si>
  <si>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</si>
  <si>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</si>
  <si>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</si>
  <si>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</si>
  <si>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</si>
  <si>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</si>
  <si>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</si>
  <si>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</si>
  <si>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</si>
  <si>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</si>
  <si>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</si>
  <si>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</si>
  <si>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</si>
  <si>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</si>
  <si>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</si>
  <si>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</si>
  <si>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</si>
  <si>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</si>
  <si>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</si>
  <si>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</si>
  <si>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</si>
  <si>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</si>
  <si>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</si>
  <si>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</si>
  <si>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</si>
  <si>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</si>
  <si>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</si>
  <si>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</si>
  <si>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</si>
  <si>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</si>
  <si>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</si>
  <si>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</si>
  <si>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</si>
  <si>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</si>
  <si>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</si>
  <si>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</si>
  <si>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</si>
  <si>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</si>
  <si>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</si>
  <si>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</si>
  <si>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</si>
  <si>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</si>
  <si>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</si>
  <si>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</si>
  <si>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</si>
  <si>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</si>
  <si>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</si>
  <si>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</si>
  <si>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</si>
  <si>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</si>
  <si>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</si>
  <si>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</si>
  <si>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</si>
  <si>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</si>
  <si>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</si>
  <si>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</si>
  <si>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</si>
  <si>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</si>
  <si>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</si>
  <si>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</si>
  <si>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</si>
  <si>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</si>
  <si>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</si>
  <si>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</si>
  <si>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</si>
  <si>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</si>
  <si>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</si>
  <si>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</si>
  <si>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</si>
  <si>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</si>
  <si>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</si>
  <si>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</si>
  <si>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</si>
  <si>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</si>
  <si>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</si>
  <si>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</si>
  <si>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</si>
  <si>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</si>
  <si>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</si>
  <si>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</si>
  <si>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</si>
  <si>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</si>
  <si>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</si>
  <si>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</si>
  <si>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</si>
  <si>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</si>
  <si>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</si>
  <si>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</si>
  <si>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</si>
  <si>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</si>
  <si>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</si>
  <si>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</si>
  <si>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</si>
  <si>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</si>
  <si>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</si>
  <si>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</si>
  <si>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</si>
  <si>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</si>
  <si>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</si>
  <si>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</si>
  <si>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</si>
  <si>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</si>
  <si>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</si>
  <si>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</si>
  <si>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</si>
  <si>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</si>
  <si>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</si>
  <si>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</si>
  <si>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</si>
  <si>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</si>
  <si>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</si>
  <si>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</si>
  <si>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</si>
  <si>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</si>
  <si>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</si>
  <si>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</si>
  <si>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</si>
  <si>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</si>
  <si>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</si>
  <si>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</si>
  <si>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</si>
  <si>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</si>
  <si>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</si>
  <si>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</si>
  <si>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</si>
  <si>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</si>
  <si>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</si>
  <si>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</si>
  <si>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</si>
  <si>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</si>
  <si>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</si>
  <si>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</si>
  <si>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</si>
  <si>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</si>
  <si>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</si>
  <si>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</si>
  <si>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</si>
  <si>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</si>
  <si>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</si>
  <si>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</si>
  <si>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</si>
  <si>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</si>
  <si>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</si>
  <si>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</si>
  <si>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</si>
  <si>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</si>
  <si>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</si>
  <si>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</si>
  <si>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</si>
  <si>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</si>
  <si>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</si>
  <si>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</si>
  <si>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</si>
  <si>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</si>
  <si>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</si>
  <si>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</si>
  <si>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</si>
  <si>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</si>
  <si>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</si>
  <si>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</si>
  <si>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</si>
  <si>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</si>
  <si>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</si>
  <si>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</si>
  <si>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</si>
  <si>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</si>
  <si>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</si>
  <si>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</si>
  <si>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</si>
  <si>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</si>
  <si>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</si>
  <si>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</si>
  <si>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</si>
  <si>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</si>
  <si>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</si>
  <si>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</si>
  <si>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</si>
  <si>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</si>
  <si>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</si>
  <si>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</si>
  <si>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</si>
  <si>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</si>
  <si>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</si>
  <si>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</si>
  <si>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</si>
  <si>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</si>
  <si>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</si>
  <si>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</si>
  <si>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</si>
  <si>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</si>
  <si>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</si>
  <si>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</si>
  <si>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</si>
  <si>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</si>
  <si>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</si>
  <si>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</si>
  <si>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</si>
  <si>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</si>
  <si>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</si>
  <si>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</si>
  <si>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</si>
  <si>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</si>
  <si>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</si>
  <si>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</si>
  <si>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</si>
  <si>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</si>
  <si>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</si>
  <si>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</si>
  <si>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</si>
  <si>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</si>
  <si>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</si>
  <si>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</si>
  <si>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</si>
  <si>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</si>
  <si>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</si>
  <si>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</si>
  <si>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</si>
  <si>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</si>
  <si>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</si>
  <si>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</si>
  <si>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</si>
  <si>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</si>
  <si>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</si>
  <si>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</si>
  <si>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</si>
  <si>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</si>
  <si>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</si>
  <si>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</si>
  <si>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</si>
  <si>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</si>
  <si>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</si>
  <si>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</si>
  <si>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</si>
  <si>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</si>
  <si>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</si>
  <si>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</si>
  <si>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</si>
  <si>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</si>
  <si>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</si>
  <si>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</si>
  <si>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</si>
  <si>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</si>
  <si>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</si>
  <si>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</si>
  <si>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</si>
  <si>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</si>
  <si>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</si>
  <si>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</si>
  <si>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</si>
  <si>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</si>
  <si>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</si>
  <si>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</si>
  <si>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</si>
  <si>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</si>
  <si>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</si>
  <si>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</si>
  <si>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</si>
  <si>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</si>
  <si>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</si>
  <si>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</si>
  <si>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</si>
  <si>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</si>
  <si>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</si>
  <si>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</si>
  <si>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</si>
  <si>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</si>
  <si>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</si>
  <si>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</si>
  <si>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</si>
  <si>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</si>
  <si>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</si>
  <si>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</si>
  <si>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</si>
  <si>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</si>
  <si>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</si>
  <si>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</si>
  <si>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</si>
  <si>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</si>
  <si>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</si>
  <si>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</si>
  <si>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</si>
  <si>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</si>
  <si>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</si>
  <si>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</si>
  <si>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</si>
  <si>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</si>
  <si>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</si>
  <si>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</si>
  <si>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</si>
  <si>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</si>
  <si>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</si>
  <si>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</si>
  <si>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</si>
  <si>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</si>
  <si>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</si>
  <si>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</si>
  <si>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</si>
  <si>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</si>
  <si>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</si>
  <si>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</si>
  <si>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</si>
  <si>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</si>
  <si>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</si>
  <si>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</si>
  <si>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</si>
  <si>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</si>
  <si>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</si>
  <si>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</si>
  <si>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</si>
  <si>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</si>
  <si>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</si>
  <si>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</si>
  <si>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</si>
  <si>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</si>
  <si>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</si>
  <si>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</si>
  <si>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</si>
  <si>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</si>
  <si>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</si>
  <si>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</si>
  <si>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</si>
  <si>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</si>
  <si>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</si>
  <si>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</si>
  <si>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</si>
  <si>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</si>
  <si>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</si>
  <si>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</si>
  <si>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</si>
  <si>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</si>
  <si>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</si>
  <si>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</si>
  <si>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</si>
  <si>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</si>
  <si>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</si>
  <si>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</si>
  <si>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</si>
  <si>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</si>
  <si>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</si>
  <si>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</si>
  <si>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</si>
  <si>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</si>
  <si>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</si>
  <si>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</si>
  <si>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</si>
  <si>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</si>
  <si>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</si>
  <si>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</si>
  <si>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</si>
  <si>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</si>
  <si>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</si>
  <si>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</si>
  <si>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</si>
  <si>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</si>
  <si>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</si>
  <si>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</si>
  <si>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</si>
  <si>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</si>
  <si>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</si>
  <si>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</si>
  <si>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</si>
  <si>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</si>
  <si>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</si>
  <si>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</si>
  <si>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</si>
  <si>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</si>
  <si>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</si>
  <si>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</si>
  <si>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</si>
  <si>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</si>
  <si>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</si>
  <si>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</si>
  <si>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</si>
  <si>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</si>
  <si>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</si>
  <si>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</si>
  <si>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</si>
  <si>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</si>
  <si>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</si>
  <si>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</si>
  <si>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</si>
  <si>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</si>
  <si>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</si>
  <si>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</si>
  <si>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</si>
  <si>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</si>
  <si>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</si>
  <si>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</si>
  <si>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</si>
  <si>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</si>
  <si>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</si>
  <si>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</si>
  <si>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</si>
  <si>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</si>
  <si>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</si>
  <si>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</si>
  <si>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</si>
  <si>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</si>
  <si>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</si>
  <si>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</si>
  <si>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</si>
  <si>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</si>
  <si>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</si>
  <si>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</si>
  <si>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</si>
  <si>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</si>
  <si>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</si>
  <si>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</si>
  <si>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</si>
  <si>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</si>
  <si>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</si>
  <si>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</si>
  <si>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</si>
  <si>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</si>
  <si>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</si>
  <si>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</si>
  <si>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</si>
  <si>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</si>
  <si>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</si>
  <si>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</si>
  <si>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</si>
  <si>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</si>
  <si>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</si>
  <si>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</si>
  <si>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</si>
  <si>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</si>
  <si>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</si>
  <si>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</si>
  <si>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</si>
  <si>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</si>
  <si>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</si>
  <si>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</si>
  <si>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</si>
  <si>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</si>
  <si>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</si>
  <si>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</si>
  <si>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</si>
  <si>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</si>
  <si>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</si>
  <si>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</si>
  <si>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</si>
  <si>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</si>
  <si>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</si>
  <si>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</si>
  <si>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</si>
  <si>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</si>
  <si>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</si>
  <si>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</si>
  <si>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</si>
  <si>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</si>
  <si>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</si>
  <si>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</si>
  <si>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</si>
  <si>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</si>
  <si>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</si>
  <si>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</si>
  <si>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</si>
  <si>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</si>
  <si>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</si>
  <si>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</si>
  <si>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</si>
  <si>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</si>
  <si>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</si>
  <si>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</si>
  <si>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</si>
  <si>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</si>
  <si>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</si>
  <si>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</si>
  <si>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</si>
  <si>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</si>
  <si>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</si>
  <si>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</si>
  <si>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</si>
  <si>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</si>
  <si>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</si>
  <si>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</si>
  <si>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</si>
  <si>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</si>
  <si>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</si>
  <si>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</si>
  <si>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</si>
  <si>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</si>
  <si>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</si>
  <si>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</si>
  <si>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</si>
  <si>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</si>
  <si>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</si>
  <si>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</si>
  <si>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</si>
  <si>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</si>
  <si>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</si>
  <si>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</si>
  <si>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</si>
  <si>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</si>
  <si>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</si>
  <si>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</si>
  <si>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</si>
  <si>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</si>
  <si>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</si>
  <si>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</si>
  <si>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</si>
  <si>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</si>
  <si>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</si>
  <si>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</si>
  <si>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</si>
  <si>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</si>
  <si>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</si>
  <si>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</si>
  <si>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</si>
  <si>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</si>
  <si>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</si>
  <si>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</si>
  <si>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</si>
  <si>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</si>
  <si>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</si>
  <si>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</si>
  <si>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</si>
  <si>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</si>
  <si>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</si>
  <si>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</si>
  <si>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</si>
  <si>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</si>
  <si>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</si>
  <si>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</si>
  <si>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</si>
  <si>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</si>
  <si>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</si>
  <si>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</si>
  <si>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</si>
  <si>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</si>
  <si>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</si>
  <si>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</si>
  <si>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</si>
  <si>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</si>
  <si>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</si>
  <si>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</si>
  <si>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</si>
  <si>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</si>
  <si>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</si>
  <si>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</si>
  <si>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</si>
  <si>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</si>
  <si>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</si>
  <si>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</si>
  <si>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</si>
  <si>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</si>
  <si>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</si>
  <si>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</si>
  <si>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</si>
  <si>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</si>
  <si>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</si>
  <si>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</si>
  <si>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</si>
  <si>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</si>
  <si>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</si>
  <si>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</si>
  <si>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</si>
  <si>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</si>
  <si>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</si>
  <si>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</si>
  <si>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</si>
  <si>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</si>
  <si>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</si>
  <si>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</si>
  <si>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</si>
  <si>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</si>
  <si>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</si>
  <si>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</si>
  <si>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</si>
  <si>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</si>
  <si>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</si>
  <si>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</si>
  <si>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</si>
  <si>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</si>
  <si>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</si>
  <si>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</si>
  <si>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</si>
  <si>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</si>
  <si>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</si>
  <si>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</si>
  <si>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</si>
  <si>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</si>
  <si>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</si>
  <si>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</si>
  <si>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</si>
  <si>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</si>
  <si>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</si>
  <si>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</si>
  <si>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</si>
  <si>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</si>
  <si>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</si>
  <si>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</si>
  <si>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</si>
  <si>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</si>
  <si>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</si>
  <si>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</si>
  <si>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</si>
  <si>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</si>
  <si>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</si>
  <si>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</si>
  <si>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</si>
  <si>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</si>
  <si>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</si>
  <si>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</si>
  <si>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</si>
  <si>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</si>
  <si>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</si>
  <si>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</si>
  <si>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</si>
  <si>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</si>
  <si>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</si>
  <si>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</si>
  <si>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</si>
  <si>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</si>
  <si>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</si>
  <si>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</si>
  <si>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</si>
  <si>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</si>
  <si>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</si>
  <si>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</si>
  <si>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</si>
  <si>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</si>
  <si>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</si>
  <si>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</si>
  <si>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</si>
  <si>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</si>
  <si>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</si>
  <si>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</si>
  <si>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</si>
  <si>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</si>
  <si>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</si>
  <si>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</si>
  <si>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</si>
  <si>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</si>
  <si>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</si>
  <si>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</si>
  <si>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</si>
  <si>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</si>
  <si>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</si>
  <si>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</si>
  <si>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</si>
  <si>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</si>
  <si>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</si>
  <si>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</si>
  <si>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</si>
  <si>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</si>
  <si>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</si>
  <si>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</si>
  <si>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</si>
  <si>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</si>
  <si>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</si>
  <si>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</si>
  <si>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</si>
  <si>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</si>
  <si>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</si>
  <si>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</si>
  <si>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</si>
  <si>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</si>
  <si>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</si>
  <si>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</si>
  <si>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</si>
  <si>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</si>
  <si>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</si>
  <si>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</si>
  <si>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</si>
  <si>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</si>
  <si>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</si>
  <si>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</si>
  <si>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</si>
  <si>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</si>
  <si>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</si>
  <si>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</si>
  <si>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</si>
  <si>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</si>
  <si>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</si>
  <si>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</si>
  <si>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</si>
  <si>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</si>
  <si>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</si>
  <si>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</si>
  <si>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</si>
  <si>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</si>
  <si>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</si>
  <si>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</si>
  <si>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</si>
  <si>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</si>
  <si>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</si>
  <si>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</si>
  <si>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</si>
  <si>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</si>
  <si>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</si>
  <si>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</si>
  <si>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</si>
  <si>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</si>
  <si>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</si>
  <si>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</si>
  <si>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</si>
  <si>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</si>
  <si>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</si>
  <si>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</si>
  <si>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</si>
  <si>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</si>
  <si>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</si>
  <si>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</si>
  <si>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</si>
  <si>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</si>
  <si>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</si>
  <si>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</si>
  <si>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</si>
  <si>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</si>
  <si>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</si>
  <si>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</si>
  <si>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</si>
  <si>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</si>
  <si>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</si>
  <si>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</si>
  <si>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</si>
  <si>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</si>
  <si>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</si>
  <si>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</si>
  <si>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</si>
  <si>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</si>
  <si>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</si>
  <si>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</si>
  <si>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</si>
  <si>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</si>
  <si>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</si>
  <si>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</si>
  <si>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</si>
  <si>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</si>
  <si>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</si>
  <si>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</si>
  <si>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</si>
  <si>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</si>
  <si>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</si>
  <si>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</si>
  <si>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</si>
  <si>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</si>
  <si>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</si>
  <si>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</si>
  <si>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</si>
  <si>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</si>
  <si>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</si>
  <si>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</si>
  <si>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</si>
  <si>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</si>
  <si>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</si>
  <si>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</si>
  <si>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</si>
  <si>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</si>
  <si>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</si>
  <si>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</si>
  <si>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</si>
  <si>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</si>
  <si>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</si>
  <si>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</si>
  <si>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</si>
  <si>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</si>
  <si>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</si>
  <si>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</si>
  <si>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</si>
  <si>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</si>
  <si>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</si>
  <si>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</si>
  <si>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</si>
  <si>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</si>
  <si>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</si>
  <si>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</si>
  <si>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</si>
  <si>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</si>
  <si>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</si>
  <si>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</si>
  <si>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</si>
  <si>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</si>
  <si>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</si>
  <si>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</si>
  <si>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</si>
  <si>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</si>
  <si>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</si>
  <si>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</si>
  <si>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</si>
  <si>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</si>
  <si>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</si>
  <si>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</si>
  <si>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</si>
  <si>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</si>
  <si>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</si>
  <si>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</si>
  <si>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</si>
  <si>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</si>
  <si>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</si>
  <si>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</si>
  <si>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</si>
  <si>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</si>
  <si>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</si>
  <si>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</si>
  <si>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</si>
  <si>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</si>
  <si>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</si>
  <si>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</si>
  <si>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</si>
  <si>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</si>
  <si>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</si>
  <si>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</si>
  <si>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</si>
  <si>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</si>
  <si>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</si>
  <si>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</si>
  <si>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</si>
  <si>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</si>
  <si>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</si>
  <si>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</si>
  <si>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</si>
  <si>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</si>
  <si>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</si>
  <si>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</si>
  <si>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</si>
  <si>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</si>
  <si>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</si>
  <si>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</si>
  <si>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</si>
  <si>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</si>
  <si>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</si>
  <si>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</si>
  <si>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</si>
  <si>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</si>
  <si>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</si>
  <si>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</si>
  <si>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</si>
  <si>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</si>
  <si>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</si>
  <si>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</si>
  <si>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</si>
  <si>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</si>
  <si>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</si>
  <si>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</si>
  <si>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</si>
  <si>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</si>
  <si>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</si>
  <si>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</si>
  <si>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</si>
  <si>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</si>
  <si>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</si>
  <si>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</si>
  <si>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</si>
  <si>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</si>
  <si>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</si>
  <si>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</si>
  <si>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</si>
  <si>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</si>
  <si>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</si>
  <si>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</si>
  <si>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</si>
  <si>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</si>
  <si>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</si>
  <si>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</si>
  <si>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</si>
  <si>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</si>
  <si>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</si>
  <si>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</si>
  <si>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</si>
  <si>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</si>
  <si>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</si>
  <si>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</si>
  <si>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</si>
  <si>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</si>
  <si>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</si>
  <si>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</si>
  <si>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</si>
  <si>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</si>
  <si>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</si>
  <si>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</si>
  <si>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</si>
  <si>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</si>
  <si>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</si>
  <si>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</si>
  <si>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</si>
  <si>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</si>
  <si>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</si>
  <si>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</si>
  <si>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</si>
  <si>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</si>
  <si>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</si>
  <si>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</si>
  <si>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</si>
  <si>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</si>
  <si>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</si>
  <si>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</si>
  <si>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</si>
  <si>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</si>
  <si>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</si>
  <si>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</si>
  <si>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</si>
  <si>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</si>
  <si>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</si>
  <si>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</si>
  <si>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</si>
  <si>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</si>
  <si>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</si>
  <si>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</si>
  <si>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</si>
  <si>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</si>
  <si>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</si>
  <si>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</si>
  <si>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</si>
  <si>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</si>
  <si>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</si>
  <si>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</si>
  <si>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</si>
  <si>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</si>
  <si>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</si>
  <si>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</si>
  <si>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</si>
  <si>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</si>
  <si>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</si>
  <si>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</si>
  <si>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</si>
  <si>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</si>
  <si>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</si>
  <si>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</si>
  <si>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</si>
  <si>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</si>
  <si>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</si>
  <si>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</si>
  <si>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</si>
  <si>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</si>
  <si>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</si>
  <si>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</si>
  <si>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</si>
  <si>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</si>
  <si>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</si>
  <si>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</si>
  <si>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</si>
  <si>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</si>
  <si>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</si>
  <si>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</si>
  <si>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</si>
  <si>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</si>
  <si>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</si>
  <si>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</si>
  <si>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</si>
  <si>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</si>
  <si>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</si>
  <si>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</si>
  <si>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</si>
  <si>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</si>
  <si>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</si>
  <si>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</si>
  <si>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</si>
  <si>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</si>
  <si>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</si>
  <si>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</si>
  <si>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</si>
  <si>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</si>
  <si>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</si>
  <si>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</si>
  <si>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</si>
  <si>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</si>
  <si>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</si>
  <si>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</si>
  <si>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</si>
  <si>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</si>
  <si>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</si>
  <si>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</si>
  <si>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</si>
  <si>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</si>
  <si>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</si>
  <si>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</si>
  <si>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</si>
  <si>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</si>
  <si>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</si>
  <si>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</si>
  <si>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</si>
  <si>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</si>
  <si>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</si>
  <si>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</si>
  <si>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</si>
  <si>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</si>
  <si>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</si>
  <si>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</si>
  <si>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</si>
  <si>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</si>
  <si>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</si>
  <si>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</si>
  <si>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</si>
  <si>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</si>
  <si>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</si>
  <si>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</si>
  <si>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</si>
  <si>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</si>
  <si>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</si>
  <si>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</si>
  <si>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</si>
  <si>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</si>
  <si>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</si>
  <si>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</si>
  <si>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</si>
  <si>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</si>
  <si>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</si>
  <si>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</si>
  <si>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</si>
  <si>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</si>
  <si>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</si>
  <si>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</si>
  <si>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</si>
  <si>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</si>
  <si>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</si>
  <si>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</si>
  <si>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</si>
  <si>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</si>
  <si>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</si>
  <si>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</si>
  <si>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</si>
  <si>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</si>
  <si>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</si>
  <si>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</si>
  <si>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</si>
  <si>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</si>
  <si>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</si>
  <si>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</si>
  <si>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</si>
  <si>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</si>
  <si>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</si>
  <si>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</si>
  <si>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</si>
  <si>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</si>
  <si>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</si>
  <si>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</si>
  <si>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</si>
  <si>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</si>
  <si>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</si>
  <si>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</si>
  <si>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</si>
  <si>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</si>
  <si>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</si>
  <si>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</si>
  <si>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</si>
  <si>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</si>
  <si>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</si>
  <si>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</si>
  <si>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</si>
  <si>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</si>
  <si>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</si>
  <si>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</si>
  <si>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</si>
  <si>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</si>
  <si>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</si>
  <si>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</si>
  <si>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</si>
  <si>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</si>
  <si>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</si>
  <si>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</si>
  <si>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</si>
  <si>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</si>
  <si>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</si>
  <si>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</si>
  <si>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</si>
  <si>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</si>
  <si>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</si>
  <si>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</si>
  <si>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</si>
  <si>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</si>
  <si>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</si>
  <si>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</si>
  <si>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</si>
  <si>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</si>
  <si>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</si>
  <si>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</si>
  <si>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</si>
  <si>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</si>
  <si>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</si>
  <si>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</si>
  <si>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</si>
  <si>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</si>
  <si>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</si>
  <si>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</si>
  <si>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</si>
  <si>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</si>
  <si>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</si>
  <si>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</si>
  <si>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</si>
  <si>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</si>
  <si>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</si>
  <si>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</si>
  <si>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</si>
  <si>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</si>
  <si>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</si>
  <si>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</si>
  <si>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</si>
  <si>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</si>
  <si>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</si>
  <si>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</si>
  <si>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</si>
  <si>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</si>
  <si>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</si>
  <si>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</si>
  <si>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</si>
  <si>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</si>
  <si>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</si>
  <si>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</si>
  <si>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</si>
  <si>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</si>
  <si>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</si>
  <si>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</si>
  <si>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</si>
  <si>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</si>
  <si>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</si>
  <si>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</si>
  <si>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</si>
  <si>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</si>
  <si>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</si>
  <si>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</si>
  <si>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</si>
  <si>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</si>
  <si>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</si>
  <si>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</si>
  <si>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</si>
  <si>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</si>
  <si>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</si>
  <si>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</si>
  <si>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</si>
  <si>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</si>
  <si>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</si>
  <si>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</si>
  <si>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</si>
  <si>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</si>
  <si>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</si>
  <si>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</si>
  <si>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</si>
  <si>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</si>
  <si>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</si>
  <si>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</si>
  <si>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</si>
  <si>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</si>
  <si>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</si>
  <si>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</si>
  <si>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</si>
  <si>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</si>
  <si>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</si>
  <si>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</si>
  <si>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</si>
  <si>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</si>
  <si>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</si>
  <si>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</si>
  <si>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</si>
  <si>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</si>
  <si>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</si>
  <si>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</si>
  <si>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</si>
  <si>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</si>
  <si>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</si>
  <si>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</si>
  <si>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</si>
  <si>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</si>
  <si>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</si>
  <si>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</si>
  <si>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</si>
  <si>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</si>
  <si>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</si>
  <si>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</si>
  <si>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</si>
  <si>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</si>
  <si>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</si>
  <si>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</si>
  <si>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</si>
  <si>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</si>
  <si>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</si>
  <si>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</si>
  <si>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</si>
  <si>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</si>
  <si>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</si>
  <si>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</si>
  <si>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</si>
  <si>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</si>
  <si>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</si>
  <si>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</si>
  <si>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</si>
  <si>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</si>
  <si>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</si>
  <si>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</si>
  <si>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</si>
  <si>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</si>
  <si>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</si>
  <si>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</si>
  <si>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</si>
  <si>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</si>
  <si>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</si>
  <si>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</si>
  <si>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</si>
  <si>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</si>
  <si>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</si>
  <si>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</si>
  <si>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</si>
  <si>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</si>
  <si>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</si>
  <si>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</si>
  <si>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</si>
  <si>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</si>
  <si>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</si>
  <si>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</si>
  <si>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</si>
  <si>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</si>
  <si>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</si>
  <si>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</si>
  <si>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</si>
  <si>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</si>
  <si>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</si>
  <si>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</si>
  <si>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</si>
  <si>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</si>
  <si>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</si>
  <si>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</si>
  <si>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</si>
  <si>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</si>
  <si>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</si>
  <si>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</si>
  <si>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</si>
  <si>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</si>
  <si>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</si>
  <si>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</si>
  <si>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</si>
  <si>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</si>
  <si>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</si>
  <si>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</si>
  <si>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</si>
  <si>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</si>
  <si>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</si>
  <si>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</si>
  <si>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</si>
  <si>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</si>
  <si>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</si>
  <si>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</si>
  <si>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</si>
  <si>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</si>
  <si>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</si>
  <si>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</si>
  <si>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</si>
  <si>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</si>
  <si>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</si>
  <si>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</si>
  <si>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</si>
  <si>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</si>
  <si>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</si>
  <si>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</si>
  <si>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</si>
  <si>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</si>
  <si>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</si>
  <si>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</si>
  <si>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</si>
  <si>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</si>
  <si>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</si>
  <si>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</si>
  <si>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</si>
  <si>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</si>
  <si>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</si>
  <si>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</si>
  <si>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</si>
  <si>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</si>
  <si>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</si>
  <si>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</si>
  <si>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</si>
  <si>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</si>
  <si>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</si>
  <si>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</si>
  <si>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</si>
  <si>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</si>
  <si>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</si>
  <si>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</si>
  <si>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</si>
  <si>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</si>
  <si>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</si>
  <si>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</si>
  <si>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</si>
  <si>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</si>
  <si>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</si>
  <si>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</si>
  <si>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</si>
  <si>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</si>
  <si>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</si>
  <si>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</si>
  <si>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</si>
  <si>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</si>
  <si>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</si>
  <si>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</si>
  <si>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</si>
  <si>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</si>
  <si>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</si>
  <si>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</si>
  <si>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</si>
  <si>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</si>
  <si>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</si>
  <si>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</si>
  <si>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</si>
  <si>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</si>
  <si>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</si>
  <si>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</si>
  <si>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</si>
  <si>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</si>
  <si>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</si>
  <si>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</si>
  <si>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</si>
  <si>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</si>
  <si>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</si>
  <si>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</si>
  <si>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</si>
  <si>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</si>
  <si>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</si>
  <si>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</si>
  <si>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</si>
  <si>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</si>
  <si>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</si>
  <si>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</si>
  <si>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</si>
  <si>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</si>
  <si>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</si>
  <si>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</si>
  <si>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</si>
  <si>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</si>
  <si>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</si>
  <si>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</si>
  <si>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</si>
  <si>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</si>
  <si>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</si>
  <si>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</si>
  <si>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</si>
  <si>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</si>
  <si>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</si>
  <si>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</si>
  <si>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</si>
  <si>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</si>
  <si>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</si>
  <si>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</si>
  <si>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</si>
  <si>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</si>
  <si>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</si>
  <si>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</si>
  <si>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</si>
  <si>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</si>
  <si>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</si>
  <si>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</si>
  <si>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</si>
  <si>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</si>
  <si>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</si>
  <si>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</si>
  <si>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</si>
  <si>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</si>
  <si>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</si>
  <si>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</si>
  <si>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</si>
  <si>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</si>
  <si>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</si>
  <si>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</si>
  <si>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</si>
  <si>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</si>
  <si>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</si>
  <si>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</si>
  <si>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</si>
  <si>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</si>
  <si>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</si>
  <si>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</si>
  <si>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</si>
  <si>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</si>
  <si>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</si>
  <si>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</si>
  <si>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</si>
  <si>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</si>
  <si>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</si>
  <si>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</si>
  <si>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</si>
  <si>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</si>
  <si>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</si>
  <si>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</si>
  <si>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</si>
  <si>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</si>
  <si>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</si>
  <si>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</si>
  <si>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</si>
  <si>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</si>
  <si>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</si>
  <si>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</si>
  <si>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</si>
  <si>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</si>
  <si>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</si>
  <si>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</si>
  <si>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</si>
  <si>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</si>
  <si>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</si>
  <si>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</si>
  <si>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</si>
  <si>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</si>
  <si>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</si>
  <si>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</si>
  <si>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</si>
  <si>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</si>
  <si>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</si>
  <si>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</si>
  <si>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</si>
  <si>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</si>
  <si>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</si>
  <si>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</si>
  <si>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</si>
  <si>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</si>
  <si>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</si>
  <si>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</si>
  <si>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</si>
  <si>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</si>
  <si>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</si>
  <si>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</si>
  <si>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</si>
  <si>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</si>
  <si>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</si>
  <si>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</si>
  <si>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</si>
  <si>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</si>
  <si>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</si>
  <si>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</si>
  <si>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</si>
  <si>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</si>
  <si>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</si>
  <si>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</si>
  <si>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</si>
  <si>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</si>
  <si>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</si>
  <si>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</si>
  <si>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</si>
  <si>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</si>
  <si>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</si>
  <si>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</si>
  <si>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</si>
  <si>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</si>
  <si>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</si>
  <si>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</si>
  <si>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</si>
  <si>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</si>
  <si>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</si>
  <si>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</si>
  <si>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</si>
  <si>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</si>
  <si>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</si>
  <si>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</si>
  <si>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</si>
  <si>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</si>
  <si>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</si>
  <si>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</si>
  <si>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</si>
  <si>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</si>
  <si>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</si>
  <si>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</si>
  <si>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</si>
  <si>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</si>
  <si>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</si>
  <si>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</si>
  <si>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</si>
  <si>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</si>
  <si>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</si>
  <si>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</si>
  <si>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</si>
  <si>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</si>
  <si>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</si>
  <si>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</si>
  <si>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</si>
  <si>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</si>
  <si>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</si>
  <si>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</si>
  <si>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</si>
  <si>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</si>
  <si>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</si>
  <si>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</si>
  <si>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</si>
  <si>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</si>
  <si>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</si>
  <si>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</si>
  <si>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</si>
  <si>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</si>
  <si>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</si>
  <si>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</si>
  <si>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</si>
  <si>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</si>
  <si>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</si>
  <si>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</si>
  <si>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</si>
  <si>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</si>
  <si>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</si>
  <si>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</si>
  <si>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</si>
  <si>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</si>
  <si>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</si>
  <si>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</si>
  <si>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</si>
  <si>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</si>
  <si>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</si>
  <si>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</si>
  <si>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</si>
  <si>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</si>
  <si>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</si>
  <si>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</si>
  <si>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</si>
  <si>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</si>
  <si>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</si>
  <si>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</si>
  <si>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</si>
  <si>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</si>
  <si>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</si>
  <si>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</si>
  <si>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</si>
  <si>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</si>
  <si>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</si>
  <si>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</si>
  <si>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</si>
  <si>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</si>
  <si>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</si>
  <si>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</si>
  <si>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</si>
  <si>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</si>
  <si>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</si>
  <si>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</si>
  <si>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</si>
  <si>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</si>
  <si>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</si>
  <si>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</si>
  <si>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</si>
  <si>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</si>
  <si>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</si>
  <si>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</si>
  <si>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</si>
  <si>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</si>
  <si>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</si>
  <si>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</si>
  <si>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</si>
  <si>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</si>
  <si>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</si>
  <si>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</si>
  <si>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</si>
  <si>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</si>
  <si>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</si>
  <si>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</si>
  <si>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</si>
  <si>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</si>
  <si>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</si>
  <si>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</si>
  <si>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</si>
  <si>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</si>
  <si>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</si>
  <si>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</si>
  <si>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</si>
  <si>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</si>
  <si>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</si>
  <si>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</si>
  <si>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</si>
  <si>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</si>
  <si>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</si>
  <si>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</si>
  <si>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</si>
  <si>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</si>
  <si>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</si>
  <si>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</si>
  <si>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</si>
  <si>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</si>
  <si>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</si>
  <si>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</si>
  <si>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</si>
  <si>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</si>
  <si>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</si>
  <si>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</si>
  <si>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</si>
  <si>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</si>
  <si>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</si>
  <si>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</si>
  <si>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</si>
  <si>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</si>
  <si>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</si>
  <si>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</si>
  <si>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</si>
  <si>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</si>
  <si>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</si>
  <si>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</si>
  <si>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</si>
  <si>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</si>
  <si>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</si>
  <si>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</si>
  <si>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</si>
  <si>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</si>
  <si>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</si>
  <si>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</si>
  <si>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</si>
  <si>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</si>
  <si>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</si>
  <si>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</si>
  <si>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</si>
  <si>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</si>
  <si>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</si>
  <si>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</si>
  <si>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</si>
  <si>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</si>
  <si>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</si>
  <si>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</si>
  <si>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</si>
  <si>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</si>
  <si>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</si>
  <si>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</si>
  <si>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</si>
  <si>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</si>
  <si>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</si>
  <si>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</si>
  <si>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</si>
  <si>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</si>
  <si>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</si>
  <si>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</si>
  <si>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</si>
  <si>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</si>
  <si>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</si>
  <si>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</si>
  <si>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</si>
  <si>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</si>
  <si>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</si>
  <si>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</si>
  <si>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</si>
  <si>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</si>
  <si>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</si>
  <si>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</si>
  <si>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</si>
  <si>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</si>
  <si>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</si>
  <si>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</si>
  <si>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</si>
  <si>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</si>
  <si>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</si>
  <si>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</si>
  <si>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</si>
  <si>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</si>
  <si>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</si>
  <si>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</si>
  <si>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</si>
  <si>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</si>
  <si>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</si>
  <si>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</si>
  <si>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</si>
  <si>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</si>
  <si>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</si>
  <si>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</si>
  <si>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</si>
  <si>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</si>
  <si>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</si>
  <si>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</si>
  <si>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</si>
  <si>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</si>
  <si>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</si>
  <si>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</si>
  <si>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</si>
  <si>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</si>
  <si>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</si>
  <si>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</si>
  <si>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</si>
  <si>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</si>
  <si>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</si>
  <si>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</si>
  <si>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</si>
  <si>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</si>
  <si>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</si>
  <si>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</si>
  <si>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</si>
  <si>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</si>
  <si>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</si>
  <si>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</si>
  <si>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</si>
  <si>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</si>
  <si>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</si>
  <si>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</si>
  <si>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</si>
  <si>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</si>
  <si>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</si>
  <si>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</si>
  <si>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</si>
  <si>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</si>
  <si>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</si>
  <si>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</si>
  <si>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</si>
  <si>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</si>
  <si>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</si>
  <si>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</si>
  <si>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</si>
  <si>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</si>
  <si>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</si>
  <si>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</si>
  <si>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</si>
  <si>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</si>
  <si>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</si>
  <si>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</si>
  <si>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</si>
  <si>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</si>
  <si>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</si>
  <si>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</si>
  <si>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</si>
  <si>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</si>
  <si>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</si>
  <si>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</si>
  <si>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</si>
  <si>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</si>
  <si>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</si>
  <si>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</si>
  <si>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</si>
  <si>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</si>
  <si>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</si>
  <si>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</si>
  <si>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</si>
  <si>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</si>
  <si>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</si>
  <si>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</si>
  <si>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</si>
  <si>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</si>
  <si>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</si>
  <si>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</si>
  <si>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</si>
  <si>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</si>
  <si>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</si>
  <si>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</si>
  <si>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</si>
  <si>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</si>
  <si>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</si>
  <si>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</si>
  <si>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</si>
  <si>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</si>
  <si>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</si>
  <si>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</si>
  <si>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</si>
  <si>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</si>
  <si>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</si>
  <si>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</si>
  <si>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</si>
  <si>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</si>
  <si>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</si>
  <si>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</si>
  <si>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</si>
  <si>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</si>
  <si>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</si>
  <si>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</si>
  <si>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</si>
  <si>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</si>
  <si>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</si>
  <si>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</si>
  <si>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</si>
  <si>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</si>
  <si>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</si>
  <si>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</si>
  <si>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</si>
  <si>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</si>
  <si>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</si>
  <si>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</si>
  <si>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</si>
  <si>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</si>
  <si>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</si>
  <si>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</si>
  <si>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</si>
  <si>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</si>
  <si>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</si>
  <si>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</si>
  <si>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</si>
  <si>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</si>
  <si>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</si>
  <si>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</si>
  <si>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</si>
  <si>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</si>
  <si>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</si>
  <si>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</si>
  <si>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</si>
  <si>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</si>
  <si>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</si>
  <si>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</si>
  <si>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</si>
  <si>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</si>
  <si>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</si>
  <si>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</si>
  <si>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</si>
  <si>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</si>
  <si>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</si>
  <si>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</si>
  <si>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</si>
  <si>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</si>
  <si>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</si>
  <si>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</si>
  <si>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</si>
  <si>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</si>
  <si>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</si>
  <si>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</si>
  <si>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</si>
  <si>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</si>
  <si>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</si>
  <si>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</si>
  <si>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</si>
  <si>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</si>
  <si>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</si>
  <si>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</si>
  <si>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</si>
  <si>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</si>
  <si>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</si>
  <si>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</si>
  <si>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</si>
  <si>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</si>
  <si>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</si>
  <si>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</si>
  <si>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</si>
  <si>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</si>
  <si>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</si>
  <si>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</si>
  <si>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</si>
  <si>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</si>
  <si>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</si>
  <si>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</si>
  <si>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</si>
  <si>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</si>
  <si>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</si>
  <si>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</si>
  <si>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</si>
  <si>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</si>
  <si>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</si>
  <si>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</si>
  <si>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</si>
  <si>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</si>
  <si>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</si>
  <si>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</si>
  <si>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</si>
  <si>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</si>
  <si>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</si>
  <si>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</si>
  <si>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</si>
  <si>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</si>
  <si>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</si>
  <si>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</si>
  <si>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</si>
  <si>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</si>
  <si>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</si>
  <si>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</si>
  <si>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</si>
  <si>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</si>
  <si>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</si>
  <si>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</si>
  <si>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</si>
  <si>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</si>
  <si>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</si>
  <si>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</si>
  <si>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</si>
  <si>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</si>
  <si>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</si>
  <si>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</si>
  <si>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</si>
  <si>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</si>
  <si>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</si>
  <si>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</si>
  <si>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</si>
  <si>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</si>
  <si>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</si>
  <si>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</si>
  <si>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</si>
  <si>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</si>
  <si>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</si>
  <si>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</si>
  <si>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</si>
  <si>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</si>
  <si>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</si>
  <si>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</si>
  <si>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</si>
  <si>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</si>
  <si>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</si>
  <si>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</si>
  <si>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</si>
  <si>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</si>
  <si>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</si>
  <si>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</si>
  <si>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</si>
  <si>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</si>
  <si>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</si>
  <si>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</si>
  <si>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</si>
  <si>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</si>
  <si>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</si>
  <si>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</si>
  <si>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</si>
  <si>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</si>
  <si>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</si>
  <si>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</si>
  <si>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</si>
  <si>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</si>
  <si>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</si>
  <si>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</si>
  <si>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</si>
  <si>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</si>
  <si>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</si>
  <si>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</si>
  <si>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</si>
  <si>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</si>
  <si>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</si>
  <si>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</si>
  <si>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</si>
  <si>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</si>
  <si>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</si>
  <si>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</si>
  <si>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</si>
  <si>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</si>
  <si>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</si>
  <si>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</si>
  <si>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</si>
  <si>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</si>
  <si>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</si>
  <si>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</si>
  <si>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</si>
  <si>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</si>
  <si>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</si>
  <si>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</si>
  <si>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</si>
  <si>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</si>
  <si>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</si>
  <si>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</si>
  <si>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</si>
  <si>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</si>
  <si>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</si>
  <si>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</si>
  <si>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</si>
  <si>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</si>
  <si>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</si>
  <si>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</si>
  <si>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</si>
  <si>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</si>
  <si>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</si>
  <si>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</si>
  <si>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</si>
  <si>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</si>
  <si>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</si>
  <si>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</si>
  <si>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</si>
  <si>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</si>
  <si>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</si>
  <si>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</si>
  <si>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</si>
  <si>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</si>
  <si>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</si>
  <si>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</si>
  <si>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</si>
  <si>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</si>
  <si>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</si>
  <si>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</si>
  <si>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</si>
  <si>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</si>
  <si>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</si>
  <si>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</si>
  <si>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</si>
  <si>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</si>
  <si>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</si>
  <si>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</si>
  <si>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</si>
  <si>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</si>
  <si>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</si>
  <si>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</si>
  <si>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</si>
  <si>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</si>
  <si>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</si>
  <si>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</si>
  <si>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</si>
  <si>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</si>
  <si>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</si>
  <si>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</si>
  <si>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</si>
  <si>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</si>
  <si>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</si>
  <si>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</si>
  <si>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</si>
  <si>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</si>
  <si>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</si>
  <si>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</si>
  <si>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</si>
  <si>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</si>
  <si>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</si>
  <si>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</si>
  <si>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</si>
  <si>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</si>
  <si>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</si>
  <si>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</si>
  <si>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</si>
  <si>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</si>
  <si>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</si>
  <si>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</si>
  <si>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</si>
  <si>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</si>
  <si>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</si>
  <si>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</si>
  <si>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</si>
  <si>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</si>
  <si>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</si>
  <si>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</si>
  <si>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</si>
  <si>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</si>
  <si>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</si>
  <si>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</si>
  <si>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</si>
  <si>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</si>
  <si>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</si>
  <si>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</si>
  <si>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</si>
  <si>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</si>
  <si>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</si>
  <si>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</si>
  <si>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</si>
  <si>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</si>
  <si>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</si>
  <si>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</si>
  <si>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</si>
  <si>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</si>
  <si>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</si>
  <si>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</si>
  <si>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</si>
  <si>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</si>
  <si>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</si>
  <si>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</si>
  <si>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</si>
  <si>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</si>
  <si>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</si>
  <si>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</si>
  <si>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</si>
  <si>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</si>
  <si>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</si>
  <si>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</si>
  <si>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</si>
  <si>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</si>
  <si>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</si>
  <si>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</si>
  <si>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</si>
  <si>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</si>
  <si>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</si>
  <si>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</si>
  <si>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</si>
  <si>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</si>
  <si>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</si>
  <si>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</si>
  <si>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</si>
  <si>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</si>
  <si>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</si>
  <si>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</si>
  <si>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</si>
  <si>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</si>
  <si>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</si>
  <si>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</si>
  <si>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</si>
  <si>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</si>
  <si>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</si>
  <si>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</si>
  <si>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</si>
  <si>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</si>
  <si>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</si>
  <si>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</si>
  <si>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</si>
  <si>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</si>
  <si>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</si>
  <si>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</si>
  <si>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</si>
  <si>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</si>
  <si>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</si>
  <si>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</si>
  <si>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</si>
  <si>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</si>
  <si>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</si>
  <si>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</si>
  <si>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</si>
  <si>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</si>
  <si>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</si>
  <si>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</si>
  <si>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</si>
  <si>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</si>
  <si>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</si>
  <si>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</si>
  <si>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</si>
  <si>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</si>
  <si>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</si>
  <si>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</si>
  <si>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</si>
  <si>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</si>
  <si>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</si>
  <si>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</si>
  <si>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</si>
  <si>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</si>
  <si>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</si>
  <si>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</si>
  <si>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</si>
  <si>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</si>
  <si>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</si>
  <si>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</si>
  <si>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</si>
  <si>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</si>
  <si>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</si>
  <si>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</si>
  <si>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</si>
  <si>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</si>
  <si>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</si>
  <si>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</si>
  <si>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</si>
  <si>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</si>
  <si>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</si>
  <si>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</si>
  <si>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</si>
  <si>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</si>
  <si>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</si>
  <si>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</si>
  <si>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</si>
  <si>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</si>
  <si>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</si>
  <si>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</si>
  <si>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</si>
  <si>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</si>
  <si>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</si>
  <si>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</si>
  <si>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</si>
  <si>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</si>
  <si>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</si>
  <si>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</si>
  <si>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</si>
  <si>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</si>
  <si>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</si>
  <si>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</si>
  <si>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</si>
  <si>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</si>
  <si>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</si>
  <si>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</si>
  <si>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</si>
  <si>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</si>
  <si>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</si>
  <si>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</si>
  <si>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</si>
  <si>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</si>
  <si>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</si>
  <si>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</si>
  <si>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</si>
  <si>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</si>
  <si>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</si>
  <si>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</si>
  <si>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</si>
  <si>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</si>
  <si>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</si>
  <si>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</si>
  <si>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</si>
  <si>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</si>
  <si>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</si>
  <si>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</si>
  <si>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</si>
  <si>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</si>
  <si>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</si>
  <si>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</si>
  <si>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</si>
  <si>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</si>
  <si>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</si>
  <si>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</si>
  <si>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</si>
  <si>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</si>
  <si>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</si>
  <si>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</si>
  <si>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</si>
  <si>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</si>
  <si>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</si>
  <si>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</si>
  <si>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</si>
  <si>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</si>
  <si>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</si>
  <si>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</si>
  <si>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</si>
  <si>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</si>
  <si>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</si>
  <si>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</si>
  <si>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</si>
  <si>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</si>
  <si>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</si>
  <si>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</si>
  <si>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</si>
  <si>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</si>
  <si>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</si>
  <si>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</si>
  <si>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</si>
  <si>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</si>
  <si>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</si>
  <si>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</si>
  <si>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</si>
  <si>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</si>
  <si>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</si>
  <si>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</si>
  <si>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</si>
  <si>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</si>
  <si>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</si>
  <si>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</si>
  <si>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</si>
  <si>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</si>
  <si>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</si>
  <si>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</si>
  <si>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</si>
  <si>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</si>
  <si>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</si>
  <si>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</si>
  <si>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</si>
  <si>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</si>
  <si>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</si>
  <si>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</si>
  <si>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</si>
  <si>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</si>
  <si>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</si>
  <si>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</si>
  <si>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</si>
  <si>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</si>
  <si>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</si>
  <si>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</si>
  <si>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</si>
  <si>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</si>
  <si>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</si>
  <si>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</si>
  <si>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</si>
  <si>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</si>
  <si>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</si>
  <si>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</si>
  <si>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</si>
  <si>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</si>
  <si>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</si>
  <si>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</si>
  <si>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</si>
  <si>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</si>
  <si>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</si>
  <si>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</si>
  <si>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</si>
  <si>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</si>
  <si>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</si>
  <si>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</si>
  <si>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</si>
  <si>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</si>
  <si>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</si>
  <si>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</si>
  <si>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</si>
  <si>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</si>
  <si>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</si>
  <si>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</si>
  <si>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</si>
  <si>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</si>
  <si>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</si>
  <si>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</si>
  <si>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</si>
  <si>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</si>
  <si>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</si>
  <si>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</si>
  <si>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</si>
  <si>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</si>
  <si>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</si>
  <si>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</si>
  <si>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</si>
  <si>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</si>
  <si>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</si>
  <si>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</si>
  <si>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</si>
  <si>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</si>
  <si>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</si>
  <si>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</si>
  <si>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</si>
  <si>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</si>
  <si>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</si>
  <si>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</si>
  <si>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</si>
  <si>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</si>
  <si>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</si>
  <si>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</si>
  <si>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</si>
  <si>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</si>
  <si>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</si>
  <si>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</si>
  <si>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</si>
  <si>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</si>
  <si>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</si>
  <si>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</si>
  <si>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</si>
  <si>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</si>
  <si>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</si>
  <si>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</si>
  <si>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</si>
  <si>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</si>
  <si>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</si>
  <si>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</si>
  <si>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</si>
  <si>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</si>
  <si>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</si>
  <si>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</si>
  <si>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</si>
  <si>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</si>
  <si>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</si>
  <si>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</si>
  <si>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</si>
  <si>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</si>
  <si>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</si>
  <si>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</si>
  <si>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</si>
  <si>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</si>
  <si>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</si>
  <si>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</si>
  <si>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</si>
  <si>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</si>
  <si>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</si>
  <si>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</si>
  <si>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</si>
  <si>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</si>
  <si>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</si>
  <si>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</si>
  <si>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</si>
  <si>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</si>
  <si>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</si>
  <si>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</si>
  <si>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</si>
  <si>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</si>
  <si>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</si>
  <si>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</si>
  <si>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</si>
  <si>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</si>
  <si>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</si>
  <si>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</si>
  <si>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</si>
  <si>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</si>
  <si>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</si>
  <si>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</si>
  <si>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</si>
  <si>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</si>
  <si>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</si>
  <si>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</si>
  <si>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</si>
  <si>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</si>
  <si>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</si>
  <si>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</si>
  <si>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</si>
  <si>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</si>
  <si>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</si>
  <si>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</si>
  <si>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</si>
  <si>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</si>
  <si>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</si>
  <si>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</si>
  <si>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</si>
  <si>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</si>
  <si>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</si>
  <si>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</si>
  <si>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</si>
  <si>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</si>
  <si>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</si>
  <si>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</si>
  <si>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</si>
  <si>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</si>
  <si>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</si>
  <si>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</si>
  <si>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</si>
  <si>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</si>
  <si>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</si>
  <si>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</si>
  <si>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</si>
  <si>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</si>
  <si>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</si>
  <si>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</si>
  <si>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</si>
  <si>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</si>
  <si>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</si>
  <si>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</si>
  <si>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</si>
  <si>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</si>
  <si>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</si>
  <si>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</si>
  <si>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</si>
  <si>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</si>
  <si>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</si>
  <si>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</si>
  <si>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</si>
  <si>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</si>
  <si>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</si>
  <si>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</si>
  <si>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</si>
  <si>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</si>
  <si>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</si>
  <si>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</si>
  <si>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</si>
  <si>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</si>
  <si>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</si>
  <si>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</si>
  <si>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</si>
  <si>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</si>
  <si>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</si>
  <si>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</si>
  <si>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</si>
  <si>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</si>
  <si>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</si>
  <si>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</si>
  <si>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</si>
  <si>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</si>
  <si>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</si>
  <si>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</si>
  <si>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</si>
  <si>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</si>
  <si>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</si>
  <si>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</si>
  <si>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</si>
  <si>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</si>
  <si>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</si>
  <si>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</si>
  <si>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</si>
  <si>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</si>
  <si>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</si>
  <si>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</si>
  <si>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</si>
  <si>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</si>
  <si>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</si>
  <si>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</si>
  <si>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</si>
  <si>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</si>
  <si>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</si>
  <si>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</si>
  <si>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</si>
  <si>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</si>
  <si>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</si>
  <si>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</si>
  <si>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</si>
  <si>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</si>
  <si>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</si>
  <si>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</si>
  <si>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</si>
  <si>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</si>
  <si>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</si>
  <si>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</si>
  <si>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</si>
  <si>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</si>
  <si>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</si>
  <si>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</si>
  <si>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</si>
  <si>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</si>
  <si>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</si>
  <si>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</si>
  <si>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</si>
  <si>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</si>
  <si>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</si>
  <si>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</si>
  <si>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</si>
  <si>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</si>
  <si>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</si>
  <si>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</si>
  <si>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</si>
  <si>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</si>
  <si>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</si>
  <si>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</si>
  <si>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</si>
  <si>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</si>
  <si>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</si>
  <si>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</si>
  <si>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</si>
  <si>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</si>
  <si>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</si>
  <si>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</si>
  <si>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</si>
  <si>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</si>
  <si>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</si>
  <si>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</si>
  <si>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</si>
  <si>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</si>
  <si>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</si>
  <si>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</si>
  <si>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</si>
  <si>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</si>
  <si>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</si>
  <si>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</si>
  <si>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</si>
  <si>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</si>
  <si>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</si>
  <si>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</si>
  <si>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</si>
  <si>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</si>
  <si>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</si>
  <si>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</si>
  <si>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</si>
  <si>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</si>
  <si>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</si>
  <si>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</si>
  <si>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</si>
  <si>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</si>
  <si>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</si>
  <si>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</si>
  <si>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</si>
  <si>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</si>
  <si>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</si>
  <si>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</si>
  <si>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</si>
  <si>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</si>
  <si>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</si>
  <si>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</si>
  <si>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</si>
  <si>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</si>
  <si>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</si>
  <si>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</si>
  <si>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</si>
  <si>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</si>
  <si>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</si>
  <si>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</si>
  <si>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</si>
  <si>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</si>
  <si>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</si>
  <si>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</si>
  <si>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</si>
  <si>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</si>
  <si>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</si>
  <si>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</si>
  <si>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</si>
  <si>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</si>
  <si>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</si>
  <si>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</si>
  <si>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</si>
  <si>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</si>
  <si>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</si>
  <si>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</si>
  <si>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</si>
  <si>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</si>
  <si>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</si>
  <si>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</si>
  <si>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</si>
  <si>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</si>
  <si>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</si>
  <si>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</si>
  <si>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</si>
  <si>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</si>
  <si>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</si>
  <si>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</si>
  <si>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</si>
  <si>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</si>
  <si>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</si>
  <si>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</si>
  <si>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</si>
  <si>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</si>
  <si>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</si>
  <si>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</si>
  <si>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</si>
  <si>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</si>
  <si>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</si>
  <si>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</si>
  <si>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</si>
  <si>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</si>
  <si>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</si>
  <si>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</si>
  <si>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</si>
  <si>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</si>
  <si>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</si>
  <si>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</si>
  <si>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</si>
  <si>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</si>
  <si>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</si>
  <si>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</si>
  <si>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</si>
  <si>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</si>
  <si>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</si>
  <si>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</si>
  <si>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</si>
  <si>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</si>
  <si>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</si>
  <si>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</si>
  <si>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</si>
  <si>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</si>
  <si>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</si>
  <si>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</si>
  <si>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</si>
  <si>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</si>
  <si>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</si>
  <si>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</si>
  <si>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</si>
  <si>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</si>
  <si>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</si>
  <si>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</si>
  <si>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</si>
  <si>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</si>
  <si>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</si>
  <si>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</si>
  <si>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</si>
  <si>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</si>
  <si>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</si>
  <si>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</si>
  <si>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</si>
  <si>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</si>
  <si>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</si>
  <si>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</si>
  <si>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</si>
  <si>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</si>
  <si>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</si>
  <si>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</si>
  <si>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</si>
  <si>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</si>
  <si>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</si>
  <si>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</si>
  <si>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</si>
  <si>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</si>
  <si>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</si>
  <si>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</si>
  <si>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</si>
  <si>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</si>
  <si>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</si>
  <si>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</si>
  <si>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</si>
  <si>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</si>
  <si>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</si>
  <si>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</si>
  <si>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</si>
  <si>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</si>
  <si>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</si>
  <si>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</si>
  <si>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</si>
  <si>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</si>
  <si>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</si>
  <si>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</si>
  <si>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</si>
  <si>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</si>
  <si>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</si>
  <si>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</si>
  <si>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</si>
  <si>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</si>
  <si>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</si>
  <si>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</si>
  <si>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</si>
  <si>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</si>
  <si>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</si>
  <si>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</si>
  <si>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</si>
  <si>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</si>
  <si>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</si>
  <si>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</si>
  <si>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</si>
  <si>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</si>
  <si>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</si>
  <si>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</si>
  <si>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</si>
  <si>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</si>
  <si>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</si>
  <si>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</si>
  <si>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</si>
  <si>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</si>
  <si>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</si>
  <si>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</si>
  <si>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</si>
  <si>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</si>
  <si>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</si>
  <si>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</si>
  <si>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</si>
  <si>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</si>
  <si>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</si>
  <si>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</si>
  <si>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</si>
  <si>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</si>
  <si>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</si>
  <si>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</si>
  <si>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</si>
  <si>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</si>
  <si>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</si>
  <si>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</si>
  <si>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</si>
  <si>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</si>
  <si>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</si>
  <si>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</si>
  <si>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</si>
  <si>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</si>
  <si>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</si>
  <si>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</si>
  <si>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</si>
  <si>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</si>
  <si>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</si>
  <si>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</si>
  <si>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</si>
  <si>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</si>
  <si>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</si>
  <si>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</si>
  <si>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</si>
  <si>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</si>
  <si>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</si>
  <si>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</si>
  <si>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</si>
  <si>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</si>
  <si>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</si>
  <si>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</si>
  <si>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</si>
  <si>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</si>
  <si>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</si>
  <si>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</si>
  <si>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</si>
  <si>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</si>
  <si>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</si>
  <si>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</si>
  <si>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</si>
  <si>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</si>
  <si>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</si>
  <si>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</si>
  <si>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</si>
  <si>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</si>
  <si>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</si>
  <si>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</si>
  <si>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</si>
  <si>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</si>
  <si>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</si>
  <si>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</si>
  <si>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</si>
  <si>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</si>
  <si>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</si>
  <si>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</si>
  <si>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</si>
  <si>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</si>
  <si>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</si>
  <si>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</si>
  <si>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</si>
  <si>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</si>
  <si>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</si>
  <si>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</si>
  <si>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</si>
  <si>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</si>
  <si>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</si>
  <si>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</si>
  <si>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</si>
  <si>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</si>
  <si>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</si>
  <si>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</si>
  <si>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</si>
  <si>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</si>
  <si>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</si>
  <si>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</si>
  <si>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</si>
  <si>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</si>
  <si>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</si>
  <si>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</si>
  <si>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</si>
  <si>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</si>
  <si>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</si>
  <si>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</si>
  <si>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</si>
  <si>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</si>
  <si>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</si>
  <si>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</si>
  <si>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</si>
  <si>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</si>
  <si>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</si>
  <si>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</si>
  <si>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</si>
  <si>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</si>
  <si>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</si>
  <si>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</si>
  <si>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</si>
  <si>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</si>
  <si>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</si>
  <si>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</si>
  <si>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</si>
  <si>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</si>
  <si>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</si>
  <si>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</si>
  <si>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</si>
  <si>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</si>
  <si>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</si>
  <si>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</si>
  <si>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</si>
  <si>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</si>
  <si>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</si>
  <si>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</si>
  <si>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</si>
  <si>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</si>
  <si>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</si>
  <si>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</si>
  <si>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</si>
  <si>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</si>
  <si>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</si>
  <si>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</si>
  <si>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</si>
  <si>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</si>
  <si>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</si>
  <si>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</si>
  <si>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</si>
  <si>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</si>
  <si>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</si>
  <si>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</si>
  <si>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</si>
  <si>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</si>
  <si>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</si>
  <si>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</si>
  <si>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</si>
  <si>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</si>
  <si>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</si>
  <si>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</si>
  <si>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</si>
  <si>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</si>
  <si>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</si>
  <si>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</si>
  <si>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</si>
  <si>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</si>
  <si>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</si>
  <si>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</si>
  <si>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</si>
  <si>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</si>
  <si>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</si>
  <si>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</si>
  <si>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</si>
  <si>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</si>
  <si>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</si>
  <si>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</si>
  <si>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</si>
  <si>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</si>
  <si>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</si>
  <si>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</si>
  <si>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</si>
  <si>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</si>
  <si>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</si>
  <si>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</si>
  <si>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</si>
  <si>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</si>
  <si>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</si>
  <si>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</si>
  <si>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</si>
  <si>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</si>
  <si>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</si>
  <si>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</si>
  <si>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</si>
  <si>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</si>
  <si>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</si>
  <si>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</si>
  <si>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</si>
  <si>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</si>
  <si>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</si>
  <si>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</si>
  <si>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</si>
  <si>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</si>
  <si>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</si>
  <si>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</si>
  <si>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</si>
  <si>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</si>
  <si>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</si>
  <si>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</si>
  <si>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</si>
  <si>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</si>
  <si>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</si>
  <si>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</si>
  <si>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</si>
  <si>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</si>
  <si>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</si>
  <si>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</si>
  <si>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</si>
  <si>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</si>
  <si>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</si>
  <si>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</si>
  <si>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</si>
  <si>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</si>
  <si>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</si>
  <si>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</si>
  <si>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</si>
  <si>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</si>
  <si>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</si>
  <si>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</si>
  <si>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</si>
  <si>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</si>
  <si>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</si>
  <si>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</si>
  <si>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</si>
  <si>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</si>
  <si>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</si>
  <si>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</si>
  <si>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</si>
  <si>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</si>
  <si>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</si>
  <si>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</si>
  <si>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</si>
  <si>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</si>
  <si>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</si>
  <si>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</si>
  <si>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</si>
  <si>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</si>
  <si>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</si>
  <si>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</si>
  <si>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</si>
  <si>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</si>
  <si>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</si>
  <si>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</si>
  <si>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</si>
  <si>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</si>
  <si>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</si>
  <si>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</si>
  <si>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</si>
  <si>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</si>
  <si>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</si>
  <si>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</si>
  <si>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</si>
  <si>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</si>
  <si>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</si>
  <si>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</si>
  <si>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</si>
  <si>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</si>
  <si>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</si>
  <si>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</si>
  <si>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</si>
  <si>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</si>
  <si>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</si>
  <si>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</si>
  <si>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</si>
  <si>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</si>
  <si>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</si>
  <si>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</si>
  <si>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</si>
  <si>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</si>
  <si>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</si>
  <si>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</si>
  <si>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</si>
  <si>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</si>
  <si>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</si>
  <si>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</si>
  <si>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</si>
  <si>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</si>
  <si>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</si>
  <si>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</si>
  <si>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</si>
  <si>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</si>
  <si>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</si>
  <si>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</si>
  <si>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</si>
  <si>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</si>
  <si>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</si>
  <si>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</si>
  <si>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</si>
  <si>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</si>
  <si>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</si>
  <si>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</si>
  <si>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</si>
  <si>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</si>
  <si>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</si>
  <si>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</si>
  <si>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</si>
  <si>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</si>
  <si>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</si>
  <si>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</si>
  <si>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</si>
  <si>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</si>
  <si>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</si>
  <si>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</si>
  <si>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</si>
  <si>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</si>
  <si>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</si>
  <si>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</si>
  <si>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</si>
  <si>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</si>
  <si>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</si>
  <si>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</si>
  <si>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</si>
  <si>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</si>
  <si>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</si>
  <si>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</si>
  <si>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</si>
  <si>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</si>
  <si>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</si>
  <si>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</si>
  <si>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</si>
  <si>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</si>
  <si>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</si>
  <si>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</si>
  <si>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</si>
  <si>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</si>
  <si>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</si>
  <si>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</si>
  <si>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</si>
  <si>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</si>
  <si>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</si>
  <si>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</si>
  <si>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</si>
  <si>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</si>
  <si>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</si>
  <si>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</si>
  <si>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</si>
  <si>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</si>
  <si>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</si>
  <si>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</si>
  <si>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</si>
  <si>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</si>
  <si>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</si>
  <si>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</si>
  <si>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</si>
  <si>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</si>
  <si>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</si>
  <si>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</si>
  <si>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</si>
  <si>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</si>
  <si>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</si>
  <si>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</si>
  <si>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</si>
  <si>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</si>
  <si>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</si>
  <si>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</si>
  <si>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</si>
  <si>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</si>
  <si>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</si>
  <si>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</si>
  <si>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</si>
  <si>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</si>
  <si>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</si>
  <si>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</si>
  <si>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</si>
  <si>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</si>
  <si>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</si>
  <si>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</si>
  <si>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</si>
  <si>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</si>
  <si>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</si>
  <si>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</si>
  <si>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</si>
  <si>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</si>
  <si>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</si>
  <si>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</si>
  <si>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</si>
  <si>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</si>
  <si>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</si>
  <si>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</si>
  <si>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</si>
  <si>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</si>
  <si>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</si>
  <si>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</si>
  <si>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</si>
  <si>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</si>
  <si>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</si>
  <si>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</si>
  <si>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</si>
  <si>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</si>
  <si>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</si>
  <si>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</si>
  <si>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</si>
  <si>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</si>
  <si>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</si>
  <si>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</si>
  <si>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</si>
  <si>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</si>
  <si>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</si>
  <si>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</si>
  <si>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</si>
  <si>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</si>
  <si>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</si>
  <si>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</si>
  <si>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</si>
  <si>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</si>
  <si>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</si>
  <si>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</si>
  <si>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</si>
  <si>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</si>
  <si>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</si>
  <si>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</si>
  <si>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</si>
  <si>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</si>
  <si>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</si>
  <si>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</si>
  <si>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</si>
  <si>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</si>
  <si>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</si>
  <si>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</si>
  <si>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</si>
  <si>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</si>
  <si>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</si>
  <si>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</si>
  <si>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</si>
  <si>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</si>
  <si>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</si>
  <si>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</si>
  <si>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</si>
  <si>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</si>
  <si>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</si>
  <si>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</si>
  <si>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</si>
  <si>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</si>
  <si>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</si>
  <si>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</si>
  <si>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</si>
  <si>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</si>
  <si>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</si>
  <si>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</si>
  <si>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</si>
  <si>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</si>
  <si>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</si>
  <si>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</si>
  <si>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</si>
  <si>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</si>
  <si>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</si>
  <si>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</si>
  <si>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</si>
  <si>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</si>
  <si>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</si>
  <si>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</si>
  <si>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</si>
  <si>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</si>
  <si>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</si>
  <si>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</si>
  <si>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</si>
  <si>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</si>
  <si>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</si>
  <si>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</si>
  <si>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</si>
  <si>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</si>
  <si>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</si>
  <si>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</si>
  <si>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</si>
  <si>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</si>
  <si>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</si>
  <si>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</si>
  <si>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</si>
  <si>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</si>
  <si>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</si>
  <si>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</si>
  <si>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</si>
  <si>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</si>
  <si>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</si>
  <si>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</si>
  <si>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</si>
  <si>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</si>
  <si>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</si>
  <si>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</si>
  <si>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</si>
  <si>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</si>
  <si>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</si>
  <si>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</si>
  <si>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</si>
  <si>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</si>
  <si>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</si>
  <si>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</si>
  <si>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</si>
  <si>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</si>
  <si>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</si>
  <si>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</si>
  <si>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</si>
  <si>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</si>
  <si>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</si>
  <si>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</si>
  <si>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</si>
  <si>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</si>
  <si>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</si>
  <si>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</si>
  <si>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</si>
  <si>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</si>
  <si>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</si>
  <si>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</si>
  <si>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</si>
  <si>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</si>
  <si>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</si>
  <si>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</si>
  <si>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</si>
  <si>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</si>
  <si>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</si>
  <si>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</si>
  <si>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</si>
  <si>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</si>
  <si>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</si>
  <si>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</si>
  <si>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</si>
  <si>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</si>
  <si>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</si>
  <si>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</si>
  <si>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</si>
  <si>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</si>
  <si>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</si>
  <si>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</si>
  <si>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</si>
  <si>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</si>
  <si>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</si>
  <si>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</si>
  <si>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</si>
  <si>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</si>
  <si>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</si>
  <si>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</si>
  <si>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</si>
  <si>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</si>
  <si>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</si>
  <si>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</si>
  <si>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</si>
  <si>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</si>
  <si>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</si>
  <si>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</si>
  <si>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</si>
  <si>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</si>
  <si>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</si>
  <si>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</si>
  <si>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</si>
  <si>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</si>
  <si>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</si>
  <si>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</si>
  <si>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</si>
  <si>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</si>
  <si>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</si>
  <si>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</si>
  <si>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</si>
  <si>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</si>
  <si>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</si>
  <si>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</si>
  <si>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</si>
  <si>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</si>
  <si>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</si>
  <si>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</si>
  <si>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</si>
  <si>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</si>
  <si>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</si>
  <si>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</si>
  <si>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</si>
  <si>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</si>
  <si>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</si>
  <si>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</si>
  <si>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</si>
  <si>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</si>
  <si>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</si>
  <si>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</si>
  <si>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</si>
  <si>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</si>
  <si>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</si>
  <si>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</si>
  <si>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</si>
  <si>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</si>
  <si>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</si>
  <si>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</si>
  <si>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</si>
  <si>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</si>
  <si>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</si>
  <si>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</si>
  <si>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</si>
  <si>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</si>
  <si>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</si>
  <si>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</si>
  <si>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</si>
  <si>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</si>
  <si>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</si>
  <si>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</si>
  <si>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</si>
  <si>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</si>
  <si>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</si>
  <si>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</si>
  <si>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</si>
  <si>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</si>
  <si>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</si>
  <si>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</si>
  <si>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</si>
  <si>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</si>
  <si>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</si>
  <si>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</si>
  <si>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</si>
  <si>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</si>
  <si>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</si>
  <si>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</si>
  <si>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</si>
  <si>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</si>
  <si>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</si>
  <si>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</si>
  <si>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</si>
  <si>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</si>
  <si>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</si>
  <si>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</si>
  <si>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</si>
  <si>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</si>
  <si>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</si>
  <si>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</si>
  <si>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</si>
  <si>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</si>
  <si>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</si>
  <si>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</si>
  <si>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</si>
  <si>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</si>
  <si>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</si>
  <si>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</si>
  <si>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</si>
  <si>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</si>
  <si>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</si>
  <si>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</si>
  <si>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</si>
  <si>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</si>
  <si>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</si>
  <si>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</si>
  <si>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</si>
  <si>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</si>
  <si>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</si>
  <si>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</si>
  <si>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</si>
  <si>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</si>
  <si>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</si>
  <si>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</si>
  <si>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</si>
  <si>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</si>
  <si>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</si>
  <si>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</si>
  <si>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</si>
  <si>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</si>
  <si>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</si>
  <si>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</si>
  <si>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</si>
  <si>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</si>
  <si>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</si>
  <si>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</si>
  <si>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</si>
  <si>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</si>
  <si>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</si>
  <si>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</si>
  <si>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</si>
  <si>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</si>
  <si>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</si>
  <si>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</si>
  <si>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</si>
  <si>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</si>
  <si>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</si>
  <si>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</si>
  <si>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</si>
  <si>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</si>
  <si>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</si>
  <si>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</si>
  <si>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</si>
  <si>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</si>
  <si>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</si>
  <si>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</si>
  <si>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</si>
  <si>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</si>
  <si>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</si>
  <si>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</si>
  <si>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</si>
  <si>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</si>
  <si>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</si>
  <si>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</si>
  <si>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</si>
  <si>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</si>
  <si>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</si>
  <si>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</si>
  <si>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</si>
  <si>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</si>
  <si>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</si>
  <si>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</si>
  <si>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</si>
  <si>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</si>
  <si>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</si>
  <si>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</si>
  <si>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</si>
  <si>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</si>
  <si>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</si>
  <si>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</si>
  <si>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</si>
  <si>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</si>
  <si>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</si>
  <si>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</si>
  <si>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</si>
  <si>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</si>
  <si>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</si>
  <si>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</si>
  <si>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</si>
  <si>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</si>
  <si>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</si>
  <si>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</si>
  <si>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</si>
  <si>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</si>
  <si>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</si>
  <si>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</si>
  <si>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</si>
  <si>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</si>
  <si>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</si>
  <si>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</si>
  <si>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</si>
  <si>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</si>
  <si>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</si>
  <si>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</si>
  <si>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</si>
  <si>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</si>
  <si>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</si>
  <si>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</si>
  <si>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</si>
  <si>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</si>
  <si>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</si>
  <si>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</si>
  <si>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</si>
  <si>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</si>
  <si>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</si>
  <si>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</si>
  <si>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</si>
  <si>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</si>
  <si>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</si>
  <si>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</si>
  <si>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</si>
  <si>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</si>
  <si>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</si>
  <si>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</si>
  <si>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</si>
  <si>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</si>
  <si>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</si>
  <si>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</si>
  <si>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</si>
  <si>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</si>
  <si>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</si>
  <si>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</si>
  <si>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</si>
  <si>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</si>
  <si>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</si>
  <si>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</si>
  <si>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</si>
  <si>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</si>
  <si>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</si>
  <si>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</si>
  <si>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</si>
  <si>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</si>
  <si>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</si>
  <si>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</si>
  <si>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</si>
  <si>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</si>
  <si>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</si>
  <si>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</si>
  <si>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</si>
  <si>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</si>
  <si>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</si>
  <si>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</si>
  <si>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</si>
  <si>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</si>
  <si>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</si>
  <si>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</si>
  <si>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</si>
  <si>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</si>
  <si>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</si>
  <si>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</si>
  <si>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</si>
  <si>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</si>
  <si>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</si>
  <si>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</si>
  <si>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</si>
  <si>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</si>
  <si>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</si>
  <si>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</si>
  <si>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</si>
  <si>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</si>
  <si>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</si>
  <si>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</si>
  <si>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</si>
  <si>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</si>
  <si>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</si>
  <si>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</si>
  <si>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</si>
  <si>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</si>
  <si>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</si>
  <si>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</si>
  <si>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</si>
  <si>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</si>
  <si>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</si>
  <si>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</si>
  <si>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</si>
  <si>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</si>
  <si>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</si>
  <si>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</si>
  <si>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</si>
  <si>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</si>
  <si>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</si>
  <si>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</si>
  <si>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</si>
  <si>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</si>
  <si>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</si>
  <si>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</si>
  <si>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</si>
  <si>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</si>
  <si>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</si>
  <si>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</si>
  <si>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</si>
  <si>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</si>
  <si>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</si>
  <si>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</si>
  <si>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</si>
  <si>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</si>
  <si>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</si>
  <si>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</si>
  <si>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</si>
  <si>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</si>
  <si>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</si>
  <si>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</si>
  <si>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</si>
  <si>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</si>
  <si>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</si>
  <si>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</si>
  <si>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</si>
  <si>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</si>
  <si>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</si>
  <si>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</si>
  <si>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</si>
  <si>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</si>
  <si>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</si>
  <si>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</si>
  <si>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</si>
  <si>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</si>
  <si>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</si>
  <si>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</si>
  <si>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</si>
  <si>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</si>
  <si>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</si>
  <si>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</si>
  <si>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</si>
  <si>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</si>
  <si>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</si>
  <si>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</si>
  <si>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</si>
  <si>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</si>
  <si>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</si>
  <si>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</si>
  <si>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</si>
  <si>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</si>
  <si>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</si>
  <si>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</si>
  <si>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</si>
  <si>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</si>
  <si>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</si>
  <si>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</si>
  <si>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</si>
  <si>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</si>
  <si>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</si>
  <si>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</si>
  <si>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</si>
  <si>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</si>
  <si>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</si>
  <si>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</si>
  <si>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</si>
  <si>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</si>
  <si>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</si>
  <si>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</si>
  <si>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</si>
  <si>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</si>
  <si>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</si>
  <si>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</si>
  <si>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</si>
  <si>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</si>
  <si>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</si>
  <si>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</si>
  <si>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</si>
  <si>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</si>
  <si>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</si>
  <si>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</si>
  <si>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</si>
  <si>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</si>
  <si>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</si>
  <si>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</si>
  <si>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</si>
  <si>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</si>
  <si>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</si>
  <si>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</si>
  <si>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</si>
  <si>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</si>
  <si>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</si>
  <si>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</si>
  <si>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</si>
  <si>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</si>
  <si>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</si>
  <si>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</si>
  <si>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</si>
  <si>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</si>
  <si>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</si>
  <si>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</si>
  <si>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</si>
  <si>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</si>
  <si>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</si>
  <si>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</si>
  <si>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</si>
  <si>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</si>
  <si>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</si>
  <si>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</si>
  <si>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</si>
  <si>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</si>
  <si>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</si>
  <si>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</si>
  <si>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</si>
  <si>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</si>
  <si>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</si>
  <si>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</si>
  <si>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</si>
  <si>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</si>
  <si>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</si>
  <si>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</si>
  <si>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</si>
  <si>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</si>
  <si>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</si>
  <si>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</si>
  <si>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</si>
  <si>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</si>
  <si>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</si>
  <si>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</si>
  <si>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</si>
  <si>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</si>
  <si>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</si>
  <si>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</si>
  <si>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</si>
  <si>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</si>
  <si>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</si>
  <si>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</si>
  <si>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</si>
  <si>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</si>
  <si>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</si>
  <si>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</si>
  <si>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</si>
  <si>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</si>
  <si>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</si>
  <si>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</si>
  <si>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</si>
  <si>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</si>
  <si>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</si>
  <si>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</si>
  <si>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</si>
  <si>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</si>
  <si>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</si>
  <si>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</si>
  <si>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</si>
  <si>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</si>
  <si>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</si>
  <si>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</si>
  <si>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</si>
  <si>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</si>
  <si>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</si>
  <si>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</si>
  <si>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</si>
  <si>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</si>
  <si>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</si>
  <si>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</si>
  <si>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</si>
  <si>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</si>
  <si>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</si>
  <si>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</si>
  <si>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</si>
  <si>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</si>
  <si>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</si>
  <si>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</si>
  <si>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</si>
  <si>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</si>
  <si>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</si>
  <si>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</si>
  <si>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</si>
  <si>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</si>
  <si>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</si>
  <si>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</si>
  <si>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</si>
  <si>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</si>
  <si>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</si>
  <si>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</si>
  <si>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</si>
  <si>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</si>
  <si>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</si>
  <si>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</si>
  <si>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</si>
  <si>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</si>
  <si>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</si>
  <si>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</si>
  <si>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</si>
  <si>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</si>
  <si>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</si>
  <si>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</si>
  <si>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</si>
  <si>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</si>
  <si>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</si>
  <si>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</si>
  <si>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</si>
  <si>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</si>
  <si>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</si>
  <si>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</si>
  <si>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</si>
  <si>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</si>
  <si>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</si>
  <si>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</si>
  <si>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</si>
  <si>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</si>
  <si>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</si>
  <si>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</si>
  <si>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</si>
  <si>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</si>
  <si>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</si>
  <si>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</si>
  <si>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</si>
  <si>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</si>
  <si>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</si>
  <si>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</si>
  <si>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</si>
  <si>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</si>
  <si>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</si>
  <si>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</si>
  <si>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</si>
  <si>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</si>
  <si>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</si>
  <si>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</si>
  <si>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</si>
  <si>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</si>
  <si>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</si>
  <si>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</si>
  <si>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</si>
  <si>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</si>
  <si>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</si>
  <si>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</si>
  <si>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</si>
  <si>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</si>
  <si>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</si>
  <si>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</si>
  <si>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</si>
  <si>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</si>
  <si>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</si>
  <si>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</si>
  <si>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</si>
  <si>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</si>
  <si>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</si>
  <si>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</si>
  <si>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</si>
  <si>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</si>
  <si>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</si>
  <si>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</si>
  <si>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</si>
  <si>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</si>
  <si>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</si>
  <si>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</si>
  <si>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</si>
  <si>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</si>
  <si>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</si>
  <si>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</si>
  <si>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</si>
  <si>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</si>
  <si>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</si>
  <si>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</si>
  <si>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</si>
  <si>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</si>
  <si>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</si>
  <si>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</si>
  <si>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</si>
  <si>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</si>
  <si>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</si>
  <si>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</si>
  <si>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</si>
  <si>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</si>
  <si>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</si>
  <si>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</si>
  <si>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</si>
  <si>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</si>
  <si>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</si>
  <si>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</si>
  <si>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</si>
  <si>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</si>
  <si>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</si>
  <si>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</si>
  <si>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</si>
  <si>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</si>
  <si>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</si>
  <si>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</si>
  <si>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</si>
  <si>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</si>
  <si>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</si>
  <si>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</si>
  <si>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</si>
  <si>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</si>
  <si>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</si>
  <si>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</si>
  <si>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</si>
  <si>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</si>
  <si>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</si>
  <si>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</si>
  <si>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</si>
  <si>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</si>
  <si>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</si>
  <si>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</si>
  <si>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</si>
  <si>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</si>
  <si>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</si>
  <si>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</si>
  <si>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</si>
  <si>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</si>
  <si>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</si>
  <si>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</si>
  <si>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</si>
  <si>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</si>
  <si>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</si>
  <si>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</si>
  <si>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</si>
  <si>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</si>
  <si>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</si>
  <si>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</si>
  <si>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</si>
  <si>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</si>
  <si>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</si>
  <si>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</si>
  <si>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</si>
  <si>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</si>
  <si>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</si>
  <si>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</si>
  <si>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</si>
  <si>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</si>
  <si>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</si>
  <si>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</si>
  <si>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</si>
  <si>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</si>
  <si>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</si>
  <si>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</si>
  <si>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</si>
  <si>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</si>
  <si>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</si>
  <si>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</si>
  <si>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</si>
  <si>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</si>
  <si>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</si>
  <si>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</si>
  <si>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</si>
  <si>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</si>
  <si>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</si>
  <si>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</si>
  <si>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</si>
  <si>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</si>
  <si>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</si>
  <si>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</si>
  <si>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</si>
  <si>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</si>
  <si>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</si>
  <si>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</si>
  <si>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</si>
  <si>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</si>
  <si>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</si>
  <si>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</si>
  <si>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</si>
  <si>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</si>
  <si>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</si>
  <si>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</si>
  <si>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</si>
  <si>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</si>
  <si>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</si>
  <si>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</si>
  <si>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</si>
  <si>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</si>
  <si>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</si>
  <si>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</si>
  <si>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</si>
  <si>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</si>
  <si>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</si>
  <si>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</si>
  <si>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</si>
  <si>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</si>
  <si>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</si>
  <si>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</si>
  <si>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</si>
  <si>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</si>
  <si>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</si>
  <si>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</si>
  <si>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</si>
  <si>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</si>
  <si>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</si>
  <si>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</si>
  <si>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</si>
  <si>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</si>
  <si>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</si>
  <si>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</si>
  <si>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</si>
  <si>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</si>
  <si>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</si>
  <si>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</si>
  <si>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</si>
  <si>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</si>
  <si>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</si>
  <si>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</si>
  <si>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</si>
  <si>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</si>
  <si>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</si>
  <si>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</si>
  <si>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</si>
  <si>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</si>
  <si>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</si>
  <si>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</si>
  <si>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</si>
  <si>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</si>
  <si>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</si>
  <si>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</si>
  <si>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</si>
  <si>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</si>
  <si>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</si>
  <si>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</si>
  <si>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</si>
  <si>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</si>
  <si>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</si>
  <si>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</si>
  <si>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</si>
  <si>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</si>
  <si>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</si>
  <si>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</si>
  <si>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</si>
  <si>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</si>
  <si>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</si>
  <si>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</si>
  <si>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</si>
  <si>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</si>
  <si>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</si>
  <si>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</si>
  <si>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</si>
  <si>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</si>
  <si>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</si>
  <si>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</si>
  <si>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</si>
  <si>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</si>
  <si>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</si>
  <si>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</si>
  <si>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</si>
  <si>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</si>
  <si>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</si>
  <si>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</si>
  <si>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</si>
  <si>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</si>
  <si>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</si>
  <si>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</si>
  <si>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</si>
  <si>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</si>
  <si>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</si>
  <si>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</si>
  <si>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</si>
  <si>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</si>
  <si>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</si>
  <si>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</si>
  <si>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</si>
  <si>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</si>
  <si>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</si>
  <si>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</si>
  <si>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</si>
  <si>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</si>
  <si>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</si>
  <si>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</si>
  <si>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</si>
  <si>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</si>
  <si>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</si>
  <si>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</si>
  <si>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</si>
  <si>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</si>
  <si>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</si>
  <si>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</si>
  <si>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</si>
  <si>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</si>
  <si>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</si>
  <si>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</si>
  <si>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</si>
  <si>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</si>
  <si>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</si>
  <si>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</si>
  <si>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</si>
  <si>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</si>
  <si>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</si>
  <si>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</si>
  <si>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</si>
  <si>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</si>
  <si>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</si>
  <si>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</si>
  <si>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</si>
  <si>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</si>
  <si>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</si>
  <si>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</si>
  <si>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</si>
  <si>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</si>
  <si>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</si>
  <si>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</si>
  <si>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</si>
  <si>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</si>
  <si>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</si>
  <si>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</si>
  <si>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</si>
  <si>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</si>
  <si>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</si>
  <si>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</si>
  <si>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</si>
  <si>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</si>
  <si>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</si>
  <si>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</si>
  <si>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</si>
  <si>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</si>
  <si>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</si>
  <si>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</si>
  <si>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</si>
  <si>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</si>
  <si>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</si>
  <si>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</si>
  <si>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</si>
  <si>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</si>
  <si>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</si>
  <si>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</si>
  <si>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</si>
  <si>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</si>
  <si>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</si>
  <si>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</si>
  <si>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</si>
  <si>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</si>
  <si>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</si>
  <si>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</si>
  <si>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</si>
  <si>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</si>
  <si>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</si>
  <si>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</si>
  <si>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</si>
  <si>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</si>
  <si>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</si>
  <si>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</si>
  <si>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</si>
  <si>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</si>
  <si>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</si>
  <si>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</si>
  <si>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</si>
  <si>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</si>
  <si>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</si>
  <si>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</si>
  <si>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</si>
  <si>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</si>
  <si>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</si>
  <si>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</si>
  <si>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</si>
  <si>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</si>
  <si>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</si>
  <si>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</si>
  <si>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</si>
  <si>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</si>
  <si>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</si>
  <si>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</si>
  <si>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</si>
  <si>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</si>
  <si>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</si>
  <si>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</si>
  <si>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</si>
  <si>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</si>
  <si>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</si>
  <si>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</si>
  <si>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</si>
  <si>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</si>
  <si>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</si>
  <si>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</si>
  <si>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</si>
  <si>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</si>
  <si>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</si>
  <si>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</si>
  <si>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</si>
  <si>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</si>
  <si>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</si>
  <si>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</si>
  <si>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</si>
  <si>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</si>
  <si>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</si>
  <si>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</si>
  <si>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</si>
  <si>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</si>
  <si>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</si>
  <si>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</si>
  <si>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</si>
  <si>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</si>
  <si>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</si>
  <si>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</si>
  <si>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</si>
  <si>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</si>
  <si>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</si>
  <si>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</si>
  <si>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</si>
  <si>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</si>
  <si>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</si>
  <si>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</si>
  <si>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</si>
  <si>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</si>
  <si>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</si>
  <si>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</si>
  <si>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</si>
  <si>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</si>
  <si>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</si>
  <si>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</si>
  <si>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</si>
  <si>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</si>
  <si>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</si>
  <si>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</si>
  <si>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</si>
  <si>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</si>
  <si>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</si>
  <si>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</si>
  <si>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</si>
  <si>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</si>
  <si>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</si>
  <si>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</si>
  <si>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</si>
  <si>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</si>
  <si>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</si>
  <si>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</si>
  <si>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</si>
  <si>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</si>
  <si>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</si>
  <si>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</si>
  <si>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</si>
  <si>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</si>
  <si>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</si>
  <si>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</si>
  <si>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</si>
  <si>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</si>
  <si>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</si>
  <si>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</si>
  <si>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</si>
  <si>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</si>
  <si>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</si>
  <si>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</si>
  <si>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</si>
  <si>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</si>
  <si>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</si>
  <si>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</si>
  <si>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</si>
  <si>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</si>
  <si>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</si>
  <si>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</si>
  <si>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</si>
  <si>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</si>
  <si>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</si>
  <si>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</si>
  <si>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</si>
  <si>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</si>
  <si>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</si>
  <si>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</si>
  <si>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</si>
  <si>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</si>
  <si>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</si>
  <si>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</si>
  <si>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</si>
  <si>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</si>
  <si>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</si>
  <si>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</si>
  <si>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</si>
  <si>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</si>
  <si>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</si>
  <si>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</si>
  <si>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</si>
  <si>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</si>
  <si>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</si>
  <si>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</si>
  <si>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</si>
  <si>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</si>
  <si>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</si>
  <si>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</si>
  <si>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</si>
  <si>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</si>
  <si>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</si>
  <si>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</si>
  <si>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</si>
  <si>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</si>
  <si>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</si>
  <si>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</si>
  <si>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</si>
  <si>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</si>
  <si>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</si>
  <si>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</si>
  <si>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</si>
  <si>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</si>
  <si>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</si>
  <si>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</si>
  <si>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</si>
  <si>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</si>
  <si>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</si>
  <si>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</si>
  <si>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</si>
  <si>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</si>
  <si>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</si>
  <si>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</si>
  <si>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</si>
  <si>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</si>
  <si>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</si>
  <si>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</si>
  <si>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</si>
  <si>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</si>
  <si>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</si>
  <si>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</si>
  <si>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</si>
  <si>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</si>
  <si>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</si>
  <si>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</si>
  <si>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</si>
  <si>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</si>
  <si>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</si>
  <si>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</si>
  <si>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</si>
  <si>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</si>
  <si>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</si>
  <si>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</si>
  <si>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</si>
  <si>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</si>
  <si>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</si>
  <si>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</si>
  <si>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</si>
  <si>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</si>
  <si>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</si>
  <si>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</si>
  <si>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</si>
  <si>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</si>
  <si>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</si>
  <si>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</si>
  <si>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</si>
  <si>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</si>
  <si>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</si>
  <si>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</si>
  <si>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</si>
  <si>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</si>
  <si>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</si>
  <si>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</si>
  <si>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</si>
  <si>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</si>
  <si>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</si>
  <si>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</si>
  <si>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</si>
  <si>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</si>
  <si>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</si>
  <si>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</si>
  <si>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</si>
  <si>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</si>
  <si>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</si>
  <si>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</si>
  <si>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</si>
  <si>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</si>
  <si>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</si>
  <si>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</si>
  <si>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</si>
  <si>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</si>
  <si>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</si>
  <si>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</si>
  <si>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</si>
  <si>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</si>
  <si>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</si>
  <si>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</si>
  <si>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</si>
  <si>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</si>
  <si>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</si>
  <si>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</si>
  <si>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</si>
  <si>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</si>
  <si>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</si>
  <si>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</si>
  <si>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</si>
  <si>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</si>
  <si>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</si>
  <si>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</si>
  <si>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</si>
  <si>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</si>
  <si>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</si>
  <si>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</si>
  <si>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</si>
  <si>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</si>
  <si>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</si>
  <si>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</si>
  <si>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</si>
  <si>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</si>
  <si>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</si>
  <si>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</si>
  <si>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</si>
  <si>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</si>
  <si>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</si>
  <si>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</si>
  <si>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</si>
  <si>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</si>
  <si>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</si>
  <si>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</si>
  <si>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</si>
  <si>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</si>
  <si>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</si>
  <si>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</si>
  <si>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</si>
  <si>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</si>
  <si>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</si>
  <si>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</si>
  <si>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</si>
  <si>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</si>
  <si>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</si>
  <si>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</si>
  <si>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</si>
  <si>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</si>
  <si>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</si>
  <si>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</si>
  <si>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</si>
  <si>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</si>
  <si>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</si>
  <si>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</si>
  <si>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</si>
  <si>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</si>
  <si>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</si>
  <si>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</si>
  <si>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</si>
  <si>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</si>
  <si>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</si>
  <si>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</si>
  <si>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</si>
  <si>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</si>
  <si>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</si>
  <si>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</si>
  <si>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</si>
  <si>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</si>
  <si>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</si>
  <si>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</si>
  <si>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</si>
  <si>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</si>
  <si>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</si>
  <si>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</si>
  <si>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</si>
  <si>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</si>
  <si>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</si>
  <si>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</si>
  <si>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</si>
  <si>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</si>
  <si>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</si>
  <si>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</si>
  <si>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</si>
  <si>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</si>
  <si>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</si>
  <si>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</si>
  <si>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</si>
  <si>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</si>
  <si>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</si>
  <si>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</si>
  <si>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</si>
  <si>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</si>
  <si>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</si>
  <si>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</si>
  <si>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</si>
  <si>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</si>
  <si>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</si>
  <si>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</si>
  <si>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</si>
  <si>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</si>
  <si>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</si>
  <si>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</si>
  <si>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</si>
  <si>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</si>
  <si>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</si>
  <si>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</si>
  <si>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</si>
  <si>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</si>
  <si>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</si>
  <si>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</si>
  <si>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</si>
  <si>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</si>
  <si>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</si>
  <si>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</si>
  <si>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</si>
  <si>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</si>
  <si>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</si>
  <si>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</si>
  <si>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</si>
  <si>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</si>
  <si>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</si>
  <si>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</si>
  <si>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</si>
  <si>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</si>
  <si>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</si>
  <si>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</si>
  <si>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</si>
  <si>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</si>
  <si>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</si>
  <si>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</si>
  <si>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</si>
  <si>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</si>
  <si>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</si>
  <si>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</si>
  <si>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</si>
  <si>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</si>
  <si>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</si>
  <si>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</si>
  <si>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</si>
  <si>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</si>
  <si>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</si>
  <si>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</si>
  <si>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</si>
  <si>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</si>
  <si>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</si>
  <si>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</si>
  <si>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</si>
  <si>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</si>
  <si>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</si>
  <si>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</si>
  <si>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</si>
  <si>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</si>
  <si>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</si>
  <si>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</si>
  <si>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</si>
  <si>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</si>
  <si>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</si>
  <si>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</si>
  <si>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</si>
  <si>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</si>
  <si>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</si>
  <si>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</si>
  <si>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</si>
  <si>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</si>
  <si>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</si>
  <si>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</si>
  <si>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</si>
  <si>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</si>
  <si>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</si>
  <si>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</si>
  <si>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</si>
  <si>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</si>
  <si>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</si>
  <si>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</si>
  <si>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</si>
  <si>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</si>
  <si>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</si>
  <si>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</si>
  <si>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</si>
  <si>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</si>
  <si>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</si>
  <si>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</si>
  <si>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</si>
  <si>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</si>
  <si>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</si>
  <si>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</si>
  <si>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</si>
  <si>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</si>
  <si>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</si>
  <si>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</si>
  <si>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</si>
  <si>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</si>
  <si>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</si>
  <si>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</si>
  <si>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</si>
  <si>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</si>
  <si>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</si>
  <si>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</si>
  <si>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</si>
  <si>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</si>
  <si>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</si>
  <si>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</si>
  <si>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</si>
  <si>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</si>
  <si>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</si>
  <si>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</si>
  <si>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</si>
  <si>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</si>
  <si>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</si>
  <si>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</si>
  <si>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</si>
  <si>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</si>
  <si>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</si>
  <si>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</si>
  <si>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</si>
  <si>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</si>
  <si>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</si>
  <si>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</si>
  <si>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</si>
  <si>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</si>
  <si>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</si>
  <si>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</si>
  <si>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</si>
  <si>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</si>
  <si>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</si>
  <si>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</si>
  <si>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</si>
  <si>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</si>
  <si>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</si>
  <si>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</si>
  <si>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</si>
  <si>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</si>
  <si>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</si>
  <si>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</si>
  <si>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</si>
  <si>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</si>
  <si>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</si>
  <si>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</si>
  <si>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</si>
  <si>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</si>
  <si>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</si>
  <si>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</si>
  <si>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</si>
  <si>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</si>
  <si>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</si>
  <si>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</si>
  <si>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</si>
  <si>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</si>
  <si>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</si>
  <si>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</si>
  <si>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</si>
  <si>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</si>
  <si>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</si>
  <si>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</si>
  <si>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</si>
  <si>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</si>
  <si>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</si>
  <si>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</si>
  <si>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</si>
  <si>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</si>
  <si>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</si>
  <si>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</si>
  <si>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</si>
  <si>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</si>
  <si>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</si>
  <si>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</si>
  <si>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</si>
  <si>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</si>
  <si>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</si>
  <si>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</si>
  <si>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</si>
  <si>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</si>
  <si>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</si>
  <si>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</si>
  <si>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</si>
  <si>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</si>
  <si>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</si>
  <si>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</si>
  <si>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</si>
  <si>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</si>
  <si>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</si>
  <si>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</si>
  <si>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</si>
  <si>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</si>
  <si>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</si>
  <si>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</si>
  <si>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</si>
  <si>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</si>
  <si>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</si>
  <si>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</si>
  <si>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</si>
  <si>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</si>
  <si>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</si>
  <si>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</si>
  <si>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</si>
  <si>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</si>
  <si>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</si>
  <si>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</si>
  <si>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</si>
  <si>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</si>
  <si>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</si>
  <si>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</si>
  <si>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</si>
  <si>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</si>
  <si>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</si>
  <si>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</si>
  <si>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</si>
  <si>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</si>
  <si>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</si>
  <si>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</si>
  <si>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</si>
  <si>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</si>
  <si>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</si>
  <si>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</si>
  <si>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</si>
  <si>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</si>
  <si>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</si>
  <si>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</si>
  <si>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</si>
  <si>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</si>
  <si>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</si>
  <si>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</si>
  <si>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</si>
  <si>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</si>
  <si>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</si>
  <si>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</si>
  <si>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</si>
  <si>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</si>
  <si>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</si>
  <si>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</si>
  <si>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</si>
  <si>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</si>
  <si>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</si>
  <si>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</si>
  <si>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</si>
  <si>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</si>
  <si>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</si>
  <si>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</si>
  <si>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</si>
  <si>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</si>
  <si>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</si>
  <si>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</si>
  <si>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</si>
  <si>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</si>
  <si>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</si>
  <si>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</si>
  <si>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</si>
  <si>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</si>
  <si>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</si>
  <si>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</si>
  <si>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</si>
  <si>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</si>
  <si>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</si>
  <si>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</si>
  <si>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</si>
  <si>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</si>
  <si>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</si>
  <si>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</si>
  <si>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</si>
  <si>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</si>
  <si>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</si>
  <si>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</si>
  <si>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</si>
  <si>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</si>
  <si>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</si>
  <si>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</si>
  <si>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</si>
  <si>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</si>
  <si>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</si>
  <si>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</si>
  <si>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</si>
  <si>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</si>
  <si>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</si>
  <si>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</si>
  <si>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</si>
  <si>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</si>
  <si>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</si>
  <si>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</si>
  <si>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</si>
  <si>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</si>
  <si>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</si>
  <si>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</si>
  <si>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</si>
  <si>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</si>
  <si>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</si>
  <si>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</si>
  <si>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</si>
  <si>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</si>
  <si>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</si>
  <si>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</si>
  <si>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</si>
  <si>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</si>
  <si>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</si>
  <si>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</si>
  <si>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</si>
  <si>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</si>
  <si>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</si>
  <si>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</si>
  <si>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</si>
  <si>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</si>
  <si>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</si>
  <si>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</si>
  <si>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</si>
  <si>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</si>
  <si>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</si>
  <si>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</si>
  <si>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</si>
  <si>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</si>
  <si>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</si>
  <si>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</si>
  <si>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</si>
  <si>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</si>
  <si>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</si>
  <si>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</si>
  <si>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</si>
  <si>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</si>
  <si>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</si>
  <si>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</si>
  <si>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</si>
  <si>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</si>
  <si>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</si>
  <si>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</si>
  <si>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</si>
  <si>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</si>
  <si>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</si>
  <si>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</si>
  <si>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</si>
  <si>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</si>
  <si>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</si>
  <si>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</si>
  <si>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</si>
  <si>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</si>
  <si>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</si>
  <si>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</si>
  <si>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</si>
  <si>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</si>
  <si>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</si>
  <si>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</si>
  <si>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</si>
  <si>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</si>
  <si>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</si>
  <si>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</si>
  <si>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</si>
  <si>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</si>
  <si>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</si>
  <si>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</si>
  <si>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</si>
  <si>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</si>
  <si>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</si>
  <si>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</si>
  <si>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</si>
  <si>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</si>
  <si>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</si>
  <si>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</si>
  <si>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</si>
  <si>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</si>
  <si>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</si>
  <si>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</si>
  <si>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</si>
  <si>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</si>
  <si>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</si>
  <si>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</si>
  <si>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</si>
  <si>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</si>
  <si>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</si>
  <si>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</si>
  <si>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</si>
  <si>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</si>
  <si>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</si>
  <si>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</si>
  <si>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</si>
  <si>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</si>
  <si>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</si>
  <si>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</si>
  <si>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</si>
  <si>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</si>
  <si>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</si>
  <si>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</si>
  <si>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</si>
  <si>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</si>
  <si>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</si>
  <si>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</si>
  <si>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</si>
  <si>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</si>
  <si>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</si>
  <si>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</si>
  <si>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</si>
  <si>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</si>
  <si>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</si>
  <si>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</si>
  <si>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</si>
  <si>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</si>
  <si>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</si>
  <si>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</si>
  <si>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</si>
  <si>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</si>
  <si>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</si>
  <si>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</si>
  <si>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</si>
  <si>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</si>
  <si>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</si>
  <si>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</si>
  <si>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</si>
  <si>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</si>
  <si>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</si>
  <si>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</si>
  <si>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</si>
  <si>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</si>
  <si>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</si>
  <si>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</si>
  <si>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</si>
  <si>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</si>
  <si>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</si>
  <si>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</si>
  <si>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</si>
  <si>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</si>
  <si>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</si>
  <si>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</si>
  <si>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</si>
  <si>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</si>
  <si>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</si>
  <si>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</si>
  <si>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</si>
  <si>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</si>
  <si>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</si>
  <si>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</si>
  <si>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</si>
  <si>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</si>
  <si>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</si>
  <si>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</si>
  <si>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</si>
  <si>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</si>
  <si>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</si>
  <si>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</si>
  <si>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</si>
  <si>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</si>
  <si>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</si>
  <si>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</si>
  <si>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</si>
  <si>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</si>
  <si>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</si>
  <si>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</si>
  <si>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</si>
  <si>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</si>
  <si>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</si>
  <si>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</si>
  <si>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</si>
  <si>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</si>
  <si>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</si>
  <si>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</si>
  <si>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</si>
  <si>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</si>
  <si>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</si>
  <si>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</si>
  <si>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</si>
  <si>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</si>
  <si>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</si>
  <si>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</si>
  <si>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</si>
  <si>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</si>
  <si>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</si>
  <si>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</si>
  <si>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</si>
  <si>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</si>
  <si>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</si>
  <si>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</si>
  <si>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</si>
  <si>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</si>
  <si>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</si>
  <si>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</si>
  <si>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</si>
  <si>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</si>
  <si>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</si>
  <si>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</si>
  <si>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</si>
  <si>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</si>
  <si>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</si>
  <si>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</si>
  <si>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</si>
  <si>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</si>
  <si>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</si>
  <si>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</si>
  <si>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</si>
  <si>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</si>
  <si>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</si>
  <si>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</si>
  <si>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</si>
  <si>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</si>
  <si>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</si>
  <si>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</si>
  <si>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</si>
  <si>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</si>
  <si>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</si>
  <si>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</si>
  <si>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</si>
  <si>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</si>
  <si>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</si>
  <si>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</si>
  <si>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</si>
  <si>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</si>
  <si>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</si>
  <si>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</si>
  <si>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</si>
  <si>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</si>
  <si>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</si>
  <si>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</si>
  <si>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</si>
  <si>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</si>
  <si>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</si>
  <si>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</si>
  <si>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</si>
  <si>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</si>
  <si>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</si>
  <si>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</si>
  <si>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</si>
  <si>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</si>
  <si>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</si>
  <si>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</si>
  <si>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</si>
  <si>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</si>
  <si>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</si>
  <si>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</si>
  <si>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</si>
  <si>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</si>
  <si>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</si>
  <si>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</si>
  <si>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</si>
  <si>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</si>
  <si>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</si>
  <si>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</si>
  <si>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</si>
  <si>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</si>
  <si>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</si>
  <si>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</si>
  <si>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</si>
  <si>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</si>
  <si>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</si>
  <si>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</si>
  <si>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</si>
  <si>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</si>
  <si>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</si>
  <si>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</si>
  <si>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</si>
  <si>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</si>
  <si>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</si>
  <si>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</si>
  <si>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</si>
  <si>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</si>
  <si>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</si>
  <si>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</si>
  <si>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</si>
  <si>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</si>
  <si>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</si>
  <si>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</si>
  <si>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</si>
  <si>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</si>
  <si>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</si>
  <si>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</si>
  <si>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</si>
  <si>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</si>
  <si>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</si>
  <si>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</si>
  <si>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</si>
  <si>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</si>
  <si>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</si>
  <si>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</si>
  <si>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</si>
  <si>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</si>
  <si>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</si>
  <si>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</si>
  <si>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</si>
  <si>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</si>
  <si>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</si>
  <si>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</si>
  <si>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</si>
  <si>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</si>
  <si>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</si>
  <si>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</si>
  <si>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</si>
  <si>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</si>
  <si>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</si>
  <si>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</si>
  <si>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</si>
  <si>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</si>
  <si>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</si>
  <si>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</si>
  <si>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</si>
  <si>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</si>
  <si>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</si>
  <si>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</si>
  <si>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</si>
  <si>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</si>
  <si>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</si>
  <si>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</si>
  <si>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</si>
  <si>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</si>
  <si>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</si>
  <si>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</si>
  <si>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</si>
  <si>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</si>
  <si>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</si>
  <si>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</si>
  <si>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</si>
  <si>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</si>
  <si>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</si>
  <si>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</si>
  <si>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</si>
  <si>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</si>
  <si>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</si>
  <si>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</si>
  <si>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</si>
  <si>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</si>
  <si>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</si>
  <si>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</si>
  <si>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</si>
  <si>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</si>
  <si>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</si>
  <si>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</si>
  <si>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</si>
  <si>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</si>
  <si>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</si>
  <si>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</si>
  <si>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</si>
  <si>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</si>
  <si>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</si>
  <si>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</si>
  <si>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</si>
  <si>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</si>
  <si>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</si>
  <si>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</si>
  <si>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</si>
  <si>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</si>
  <si>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</si>
  <si>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</si>
  <si>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</si>
  <si>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</si>
  <si>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</si>
  <si>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</si>
  <si>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</si>
  <si>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</si>
  <si>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</si>
  <si>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</si>
  <si>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</si>
  <si>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</si>
  <si>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</si>
  <si>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</si>
  <si>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</si>
  <si>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</si>
  <si>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</si>
  <si>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</si>
  <si>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</si>
  <si>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</si>
  <si>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</si>
  <si>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</si>
  <si>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</si>
  <si>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</si>
  <si>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</si>
  <si>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</si>
  <si>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</si>
  <si>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</si>
  <si>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</si>
  <si>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</si>
  <si>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</si>
  <si>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</si>
  <si>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</si>
  <si>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</si>
  <si>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</si>
  <si>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</si>
  <si>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</si>
  <si>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</si>
  <si>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</si>
  <si>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</si>
  <si>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</si>
  <si>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</si>
  <si>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</si>
  <si>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</si>
  <si>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</si>
  <si>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</si>
  <si>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</si>
  <si>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</si>
  <si>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</si>
  <si>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</si>
  <si>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</si>
  <si>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</si>
  <si>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</si>
  <si>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</si>
  <si>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</si>
  <si>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</si>
  <si>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</si>
  <si>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</si>
  <si>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</si>
  <si>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</si>
  <si>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</si>
  <si>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</si>
  <si>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</si>
  <si>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</si>
  <si>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</si>
  <si>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</si>
  <si>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</si>
  <si>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</si>
  <si>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</si>
  <si>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</si>
  <si>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</si>
  <si>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</si>
  <si>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</si>
  <si>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</si>
  <si>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</si>
  <si>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</si>
  <si>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</si>
  <si>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</si>
  <si>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</si>
  <si>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</si>
  <si>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</si>
  <si>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</si>
  <si>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</si>
  <si>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</si>
  <si>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</si>
  <si>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</si>
  <si>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</si>
  <si>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</si>
  <si>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</si>
  <si>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</si>
  <si>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</si>
  <si>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</si>
  <si>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</si>
  <si>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</si>
  <si>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</si>
  <si>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</si>
  <si>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</si>
  <si>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</si>
  <si>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</si>
  <si>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</si>
  <si>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</si>
  <si>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</si>
  <si>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</si>
  <si>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</si>
  <si>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</si>
  <si>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</si>
  <si>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</si>
  <si>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</si>
  <si>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</si>
  <si>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</si>
  <si>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</si>
  <si>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</si>
  <si>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</si>
  <si>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</si>
  <si>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</si>
  <si>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</si>
  <si>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</si>
  <si>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</si>
  <si>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</si>
  <si>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</si>
  <si>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</si>
  <si>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</si>
  <si>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</si>
  <si>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</si>
  <si>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</si>
  <si>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</si>
  <si>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</si>
  <si>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</si>
  <si>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</si>
  <si>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</si>
  <si>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</si>
  <si>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</si>
  <si>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</si>
  <si>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</si>
  <si>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</si>
  <si>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</si>
  <si>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</si>
  <si>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</si>
  <si>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</si>
  <si>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</si>
  <si>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</si>
  <si>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</si>
  <si>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</si>
  <si>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</si>
  <si>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</si>
  <si>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</si>
  <si>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</si>
  <si>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</si>
  <si>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</si>
  <si>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</si>
  <si>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</si>
  <si>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</si>
  <si>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</si>
  <si>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</si>
  <si>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</si>
  <si>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</si>
  <si>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</si>
  <si>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</si>
  <si>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</si>
  <si>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</si>
  <si>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</si>
  <si>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</si>
  <si>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</si>
  <si>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</si>
  <si>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</si>
  <si>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</si>
  <si>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</si>
  <si>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</si>
  <si>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</si>
  <si>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</si>
  <si>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</si>
  <si>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</si>
  <si>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</si>
  <si>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</si>
  <si>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</si>
  <si>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</si>
  <si>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</si>
  <si>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</si>
  <si>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</si>
  <si>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</si>
  <si>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</si>
  <si>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</si>
  <si>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</si>
  <si>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</si>
  <si>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</si>
  <si>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</si>
  <si>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</si>
  <si>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</si>
  <si>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</si>
  <si>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</si>
  <si>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</si>
  <si>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</si>
  <si>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</si>
  <si>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</si>
  <si>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</si>
  <si>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</si>
  <si>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</si>
  <si>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</si>
  <si>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</si>
  <si>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</si>
  <si>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</si>
  <si>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</si>
  <si>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</si>
  <si>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</si>
  <si>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</si>
  <si>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</si>
  <si>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</si>
  <si>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</si>
  <si>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</si>
  <si>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</si>
  <si>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</si>
  <si>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</si>
  <si>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</si>
  <si>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</si>
  <si>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</si>
  <si>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</si>
  <si>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</si>
  <si>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</si>
  <si>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</si>
  <si>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</si>
  <si>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</si>
  <si>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</si>
  <si>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</si>
  <si>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</si>
  <si>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</si>
  <si>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</si>
  <si>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</si>
  <si>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</si>
  <si>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</si>
  <si>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</si>
  <si>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</si>
  <si>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</si>
  <si>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</si>
  <si>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</si>
  <si>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</si>
  <si>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</si>
  <si>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</si>
  <si>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</si>
  <si>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</si>
  <si>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</si>
  <si>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</si>
  <si>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</si>
  <si>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</si>
  <si>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</si>
  <si>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</si>
  <si>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</si>
  <si>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</si>
  <si>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</si>
  <si>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</si>
  <si>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</si>
  <si>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</si>
  <si>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</si>
  <si>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</si>
  <si>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</si>
  <si>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</si>
  <si>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</si>
  <si>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</si>
  <si>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</si>
  <si>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</si>
  <si>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</si>
  <si>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</si>
  <si>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</si>
  <si>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</si>
  <si>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</si>
  <si>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</si>
  <si>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</si>
  <si>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</si>
  <si>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</si>
  <si>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</si>
  <si>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</si>
  <si>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</si>
  <si>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</si>
  <si>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</si>
  <si>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</si>
  <si>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</si>
  <si>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</si>
  <si>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</si>
  <si>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</si>
  <si>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</si>
  <si>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</si>
  <si>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</si>
  <si>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</si>
  <si>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</si>
  <si>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</si>
  <si>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</si>
  <si>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</si>
  <si>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</si>
  <si>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</si>
  <si>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</si>
  <si>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</si>
  <si>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</si>
  <si>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</si>
  <si>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</si>
  <si>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</si>
  <si>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</si>
  <si>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</si>
  <si>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</si>
  <si>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</si>
  <si>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</si>
  <si>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</si>
  <si>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</si>
  <si>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</si>
  <si>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</si>
  <si>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</si>
  <si>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</si>
  <si>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</si>
  <si>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</si>
  <si>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</si>
  <si>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</si>
  <si>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</si>
  <si>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</si>
  <si>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</si>
  <si>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</si>
  <si>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</si>
  <si>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</si>
  <si>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</si>
  <si>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</si>
  <si>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</si>
  <si>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</si>
  <si>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</si>
  <si>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</si>
  <si>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</si>
  <si>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</si>
  <si>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</si>
  <si>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</si>
  <si>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</si>
  <si>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</si>
  <si>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</si>
  <si>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</si>
  <si>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</si>
  <si>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</si>
  <si>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</si>
  <si>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</si>
  <si>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</si>
  <si>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</si>
  <si>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</si>
  <si>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</si>
  <si>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</si>
  <si>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</si>
  <si>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</si>
  <si>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</si>
  <si>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</si>
  <si>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</si>
  <si>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</si>
  <si>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</si>
  <si>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</si>
  <si>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</si>
  <si>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</si>
  <si>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</si>
  <si>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</si>
  <si>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</si>
  <si>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</si>
  <si>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</si>
  <si>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</si>
  <si>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</si>
  <si>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</si>
  <si>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</si>
  <si>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</si>
  <si>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</si>
  <si>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</si>
  <si>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</si>
  <si>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</si>
  <si>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</si>
  <si>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</si>
  <si>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</si>
  <si>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</si>
  <si>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</si>
  <si>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</si>
  <si>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</si>
  <si>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</si>
  <si>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</si>
  <si>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</si>
  <si>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</si>
  <si>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</si>
  <si>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</si>
  <si>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</si>
  <si>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</si>
  <si>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</si>
  <si>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</si>
  <si>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</si>
  <si>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</si>
  <si>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</si>
  <si>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</si>
  <si>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</si>
  <si>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</si>
  <si>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</si>
  <si>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</si>
  <si>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</si>
  <si>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</si>
  <si>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</si>
  <si>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</si>
  <si>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</si>
  <si>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</si>
  <si>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</si>
  <si>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</si>
  <si>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</si>
  <si>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</si>
  <si>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</si>
  <si>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</si>
  <si>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</si>
  <si>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</si>
  <si>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</si>
  <si>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</si>
  <si>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</si>
  <si>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</si>
  <si>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</si>
  <si>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</si>
  <si>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</si>
  <si>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</si>
  <si>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</si>
  <si>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</si>
  <si>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</si>
  <si>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</si>
  <si>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</si>
  <si>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</si>
  <si>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</si>
  <si>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</si>
  <si>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</si>
  <si>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</si>
  <si>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</si>
  <si>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</si>
  <si>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</si>
  <si>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</si>
  <si>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</si>
  <si>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</si>
  <si>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</si>
  <si>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</si>
  <si>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</si>
  <si>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</si>
  <si>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</si>
  <si>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</si>
  <si>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</si>
  <si>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</si>
  <si>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</si>
  <si>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</si>
  <si>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</si>
  <si>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</si>
  <si>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</si>
  <si>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</si>
  <si>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</si>
  <si>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</si>
  <si>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</si>
  <si>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</si>
  <si>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</si>
  <si>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</si>
  <si>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</si>
  <si>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</si>
  <si>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</si>
  <si>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</si>
  <si>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</si>
  <si>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</si>
  <si>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</si>
  <si>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</si>
  <si>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</si>
  <si>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</si>
  <si>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</si>
  <si>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</si>
  <si>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</si>
  <si>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</si>
  <si>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</si>
  <si>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</si>
  <si>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</si>
  <si>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</si>
  <si>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</si>
  <si>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</si>
  <si>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</si>
  <si>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</si>
  <si>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</si>
  <si>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</si>
  <si>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</si>
  <si>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</si>
  <si>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</si>
  <si>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</si>
  <si>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</si>
  <si>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</si>
  <si>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</si>
  <si>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</si>
  <si>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</si>
  <si>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</si>
  <si>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</si>
  <si>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</si>
  <si>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</si>
  <si>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</si>
  <si>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</si>
  <si>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</si>
  <si>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</si>
  <si>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</si>
  <si>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</si>
  <si>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</si>
  <si>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</si>
  <si>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</si>
  <si>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</si>
  <si>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</si>
  <si>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</si>
  <si>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</si>
  <si>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</si>
  <si>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</si>
  <si>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</si>
  <si>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</si>
  <si>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</si>
  <si>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</si>
  <si>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</si>
  <si>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</si>
  <si>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</si>
  <si>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</si>
  <si>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</si>
  <si>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</si>
  <si>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</si>
  <si>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</si>
  <si>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</si>
  <si>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</si>
  <si>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</si>
  <si>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</si>
  <si>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</si>
  <si>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</si>
  <si>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</si>
  <si>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</si>
  <si>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</si>
  <si>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</si>
  <si>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</si>
  <si>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</si>
  <si>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</si>
  <si>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</si>
  <si>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</si>
  <si>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</si>
  <si>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</si>
  <si>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</si>
  <si>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</si>
  <si>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</si>
  <si>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</si>
  <si>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</si>
  <si>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</si>
  <si>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</si>
  <si>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</si>
  <si>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</si>
  <si>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</si>
  <si>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</si>
  <si>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</si>
  <si>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</si>
  <si>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</si>
  <si>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</si>
  <si>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</si>
  <si>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</si>
  <si>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</si>
  <si>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</si>
  <si>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</si>
  <si>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</si>
  <si>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</si>
  <si>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</si>
  <si>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</si>
  <si>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</si>
  <si>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</si>
  <si>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</si>
  <si>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</si>
  <si>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</si>
  <si>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</si>
  <si>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</si>
  <si>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</si>
  <si>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</si>
  <si>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</si>
  <si>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</si>
  <si>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</si>
  <si>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</si>
  <si>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</si>
  <si>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</si>
  <si>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</si>
  <si>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</si>
  <si>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</si>
  <si>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</si>
  <si>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</si>
  <si>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</si>
  <si>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</si>
  <si>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</si>
  <si>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</si>
  <si>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</si>
  <si>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</si>
  <si>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</si>
  <si>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</si>
  <si>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</si>
  <si>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</si>
  <si>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</si>
  <si>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</si>
  <si>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</si>
  <si>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</si>
  <si>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</si>
  <si>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</si>
  <si>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</si>
  <si>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</si>
  <si>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</si>
  <si>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</si>
  <si>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</si>
  <si>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</si>
  <si>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</si>
  <si>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</si>
  <si>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</si>
  <si>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</si>
  <si>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</si>
  <si>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</si>
  <si>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</si>
  <si>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</si>
  <si>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</si>
  <si>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</si>
  <si>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</si>
  <si>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</si>
  <si>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</si>
  <si>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</si>
  <si>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</si>
  <si>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</si>
  <si>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</si>
  <si>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</si>
  <si>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</si>
  <si>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</si>
  <si>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</si>
  <si>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</si>
  <si>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</si>
  <si>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</si>
  <si>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</si>
  <si>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</si>
  <si>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</si>
  <si>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</si>
  <si>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</si>
  <si>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</si>
  <si>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</si>
  <si>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</si>
  <si>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</si>
  <si>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</si>
  <si>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</si>
  <si>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</si>
  <si>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</si>
  <si>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</si>
  <si>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</si>
  <si>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</si>
  <si>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</si>
  <si>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</si>
  <si>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</si>
  <si>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</si>
  <si>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</si>
  <si>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</si>
  <si>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</si>
  <si>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</si>
  <si>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</si>
  <si>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</si>
  <si>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</si>
  <si>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</si>
  <si>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</si>
  <si>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</si>
  <si>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</si>
  <si>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</si>
  <si>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</si>
  <si>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</si>
  <si>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</si>
  <si>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</si>
  <si>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</si>
  <si>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</si>
  <si>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</si>
  <si>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</si>
  <si>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</si>
  <si>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</si>
  <si>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</si>
  <si>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</si>
  <si>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</si>
  <si>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</si>
  <si>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</si>
  <si>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</si>
  <si>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</si>
  <si>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</si>
  <si>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</si>
  <si>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</si>
  <si>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</si>
  <si>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</si>
  <si>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</si>
  <si>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</si>
  <si>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</si>
  <si>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</si>
  <si>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</si>
  <si>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</si>
  <si>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</si>
  <si>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</si>
  <si>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</si>
  <si>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</si>
  <si>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</si>
  <si>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</si>
  <si>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</si>
  <si>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</si>
  <si>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</si>
  <si>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</si>
  <si>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</si>
  <si>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</si>
  <si>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</si>
  <si>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</si>
  <si>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</si>
  <si>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</si>
  <si>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</si>
  <si>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</si>
  <si>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</si>
  <si>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</si>
  <si>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</si>
  <si>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</si>
  <si>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</si>
  <si>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</si>
  <si>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</si>
  <si>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</si>
  <si>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</si>
  <si>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</si>
  <si>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</si>
  <si>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</si>
  <si>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</si>
  <si>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</si>
  <si>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</si>
  <si>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</si>
  <si>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</si>
  <si>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</si>
  <si>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</si>
  <si>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</si>
  <si>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</si>
  <si>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</si>
  <si>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</si>
  <si>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</si>
  <si>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</si>
  <si>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</si>
  <si>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</si>
  <si>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</si>
  <si>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</si>
  <si>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</si>
  <si>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</si>
  <si>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</si>
  <si>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</si>
  <si>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</si>
  <si>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</si>
  <si>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</si>
  <si>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</si>
  <si>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</si>
  <si>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</si>
  <si>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</si>
  <si>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</si>
  <si>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</si>
  <si>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</si>
  <si>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</si>
  <si>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</si>
  <si>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</si>
  <si>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</si>
  <si>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</si>
  <si>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</si>
  <si>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</si>
  <si>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</si>
  <si>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</si>
  <si>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</si>
  <si>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</si>
  <si>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</si>
  <si>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</si>
  <si>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</si>
  <si>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</si>
  <si>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</si>
  <si>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</si>
  <si>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</si>
  <si>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</si>
  <si>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</si>
  <si>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</si>
  <si>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</si>
  <si>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</si>
  <si>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</si>
  <si>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</si>
  <si>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</si>
  <si>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</si>
  <si>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</si>
  <si>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</si>
  <si>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</si>
  <si>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</si>
  <si>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</si>
  <si>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</si>
  <si>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</si>
  <si>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</si>
  <si>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</si>
  <si>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</si>
  <si>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</si>
  <si>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</si>
  <si>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</si>
  <si>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</si>
  <si>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</si>
  <si>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</si>
  <si>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</si>
  <si>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</si>
  <si>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</si>
  <si>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</si>
  <si>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</si>
  <si>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</si>
  <si>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</si>
  <si>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</si>
  <si>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</si>
  <si>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</si>
  <si>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</si>
  <si>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</si>
  <si>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</si>
  <si>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</si>
  <si>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</si>
  <si>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</si>
  <si>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</si>
  <si>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</si>
  <si>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</si>
  <si>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</si>
  <si>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</si>
  <si>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</si>
  <si>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</si>
  <si>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</si>
  <si>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</si>
  <si>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</si>
  <si>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</si>
  <si>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</si>
  <si>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</si>
  <si>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</si>
  <si>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</si>
  <si>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</si>
  <si>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</si>
  <si>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</si>
  <si>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</si>
  <si>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</si>
  <si>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</si>
  <si>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</si>
  <si>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</si>
  <si>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</si>
  <si>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</si>
  <si>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</si>
  <si>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</si>
  <si>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</si>
  <si>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</si>
  <si>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</si>
  <si>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</si>
  <si>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</si>
  <si>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</si>
  <si>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</si>
  <si>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</si>
  <si>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</si>
  <si>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</si>
  <si>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</si>
  <si>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</si>
  <si>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</si>
  <si>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</si>
  <si>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</si>
  <si>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</si>
  <si>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</si>
  <si>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</si>
  <si>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</si>
  <si>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</si>
  <si>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</si>
  <si>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</si>
  <si>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</si>
  <si>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</si>
  <si>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</si>
  <si>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</si>
  <si>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</si>
  <si>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</si>
  <si>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</si>
  <si>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</si>
  <si>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</si>
  <si>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</si>
  <si>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</si>
  <si>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</si>
  <si>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</si>
  <si>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</si>
  <si>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</si>
  <si>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</si>
  <si>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</si>
  <si>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</si>
  <si>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</si>
  <si>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</si>
  <si>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</si>
  <si>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</si>
  <si>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</si>
  <si>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</si>
  <si>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</si>
  <si>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</si>
  <si>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</si>
  <si>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</si>
  <si>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</si>
  <si>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</si>
  <si>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</si>
  <si>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</si>
  <si>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</si>
  <si>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</si>
  <si>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</si>
  <si>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</si>
  <si>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</si>
  <si>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</si>
  <si>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</si>
  <si>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</si>
  <si>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</si>
  <si>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</si>
  <si>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</si>
  <si>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</si>
  <si>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</si>
  <si>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</si>
  <si>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</si>
  <si>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</si>
  <si>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</si>
  <si>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</si>
  <si>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</si>
  <si>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</si>
  <si>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</si>
  <si>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</si>
  <si>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</si>
  <si>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</si>
  <si>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</si>
  <si>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</si>
  <si>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</si>
  <si>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</si>
  <si>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</si>
  <si>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</si>
  <si>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</si>
  <si>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</si>
  <si>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</si>
  <si>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</si>
  <si>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</si>
  <si>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</si>
  <si>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</si>
  <si>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</si>
  <si>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</si>
  <si>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</si>
  <si>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</si>
  <si>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</si>
  <si>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</si>
  <si>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</si>
  <si>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</si>
  <si>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</si>
  <si>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</si>
  <si>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</si>
  <si>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</si>
  <si>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</si>
  <si>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</si>
  <si>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</si>
  <si>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</si>
  <si>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</si>
  <si>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</si>
  <si>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</si>
  <si>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</si>
  <si>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</si>
  <si>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</si>
  <si>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</si>
  <si>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</si>
  <si>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</si>
  <si>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</si>
  <si>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</si>
  <si>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</si>
  <si>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</si>
  <si>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</si>
  <si>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</si>
  <si>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</si>
  <si>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</si>
  <si>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</si>
  <si>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</si>
  <si>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</si>
  <si>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</si>
  <si>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</si>
  <si>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</si>
  <si>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</si>
  <si>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</si>
  <si>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</si>
  <si>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</si>
  <si>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</si>
  <si>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</si>
  <si>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</si>
  <si>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</si>
  <si>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</si>
  <si>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</si>
  <si>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</si>
  <si>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</si>
  <si>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</si>
  <si>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</si>
  <si>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</si>
  <si>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</si>
  <si>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</si>
  <si>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</si>
  <si>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</si>
  <si>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</si>
  <si>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</si>
  <si>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</si>
  <si>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</si>
  <si>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</si>
  <si>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</si>
  <si>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</si>
  <si>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</si>
  <si>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</si>
  <si>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</si>
  <si>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</si>
  <si>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</si>
  <si>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</si>
  <si>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</si>
  <si>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</si>
  <si>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</si>
  <si>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</si>
  <si>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</si>
  <si>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</si>
  <si>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</si>
  <si>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</si>
  <si>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</si>
  <si>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</si>
  <si>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</si>
  <si>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</si>
  <si>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</si>
  <si>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</si>
  <si>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</si>
  <si>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</si>
  <si>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</si>
  <si>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</si>
  <si>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</si>
  <si>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</si>
  <si>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</si>
  <si>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</si>
  <si>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</si>
  <si>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</si>
  <si>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</si>
  <si>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</si>
  <si>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</si>
  <si>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</si>
  <si>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</si>
  <si>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</si>
  <si>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</si>
  <si>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</si>
  <si>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</si>
  <si>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</si>
  <si>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</si>
  <si>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</si>
  <si>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</si>
  <si>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</si>
  <si>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</si>
  <si>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</si>
  <si>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</si>
  <si>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</si>
  <si>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</si>
  <si>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</si>
  <si>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</si>
  <si>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</si>
  <si>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</si>
  <si>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</si>
  <si>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</si>
  <si>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</si>
  <si>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</si>
  <si>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</si>
  <si>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</si>
  <si>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</si>
  <si>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</si>
  <si>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</si>
  <si>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</si>
  <si>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</si>
  <si>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</si>
  <si>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</si>
  <si>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</si>
  <si>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</si>
  <si>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</si>
  <si>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</si>
  <si>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</si>
  <si>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</si>
  <si>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</si>
  <si>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</si>
  <si>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</si>
  <si>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</si>
  <si>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</si>
  <si>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</si>
  <si>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</si>
  <si>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</si>
  <si>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</si>
  <si>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</si>
  <si>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</si>
  <si>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</si>
  <si>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</si>
  <si>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</si>
  <si>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</si>
  <si>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</si>
  <si>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</si>
  <si>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</si>
  <si>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</si>
  <si>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</si>
  <si>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</si>
  <si>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</si>
  <si>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</si>
  <si>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</si>
  <si>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</si>
  <si>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</si>
  <si>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</si>
  <si>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</si>
  <si>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</si>
  <si>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</si>
  <si>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</si>
  <si>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</si>
  <si>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</si>
  <si>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</si>
  <si>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</si>
  <si>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</si>
  <si>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</si>
  <si>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</si>
  <si>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</si>
  <si>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</si>
  <si>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</si>
  <si>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</si>
  <si>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</si>
  <si>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</si>
  <si>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</si>
  <si>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</si>
  <si>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</si>
  <si>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</si>
  <si>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</si>
  <si>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</si>
  <si>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</si>
  <si>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</si>
  <si>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</si>
  <si>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</si>
  <si>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</si>
  <si>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</si>
  <si>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</si>
  <si>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</si>
  <si>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</si>
  <si>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</si>
  <si>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</si>
  <si>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</si>
  <si>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</si>
  <si>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</si>
  <si>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</si>
  <si>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</si>
  <si>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</si>
  <si>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</si>
  <si>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</si>
  <si>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</si>
  <si>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</si>
  <si>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</si>
  <si>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</si>
  <si>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</si>
  <si>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</si>
  <si>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</si>
  <si>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</si>
  <si>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</si>
  <si>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</si>
  <si>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</si>
  <si>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</si>
  <si>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</si>
  <si>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</si>
  <si>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</si>
  <si>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</si>
  <si>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</si>
  <si>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</si>
  <si>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</si>
  <si>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</si>
  <si>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</si>
  <si>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</si>
  <si>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</si>
  <si>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</si>
  <si>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</si>
  <si>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</si>
  <si>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</si>
  <si>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</si>
  <si>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</si>
  <si>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</si>
  <si>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</si>
  <si>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</si>
  <si>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</si>
  <si>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</si>
  <si>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</si>
  <si>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</si>
  <si>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</si>
  <si>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</si>
  <si>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</si>
  <si>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</si>
  <si>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</si>
  <si>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</si>
  <si>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</si>
  <si>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</si>
  <si>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</si>
  <si>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</si>
  <si>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</si>
  <si>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</si>
  <si>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</si>
  <si>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</si>
  <si>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</si>
  <si>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</si>
  <si>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</si>
  <si>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</si>
  <si>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</si>
  <si>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</si>
  <si>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</si>
  <si>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</si>
  <si>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</si>
  <si>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</si>
  <si>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</si>
  <si>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</si>
  <si>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</si>
  <si>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</si>
  <si>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</si>
  <si>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</si>
  <si>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</si>
  <si>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</si>
  <si>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</si>
  <si>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</si>
  <si>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</si>
  <si>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</si>
  <si>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</si>
  <si>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</si>
  <si>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</si>
  <si>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</si>
  <si>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</si>
  <si>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</si>
  <si>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</si>
  <si>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</si>
  <si>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</si>
  <si>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</si>
  <si>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</si>
  <si>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</si>
  <si>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</si>
  <si>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</si>
  <si>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</si>
  <si>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</si>
  <si>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</si>
  <si>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</si>
  <si>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</si>
  <si>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</si>
  <si>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</si>
  <si>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</si>
  <si>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</si>
  <si>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</si>
  <si>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</si>
  <si>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</si>
  <si>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</si>
  <si>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</si>
  <si>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</si>
  <si>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</si>
  <si>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</si>
  <si>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</si>
  <si>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</si>
  <si>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</si>
  <si>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</si>
  <si>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</si>
  <si>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</si>
  <si>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</si>
  <si>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</si>
  <si>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</si>
  <si>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</si>
  <si>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</si>
  <si>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</si>
  <si>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</si>
  <si>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</si>
  <si>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</si>
  <si>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</si>
  <si>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</si>
  <si>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</si>
  <si>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</si>
  <si>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</si>
  <si>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</si>
  <si>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</si>
  <si>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</si>
  <si>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</si>
  <si>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</si>
  <si>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</si>
  <si>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</si>
  <si>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</si>
  <si>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</si>
  <si>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</si>
  <si>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</si>
  <si>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</si>
  <si>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</si>
  <si>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</si>
  <si>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</si>
  <si>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</si>
  <si>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</si>
  <si>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</si>
  <si>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</si>
  <si>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</si>
  <si>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</si>
  <si>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</si>
  <si>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</si>
  <si>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</si>
  <si>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</si>
  <si>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</si>
  <si>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</si>
  <si>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</si>
  <si>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</si>
  <si>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</si>
  <si>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</si>
  <si>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</si>
  <si>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</si>
  <si>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</si>
  <si>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</si>
  <si>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</si>
  <si>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</si>
  <si>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</si>
  <si>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</si>
  <si>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</si>
  <si>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</si>
  <si>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</si>
  <si>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</si>
  <si>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</si>
  <si>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</si>
  <si>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</si>
  <si>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</si>
  <si>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</si>
  <si>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</si>
  <si>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</si>
  <si>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</si>
  <si>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</si>
  <si>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</si>
  <si>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</si>
  <si>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</si>
  <si>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</si>
  <si>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</si>
  <si>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</si>
  <si>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</si>
  <si>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</si>
  <si>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</si>
  <si>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</si>
  <si>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</si>
  <si>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</si>
  <si>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</si>
  <si>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</si>
  <si>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</si>
  <si>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</si>
  <si>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</si>
  <si>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</si>
  <si>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</si>
  <si>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</si>
  <si>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</si>
  <si>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</si>
  <si>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</si>
  <si>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</si>
  <si>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</si>
  <si>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</si>
  <si>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</si>
  <si>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</si>
  <si>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</si>
  <si>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</si>
  <si>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</si>
  <si>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</si>
  <si>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</si>
  <si>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</si>
  <si>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</si>
  <si>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</si>
  <si>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</si>
  <si>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</si>
  <si>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</si>
  <si>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</si>
  <si>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</si>
  <si>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</si>
  <si>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</si>
  <si>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</si>
  <si>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</si>
  <si>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</si>
  <si>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</si>
  <si>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</si>
  <si>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</si>
  <si>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</si>
  <si>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</si>
  <si>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</si>
  <si>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</si>
  <si>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</si>
  <si>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</si>
  <si>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</si>
  <si>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</si>
  <si>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</si>
  <si>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</si>
  <si>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</si>
  <si>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</si>
  <si>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</si>
  <si>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</si>
  <si>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</si>
  <si>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</si>
  <si>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</si>
  <si>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</si>
  <si>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</si>
  <si>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</si>
  <si>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</si>
  <si>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</si>
  <si>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</si>
  <si>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</si>
  <si>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</si>
  <si>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</si>
  <si>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</si>
  <si>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</si>
  <si>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</si>
  <si>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</si>
  <si>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</si>
  <si>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</si>
  <si>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</si>
  <si>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</si>
  <si>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</si>
  <si>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</si>
  <si>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</si>
  <si>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</si>
  <si>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</si>
  <si>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</si>
  <si>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</si>
  <si>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</si>
  <si>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</si>
  <si>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</si>
  <si>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</si>
  <si>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</si>
  <si>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</si>
  <si>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</si>
  <si>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</si>
  <si>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</si>
  <si>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</si>
  <si>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</si>
  <si>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</si>
  <si>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</si>
  <si>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</si>
  <si>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</si>
  <si>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</si>
  <si>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</si>
  <si>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</si>
  <si>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</si>
  <si>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</si>
  <si>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</si>
  <si>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</si>
  <si>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</si>
  <si>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</si>
  <si>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</si>
  <si>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</si>
  <si>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</si>
  <si>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</si>
  <si>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</si>
  <si>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</si>
  <si>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</si>
  <si>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</si>
  <si>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</si>
  <si>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</si>
  <si>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</si>
  <si>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</si>
  <si>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</si>
  <si>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</si>
  <si>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</si>
  <si>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</si>
  <si>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</si>
  <si>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</si>
  <si>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</si>
  <si>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</si>
  <si>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</si>
  <si>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</si>
  <si>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</si>
  <si>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</si>
  <si>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</si>
  <si>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</si>
  <si>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</si>
  <si>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</si>
  <si>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</si>
  <si>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</si>
  <si>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</si>
  <si>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</si>
  <si>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</si>
  <si>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</si>
  <si>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</si>
  <si>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</si>
  <si>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</si>
  <si>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</si>
  <si>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</si>
  <si>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</si>
  <si>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</si>
  <si>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</si>
  <si>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</si>
  <si>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</si>
  <si>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</si>
  <si>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</si>
  <si>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</si>
  <si>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</si>
  <si>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</si>
  <si>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</si>
  <si>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</si>
  <si>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</si>
  <si>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</si>
  <si>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</si>
  <si>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</si>
  <si>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</si>
  <si>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</si>
  <si>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</si>
  <si>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</si>
  <si>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</si>
  <si>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</si>
  <si>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</si>
  <si>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</si>
  <si>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</si>
  <si>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</si>
  <si>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</si>
  <si>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</si>
  <si>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</si>
  <si>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</si>
  <si>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</si>
  <si>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</si>
  <si>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</si>
  <si>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</si>
  <si>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</si>
  <si>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</si>
  <si>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</si>
  <si>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</si>
  <si>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</si>
  <si>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</si>
  <si>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</si>
  <si>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</si>
  <si>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</si>
  <si>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</si>
  <si>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</si>
  <si>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</si>
  <si>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</si>
  <si>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</si>
  <si>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</si>
  <si>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</si>
  <si>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</si>
  <si>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</si>
  <si>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</si>
  <si>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</si>
  <si>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</si>
  <si>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</si>
  <si>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</si>
  <si>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</si>
  <si>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</si>
  <si>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</si>
  <si>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</si>
  <si>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</si>
  <si>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</si>
  <si>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</si>
  <si>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</si>
  <si>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</si>
  <si>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</si>
  <si>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</si>
  <si>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</si>
  <si>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</si>
  <si>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</si>
  <si>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</si>
  <si>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</si>
  <si>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</si>
  <si>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</si>
  <si>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</si>
  <si>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</si>
  <si>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</si>
  <si>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</si>
  <si>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</si>
  <si>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</si>
  <si>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</si>
  <si>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</si>
  <si>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</si>
  <si>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</si>
  <si>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</si>
  <si>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</si>
  <si>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</si>
  <si>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</si>
  <si>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</si>
  <si>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</si>
  <si>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</si>
  <si>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</si>
  <si>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</si>
  <si>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</si>
  <si>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</si>
  <si>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</si>
  <si>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</si>
  <si>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</si>
  <si>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</si>
  <si>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</si>
  <si>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</si>
  <si>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</si>
  <si>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</si>
  <si>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</si>
  <si>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</si>
  <si>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</si>
  <si>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</si>
  <si>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</si>
  <si>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</si>
  <si>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</si>
  <si>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</si>
  <si>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</si>
  <si>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</si>
  <si>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</si>
  <si>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</si>
  <si>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</si>
  <si>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</si>
  <si>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</si>
  <si>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</si>
  <si>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</si>
  <si>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</si>
  <si>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</si>
  <si>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</si>
  <si>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</si>
  <si>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</si>
  <si>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</si>
  <si>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</si>
  <si>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</si>
  <si>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</si>
  <si>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</si>
  <si>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</si>
  <si>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</si>
  <si>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</si>
  <si>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</si>
  <si>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</si>
  <si>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</si>
  <si>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</si>
  <si>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</si>
  <si>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</si>
  <si>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</si>
  <si>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</si>
  <si>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</si>
  <si>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</si>
  <si>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</si>
  <si>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</si>
  <si>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</si>
  <si>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</si>
  <si>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</si>
  <si>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</si>
  <si>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</si>
  <si>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</si>
  <si>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</si>
  <si>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</si>
  <si>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</si>
  <si>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</si>
  <si>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</si>
  <si>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</si>
  <si>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</si>
  <si>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</si>
  <si>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</si>
  <si>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</si>
  <si>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</si>
  <si>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</si>
  <si>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</si>
  <si>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</si>
  <si>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</si>
  <si>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</si>
  <si>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</si>
  <si>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</si>
  <si>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</si>
  <si>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</si>
  <si>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</si>
  <si>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</si>
  <si>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</si>
  <si>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</si>
  <si>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</si>
  <si>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</si>
  <si>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</si>
  <si>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</si>
  <si>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</si>
  <si>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</si>
  <si>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</si>
  <si>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</si>
  <si>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</si>
  <si>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</si>
  <si>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</si>
  <si>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</si>
  <si>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</si>
  <si>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</si>
  <si>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</si>
  <si>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</si>
  <si>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</si>
  <si>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</si>
  <si>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</si>
  <si>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</si>
  <si>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</si>
  <si>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</si>
  <si>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</si>
  <si>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</si>
  <si>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</si>
  <si>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</si>
  <si>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</si>
  <si>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</si>
  <si>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</si>
  <si>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</si>
  <si>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</si>
  <si>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</si>
  <si>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</si>
  <si>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</si>
  <si>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</si>
  <si>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</si>
  <si>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</si>
  <si>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</si>
  <si>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</si>
  <si>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</si>
  <si>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</si>
  <si>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</si>
  <si>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</si>
  <si>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</si>
  <si>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</si>
  <si>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</si>
  <si>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</si>
  <si>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</si>
  <si>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</si>
  <si>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</si>
  <si>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</si>
  <si>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</si>
  <si>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</si>
  <si>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</si>
  <si>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</si>
  <si>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</si>
  <si>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</si>
  <si>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</si>
  <si>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</si>
  <si>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</si>
  <si>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</si>
  <si>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</si>
  <si>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</si>
  <si>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</si>
  <si>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</si>
  <si>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</si>
  <si>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</si>
  <si>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</si>
  <si>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</si>
  <si>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</si>
  <si>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</si>
  <si>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</si>
  <si>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</si>
  <si>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</si>
  <si>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</si>
  <si>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</si>
  <si>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</si>
  <si>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</si>
  <si>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</si>
  <si>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</si>
  <si>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</si>
  <si>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</si>
  <si>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</si>
  <si>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</si>
  <si>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</si>
  <si>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</si>
  <si>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</si>
  <si>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</si>
  <si>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</si>
  <si>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</si>
  <si>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</si>
  <si>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</si>
  <si>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</si>
  <si>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</si>
  <si>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</si>
  <si>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</si>
  <si>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</si>
  <si>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</si>
  <si>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</si>
  <si>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</si>
  <si>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</si>
  <si>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</si>
  <si>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</si>
  <si>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</si>
  <si>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</si>
  <si>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</si>
  <si>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</si>
  <si>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</si>
  <si>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</si>
  <si>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</si>
  <si>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</si>
  <si>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</si>
  <si>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</si>
  <si>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</si>
  <si>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</si>
  <si>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</si>
  <si>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</si>
  <si>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</si>
  <si>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</si>
  <si>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</si>
  <si>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</si>
  <si>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</si>
  <si>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</si>
  <si>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</si>
  <si>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</si>
  <si>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</si>
  <si>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</si>
  <si>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</si>
  <si>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</si>
  <si>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</si>
  <si>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</si>
  <si>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</si>
  <si>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</si>
  <si>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</si>
  <si>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</si>
  <si>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</si>
  <si>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</si>
  <si>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</si>
  <si>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</si>
  <si>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</si>
  <si>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</si>
  <si>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</si>
  <si>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</si>
  <si>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</si>
  <si>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</si>
  <si>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</si>
  <si>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</si>
  <si>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</si>
  <si>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</si>
  <si>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</si>
  <si>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</si>
  <si>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</si>
  <si>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</si>
  <si>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</si>
  <si>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</si>
  <si>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</si>
  <si>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</si>
  <si>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</si>
  <si>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</si>
  <si>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</si>
  <si>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</si>
  <si>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</si>
  <si>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</si>
  <si>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</si>
  <si>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</si>
  <si>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</si>
  <si>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</si>
  <si>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</si>
  <si>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</si>
  <si>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</si>
  <si>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</si>
  <si>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</si>
  <si>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</si>
  <si>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</si>
  <si>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</si>
  <si>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</si>
  <si>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</si>
  <si>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</si>
  <si>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</si>
  <si>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</si>
  <si>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</si>
  <si>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</si>
  <si>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</si>
  <si>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</si>
  <si>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</si>
  <si>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</si>
  <si>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</si>
  <si>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</si>
  <si>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</si>
  <si>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</si>
  <si>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</si>
  <si>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</si>
  <si>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</si>
  <si>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</si>
  <si>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</si>
  <si>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</si>
  <si>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</si>
  <si>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</si>
  <si>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</si>
  <si>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</si>
  <si>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</si>
  <si>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</si>
  <si>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</si>
  <si>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</si>
  <si>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</si>
  <si>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</si>
  <si>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</si>
  <si>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</si>
  <si>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</si>
  <si>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</si>
  <si>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</si>
  <si>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</si>
  <si>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</si>
  <si>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</si>
  <si>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</si>
  <si>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</si>
  <si>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</si>
  <si>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</si>
  <si>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</si>
  <si>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</si>
  <si>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</si>
  <si>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</si>
  <si>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</si>
  <si>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</si>
  <si>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</si>
  <si>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</si>
  <si>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</si>
  <si>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</si>
  <si>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</si>
  <si>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</si>
  <si>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</si>
  <si>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</si>
  <si>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</si>
  <si>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</si>
  <si>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</si>
  <si>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</si>
  <si>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</si>
  <si>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</si>
  <si>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</si>
  <si>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</si>
  <si>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</si>
  <si>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</si>
  <si>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</si>
  <si>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</si>
  <si>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</si>
  <si>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</si>
  <si>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</si>
  <si>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</si>
  <si>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</si>
  <si>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</si>
  <si>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</si>
  <si>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</si>
  <si>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</si>
  <si>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</si>
  <si>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</si>
  <si>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</si>
  <si>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</si>
  <si>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</si>
  <si>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</si>
  <si>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</si>
  <si>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</si>
  <si>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</si>
  <si>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</si>
  <si>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</si>
  <si>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</si>
  <si>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</si>
  <si>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</si>
  <si>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</si>
  <si>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</si>
  <si>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</si>
  <si>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</si>
  <si>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</si>
  <si>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</si>
  <si>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</si>
  <si>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</si>
  <si>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</si>
  <si>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</si>
  <si>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</si>
  <si>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</si>
  <si>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</si>
  <si>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</si>
  <si>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</si>
  <si>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</si>
  <si>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</si>
  <si>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</si>
  <si>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</si>
  <si>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</si>
  <si>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</si>
  <si>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</si>
  <si>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</si>
  <si>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</si>
  <si>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</si>
  <si>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</si>
  <si>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</si>
  <si>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</si>
  <si>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</si>
  <si>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</si>
  <si>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</si>
  <si>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</si>
  <si>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</si>
  <si>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</si>
  <si>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</si>
  <si>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</si>
  <si>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</si>
  <si>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</si>
  <si>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</si>
  <si>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</si>
  <si>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</si>
  <si>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</si>
  <si>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</si>
  <si>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</si>
  <si>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</si>
  <si>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</si>
  <si>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</si>
  <si>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</si>
  <si>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</si>
  <si>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</si>
  <si>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</si>
  <si>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</si>
  <si>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</si>
  <si>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</si>
  <si>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</si>
  <si>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</si>
  <si>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</si>
  <si>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</si>
  <si>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</si>
  <si>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</si>
  <si>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</si>
  <si>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</si>
  <si>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</si>
  <si>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</si>
  <si>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</si>
  <si>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</si>
  <si>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</si>
  <si>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</si>
  <si>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</si>
  <si>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</si>
  <si>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</si>
  <si>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</si>
  <si>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</si>
  <si>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</si>
  <si>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</si>
  <si>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</si>
  <si>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</si>
  <si>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</si>
  <si>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</si>
  <si>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</si>
  <si>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</si>
  <si>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</si>
  <si>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</si>
  <si>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</si>
  <si>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</si>
  <si>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</si>
  <si>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</si>
  <si>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</si>
  <si>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</si>
  <si>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</si>
  <si>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</si>
  <si>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</si>
  <si>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</si>
  <si>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</si>
  <si>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</si>
  <si>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</si>
  <si>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</si>
  <si>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</si>
  <si>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</si>
  <si>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</si>
  <si>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</si>
  <si>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</si>
  <si>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</si>
  <si>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</si>
  <si>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</si>
  <si>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</si>
  <si>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</si>
  <si>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</si>
  <si>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</si>
  <si>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</si>
  <si>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</si>
  <si>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</si>
  <si>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</si>
  <si>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</si>
  <si>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</si>
  <si>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</si>
  <si>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</si>
  <si>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</si>
  <si>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</si>
  <si>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</si>
  <si>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</si>
  <si>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</si>
  <si>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</si>
  <si>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</si>
  <si>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</si>
  <si>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</si>
  <si>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</si>
  <si>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</si>
  <si>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</si>
  <si>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</si>
  <si>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</si>
  <si>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</si>
  <si>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</si>
  <si>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</si>
  <si>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</si>
  <si>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</si>
  <si>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</si>
  <si>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</si>
  <si>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</si>
  <si>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</si>
  <si>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</si>
  <si>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</si>
  <si>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</si>
  <si>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</si>
  <si>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</si>
  <si>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</si>
  <si>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</si>
  <si>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</si>
  <si>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</si>
  <si>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</si>
  <si>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</si>
  <si>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</si>
  <si>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</si>
  <si>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</si>
  <si>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</si>
  <si>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</si>
  <si>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</si>
  <si>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</si>
  <si>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</si>
  <si>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</si>
  <si>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</si>
  <si>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</si>
  <si>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</si>
  <si>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</si>
  <si>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</si>
  <si>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</si>
  <si>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</si>
  <si>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</si>
  <si>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</si>
  <si>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</si>
  <si>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</si>
  <si>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</si>
  <si>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</si>
  <si>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</si>
  <si>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</si>
  <si>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</si>
  <si>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</si>
  <si>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</si>
  <si>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</si>
  <si>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</si>
  <si>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</si>
  <si>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</si>
  <si>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</si>
  <si>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</si>
  <si>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</si>
  <si>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</si>
  <si>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</si>
  <si>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</si>
  <si>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</si>
  <si>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</si>
  <si>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</si>
  <si>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</si>
  <si>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</si>
  <si>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</si>
  <si>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</si>
  <si>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</si>
  <si>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</si>
  <si>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</si>
  <si>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</si>
  <si>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</si>
  <si>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</si>
  <si>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</si>
  <si>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</si>
  <si>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</si>
  <si>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</si>
  <si>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</si>
  <si>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</si>
  <si>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</si>
  <si>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6223.0 Job mobility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</si>
  <si>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</si>
  <si>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</si>
  <si>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</si>
  <si>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</si>
  <si>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</si>
  <si>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</si>
  <si>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</si>
  <si>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</si>
  <si>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</si>
  <si>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</si>
  <si>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</si>
  <si>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</si>
  <si>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Table 6.1 - Separations and other changes in employment of people employed last year by occupation of job 12 months ago,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</si>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</sst>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10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horizontal="center" vertical="center" wrapText="1"/>
    </xf>
    <xf numFmtId="0" fontId="2" fillId="0" borderId="0" xfId="10" applyFont="1" applyAlignment="1">
      <alignment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left" vertical="center" indent="1"/>
    </xf>
  </cellXfs>
  <cellStyles count="12">
    <cellStyle name="Hyperlink" xfId="1" builtinId="8"/>
    <cellStyle name="Hyperlink 2" xfId="5" xr:uid="{9331E227-CF79-4C4E-B370-0C5A718F7EF9}"/>
    <cellStyle name="Normal" xfId="0" builtinId="0"/>
    <cellStyle name="Normal 10" xfId="3" xr:uid="{EDD04243-D493-43F3-A06A-3D1D053EFF59}"/>
    <cellStyle name="Normal 2" xfId="7" xr:uid="{2C807200-BC57-4074-96EB-F5EC22BCA8AC}"/>
    <cellStyle name="Normal 2 2 2" xfId="10" xr:uid="{B2385065-73AA-446B-8F32-585C8B760AF4}"/>
    <cellStyle name="Normal 2 4" xfId="4" xr:uid="{982F909C-03C6-4BAD-97D3-788597498CCB}"/>
    <cellStyle name="Normal 3 5 4" xfId="2" xr:uid="{ABC620A3-236F-4EC9-92E0-A7D328DA0EF6}"/>
    <cellStyle name="Style1" xfId="6" xr:uid="{CAF5340B-33E9-44C9-BE92-3CEA336E86F0}"/>
    <cellStyle name="Style4" xfId="8" xr:uid="{D30B1D90-2211-417F-A264-0F12AD6CB081}"/>
    <cellStyle name="Style5" xfId="9" xr:uid="{46B797EB-2BE5-4873-865F-B68E11F659FD}"/>
    <cellStyle name="Style9" xfId="11" xr:uid="{3C0C24B3-557A-4E0D-B71B-6C106E16CE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E5CB4-401D-4BF5-BAC9-9B06AC876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DC3DB-5F03-499D-983C-B3D68A1D7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241F-FEAE-4A68-A97D-CA9CA3BCA192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8706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8716</v>
      </c>
      <c r="C5" s="21"/>
      <c r="D5" s="21"/>
      <c r="E5" s="21"/>
    </row>
    <row r="6" spans="1:5" ht="15.75" customHeight="1">
      <c r="A6" s="21"/>
      <c r="B6" s="72" t="s">
        <v>8708</v>
      </c>
      <c r="C6" s="72"/>
      <c r="D6" s="72"/>
      <c r="E6" s="72"/>
    </row>
    <row r="7" spans="1:5" ht="15.75" customHeight="1">
      <c r="A7" s="21"/>
      <c r="B7" s="22" t="s">
        <v>8717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8718</v>
      </c>
      <c r="C9" s="25"/>
      <c r="D9" s="21"/>
      <c r="E9" s="21"/>
    </row>
    <row r="10" spans="1:5">
      <c r="A10" s="24"/>
      <c r="B10" s="26" t="s">
        <v>8719</v>
      </c>
      <c r="C10" s="24"/>
      <c r="D10" s="21"/>
      <c r="E10" s="21"/>
    </row>
    <row r="11" spans="1:5">
      <c r="A11" s="24"/>
      <c r="B11" s="27">
        <v>6.1</v>
      </c>
      <c r="C11" s="28" t="s">
        <v>8720</v>
      </c>
      <c r="D11" s="21"/>
      <c r="E11" s="21"/>
    </row>
    <row r="12" spans="1:5">
      <c r="A12" s="24"/>
      <c r="B12" s="27" t="s">
        <v>8721</v>
      </c>
      <c r="C12" s="28" t="s">
        <v>8722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3"/>
      <c r="C14" s="73"/>
      <c r="D14" s="21"/>
      <c r="E14" s="21"/>
    </row>
    <row r="15" spans="1:5" ht="15.75">
      <c r="A15" s="24"/>
      <c r="B15" s="74" t="s">
        <v>8723</v>
      </c>
      <c r="C15" s="74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8724</v>
      </c>
      <c r="C17" s="24"/>
      <c r="D17" s="21"/>
      <c r="E17" s="21"/>
    </row>
    <row r="18" spans="1:5">
      <c r="A18" s="24"/>
      <c r="B18" s="75" t="s">
        <v>8725</v>
      </c>
      <c r="C18" s="75"/>
      <c r="D18" s="21"/>
      <c r="E18" s="21"/>
    </row>
    <row r="19" spans="1:5">
      <c r="A19" s="24"/>
      <c r="B19" s="75" t="s">
        <v>8726</v>
      </c>
      <c r="C19" s="75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8709</v>
      </c>
      <c r="C21" s="21"/>
      <c r="D21" s="21"/>
      <c r="E21" s="21"/>
    </row>
    <row r="22" spans="1:5">
      <c r="A22" s="23"/>
      <c r="B22" s="71" t="s">
        <v>8727</v>
      </c>
      <c r="C22" s="71"/>
      <c r="D22" s="71"/>
      <c r="E22" s="71"/>
    </row>
    <row r="23" spans="1:5">
      <c r="A23" s="23"/>
      <c r="B23" s="71" t="s">
        <v>8728</v>
      </c>
      <c r="C23" s="71"/>
      <c r="D23" s="71"/>
      <c r="E23" s="71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421764CB-6DC1-407F-992A-24B4D343B15E}"/>
    <hyperlink ref="B12" location="Index!A12" display="Index" xr:uid="{565BD27C-12C0-4227-92F7-1D09BE629625}"/>
    <hyperlink ref="B26" r:id="rId2" display="© Commonwealth of Australia 2015" xr:uid="{FCDDE551-8BB3-4229-8E86-39085C6EB69A}"/>
    <hyperlink ref="B23" r:id="rId3" display="or the Labour Surveys Branch at labour.statistics@abs.gov.au." xr:uid="{941E5AE6-0A39-4C17-A269-E73BFEDD9ED4}"/>
    <hyperlink ref="B22:E22" r:id="rId4" display="For further information about these and related statistics visit www.abs.gov.au/about/contact-us" xr:uid="{6C6EEA7C-CD67-4472-97FA-CF1435A82683}"/>
    <hyperlink ref="B19" r:id="rId5" display="Explanatory Notes" xr:uid="{B22D98B1-2C13-441A-AD9D-52CFABAF57A3}"/>
    <hyperlink ref="B18" r:id="rId6" xr:uid="{56B702DB-B144-46FC-AD30-6C79D4016621}"/>
    <hyperlink ref="B18:C18" r:id="rId7" display="Summary" xr:uid="{6DACC2E3-382F-44BD-AB18-35B16E7593C3}"/>
    <hyperlink ref="B19:C19" r:id="rId8" display="Methodology" xr:uid="{6CA70B72-200D-48B6-9E84-11C98353BF34}"/>
    <hyperlink ref="B11" location="'Table 6.1'!C10" display="'Table 6.1'!C10" xr:uid="{B7CBA6E1-3D35-45ED-9AAE-F7A5FC4BEC9A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2.0459999999999998</v>
      </c>
      <c r="C11" s="9">
        <v>266.72699999999998</v>
      </c>
      <c r="D11" s="9">
        <v>167.471</v>
      </c>
      <c r="E11" s="9">
        <v>160.35599999999999</v>
      </c>
      <c r="F11" s="9">
        <v>5.1120000000000001</v>
      </c>
      <c r="G11" s="9">
        <v>2.0030000000000001</v>
      </c>
      <c r="H11" s="9">
        <v>4.6630000000000003</v>
      </c>
      <c r="I11" s="9">
        <v>0.46600000000000003</v>
      </c>
      <c r="J11" s="9">
        <v>1.4770000000000001</v>
      </c>
      <c r="K11" s="9">
        <v>131.41999999999999</v>
      </c>
      <c r="L11" s="9">
        <v>8.2449999999999992</v>
      </c>
      <c r="M11" s="9">
        <v>9.4489999999999998</v>
      </c>
      <c r="N11" s="9">
        <v>18.358000000000001</v>
      </c>
      <c r="O11" s="9">
        <v>34.584000000000003</v>
      </c>
      <c r="P11" s="9">
        <v>132.887</v>
      </c>
      <c r="Q11" s="9">
        <v>99.256</v>
      </c>
      <c r="R11" s="9">
        <v>10.59</v>
      </c>
      <c r="S11" s="9">
        <v>295.66699999999997</v>
      </c>
      <c r="T11" s="9">
        <v>427.86599999999999</v>
      </c>
      <c r="U11" s="9">
        <v>402.517</v>
      </c>
      <c r="V11" s="9">
        <v>28.815999999999999</v>
      </c>
      <c r="W11" s="9">
        <v>23.132000000000001</v>
      </c>
      <c r="X11" s="9">
        <v>10.978</v>
      </c>
      <c r="Y11" s="9">
        <v>12.154</v>
      </c>
      <c r="Z11" s="9">
        <v>19.164000000000001</v>
      </c>
      <c r="AA11" s="9">
        <v>3.9670000000000001</v>
      </c>
      <c r="AB11" s="9">
        <v>18.917000000000002</v>
      </c>
      <c r="AC11" s="9">
        <v>0.73199999999999998</v>
      </c>
      <c r="AD11" s="9">
        <v>3.4830000000000001</v>
      </c>
      <c r="AE11" s="9">
        <v>6.0410000000000004</v>
      </c>
      <c r="AF11" s="9">
        <v>9.9849999999999994</v>
      </c>
      <c r="AG11" s="9">
        <v>7.1059999999999999</v>
      </c>
      <c r="AH11" s="9">
        <v>15.74</v>
      </c>
      <c r="AI11" s="9">
        <v>7.391</v>
      </c>
      <c r="AJ11" s="9">
        <v>5.6849999999999996</v>
      </c>
      <c r="AK11" s="9">
        <v>373.70100000000002</v>
      </c>
      <c r="AL11" s="9">
        <v>310.55599999999998</v>
      </c>
      <c r="AM11" s="9">
        <v>298.76799999999997</v>
      </c>
      <c r="AN11" s="9">
        <v>6.5190000000000001</v>
      </c>
      <c r="AO11" s="9">
        <v>5.2679999999999998</v>
      </c>
      <c r="AP11" s="9">
        <v>6.9850000000000003</v>
      </c>
      <c r="AQ11" s="9">
        <v>0</v>
      </c>
      <c r="AR11" s="9">
        <v>4.8029999999999999</v>
      </c>
      <c r="AS11" s="9">
        <v>249.57300000000001</v>
      </c>
      <c r="AT11" s="9">
        <v>20.605</v>
      </c>
      <c r="AU11" s="9">
        <v>13.923999999999999</v>
      </c>
      <c r="AV11" s="9">
        <v>26.454000000000001</v>
      </c>
      <c r="AW11" s="9">
        <v>59.43</v>
      </c>
      <c r="AX11" s="9">
        <v>251.126</v>
      </c>
      <c r="AY11" s="9">
        <v>63.143999999999998</v>
      </c>
      <c r="AZ11" s="9">
        <v>25.349</v>
      </c>
      <c r="BA11" s="9">
        <v>427.86599999999999</v>
      </c>
      <c r="BB11" s="9">
        <v>333.88900000000001</v>
      </c>
      <c r="BC11" s="9">
        <v>315.67</v>
      </c>
      <c r="BD11" s="9">
        <v>37.344999999999999</v>
      </c>
      <c r="BE11" s="9">
        <v>32.767000000000003</v>
      </c>
      <c r="BF11" s="9">
        <v>16.509</v>
      </c>
      <c r="BG11" s="9">
        <v>16.257999999999999</v>
      </c>
      <c r="BH11" s="9">
        <v>25.263999999999999</v>
      </c>
      <c r="BI11" s="9">
        <v>7.5030000000000001</v>
      </c>
      <c r="BJ11" s="9">
        <v>25.04</v>
      </c>
      <c r="BK11" s="9">
        <v>3.9409999999999998</v>
      </c>
      <c r="BL11" s="9">
        <v>3.1920000000000002</v>
      </c>
      <c r="BM11" s="9">
        <v>7.2329999999999997</v>
      </c>
      <c r="BN11" s="9">
        <v>10.781000000000001</v>
      </c>
      <c r="BO11" s="9">
        <v>14.754</v>
      </c>
      <c r="BP11" s="9">
        <v>19.571000000000002</v>
      </c>
      <c r="BQ11" s="9">
        <v>13.196</v>
      </c>
      <c r="BR11" s="9">
        <v>4.5780000000000003</v>
      </c>
      <c r="BS11" s="9">
        <v>278.32499999999999</v>
      </c>
      <c r="BT11" s="9">
        <v>217.26400000000001</v>
      </c>
      <c r="BU11" s="9">
        <v>210.535</v>
      </c>
      <c r="BV11" s="9">
        <v>4.0960000000000001</v>
      </c>
      <c r="BW11" s="9">
        <v>2.633</v>
      </c>
      <c r="BX11" s="9">
        <v>3.5659999999999998</v>
      </c>
      <c r="BY11" s="9">
        <v>2.0529999999999999</v>
      </c>
      <c r="BZ11" s="9">
        <v>0.57299999999999995</v>
      </c>
      <c r="CA11" s="9">
        <v>169.071</v>
      </c>
      <c r="CB11" s="9">
        <v>14.535</v>
      </c>
      <c r="CC11" s="9">
        <v>10.122999999999999</v>
      </c>
      <c r="CD11" s="9">
        <v>23.535</v>
      </c>
      <c r="CE11" s="9">
        <v>25.49</v>
      </c>
      <c r="CF11" s="9">
        <v>191.77500000000001</v>
      </c>
      <c r="CG11" s="9">
        <v>61.061</v>
      </c>
      <c r="CH11" s="9">
        <v>18.219000000000001</v>
      </c>
      <c r="CI11" s="9">
        <v>333.88900000000001</v>
      </c>
      <c r="CJ11" s="9">
        <v>217.37100000000001</v>
      </c>
      <c r="CK11" s="9">
        <v>201.357</v>
      </c>
      <c r="CL11" s="9">
        <v>18.702000000000002</v>
      </c>
      <c r="CM11" s="9">
        <v>14.367000000000001</v>
      </c>
      <c r="CN11" s="9">
        <v>5.1559999999999997</v>
      </c>
      <c r="CO11" s="9">
        <v>9.2110000000000003</v>
      </c>
      <c r="CP11" s="9">
        <v>8.8420000000000005</v>
      </c>
      <c r="CQ11" s="9">
        <v>5.5250000000000004</v>
      </c>
      <c r="CR11" s="9">
        <v>6.5570000000000004</v>
      </c>
      <c r="CS11" s="9">
        <v>4.282</v>
      </c>
      <c r="CT11" s="9">
        <v>2.964</v>
      </c>
      <c r="CU11" s="9">
        <v>1.851</v>
      </c>
      <c r="CV11" s="9">
        <v>6.4240000000000004</v>
      </c>
      <c r="CW11" s="9">
        <v>6.093</v>
      </c>
      <c r="CX11" s="9">
        <v>7.2249999999999996</v>
      </c>
      <c r="CY11" s="9">
        <v>7.1420000000000003</v>
      </c>
      <c r="CZ11" s="9">
        <v>4.335</v>
      </c>
      <c r="DA11" s="9">
        <v>182.654</v>
      </c>
      <c r="DB11" s="9">
        <v>163.96799999999999</v>
      </c>
      <c r="DC11" s="9">
        <v>159.54900000000001</v>
      </c>
      <c r="DD11" s="9">
        <v>2.0169999999999999</v>
      </c>
      <c r="DE11" s="9">
        <v>2.4020000000000001</v>
      </c>
      <c r="DF11" s="9">
        <v>3.0739999999999998</v>
      </c>
      <c r="DG11" s="9">
        <v>0.91800000000000004</v>
      </c>
      <c r="DH11" s="9">
        <v>0.42699999999999999</v>
      </c>
      <c r="DI11" s="9">
        <v>106.997</v>
      </c>
      <c r="DJ11" s="9">
        <v>12.237</v>
      </c>
      <c r="DK11" s="9">
        <v>11.308999999999999</v>
      </c>
      <c r="DL11" s="9">
        <v>33.424999999999997</v>
      </c>
      <c r="DM11" s="9">
        <v>18.337</v>
      </c>
      <c r="DN11" s="9">
        <v>145.63</v>
      </c>
      <c r="DO11" s="9">
        <v>18.687000000000001</v>
      </c>
      <c r="DP11" s="9">
        <v>16.013999999999999</v>
      </c>
      <c r="DQ11" s="9">
        <v>217.37100000000001</v>
      </c>
      <c r="DR11" s="9">
        <v>335.67500000000001</v>
      </c>
      <c r="DS11" s="9">
        <v>317.77600000000001</v>
      </c>
      <c r="DT11" s="9">
        <v>27.751999999999999</v>
      </c>
      <c r="DU11" s="9">
        <v>22.593</v>
      </c>
      <c r="DV11" s="9">
        <v>6.5019999999999998</v>
      </c>
      <c r="DW11" s="9">
        <v>15.561999999999999</v>
      </c>
      <c r="DX11" s="9">
        <v>13.451000000000001</v>
      </c>
      <c r="DY11" s="9">
        <v>9.1419999999999995</v>
      </c>
      <c r="DZ11" s="9">
        <v>12.698</v>
      </c>
      <c r="EA11" s="9">
        <v>5.2910000000000004</v>
      </c>
      <c r="EB11" s="9">
        <v>3.8290000000000002</v>
      </c>
      <c r="EC11" s="9">
        <v>6.3360000000000003</v>
      </c>
      <c r="ED11" s="9">
        <v>7.3650000000000002</v>
      </c>
      <c r="EE11" s="9">
        <v>8.8930000000000007</v>
      </c>
      <c r="EF11" s="9">
        <v>13.663</v>
      </c>
      <c r="EG11" s="9">
        <v>8.93</v>
      </c>
      <c r="EH11" s="9">
        <v>5.1589999999999998</v>
      </c>
      <c r="EI11" s="9">
        <v>290.02300000000002</v>
      </c>
      <c r="EJ11" s="9">
        <v>249.97</v>
      </c>
      <c r="EK11" s="9">
        <v>232.05799999999999</v>
      </c>
      <c r="EL11" s="9">
        <v>10.465999999999999</v>
      </c>
      <c r="EM11" s="9">
        <v>7.4459999999999997</v>
      </c>
      <c r="EN11" s="9">
        <v>9.9139999999999997</v>
      </c>
      <c r="EO11" s="9">
        <v>5.4729999999999999</v>
      </c>
      <c r="EP11" s="9">
        <v>1.9690000000000001</v>
      </c>
      <c r="EQ11" s="9">
        <v>203.82</v>
      </c>
      <c r="ER11" s="9">
        <v>12.555999999999999</v>
      </c>
      <c r="ES11" s="9">
        <v>12.6</v>
      </c>
      <c r="ET11" s="9">
        <v>20.995000000000001</v>
      </c>
      <c r="EU11" s="9">
        <v>41.069000000000003</v>
      </c>
      <c r="EV11" s="9">
        <v>208.90199999999999</v>
      </c>
      <c r="EW11" s="9">
        <v>40.052999999999997</v>
      </c>
      <c r="EX11" s="9">
        <v>17.899999999999999</v>
      </c>
      <c r="EY11" s="9">
        <v>335.67500000000001</v>
      </c>
      <c r="EZ11" s="9">
        <v>195.32400000000001</v>
      </c>
      <c r="FA11" s="9">
        <v>182.09200000000001</v>
      </c>
      <c r="FB11" s="9">
        <v>29.873999999999999</v>
      </c>
      <c r="FC11" s="9">
        <v>28.876000000000001</v>
      </c>
      <c r="FD11" s="9">
        <v>7.74</v>
      </c>
      <c r="FE11" s="9">
        <v>21.135999999999999</v>
      </c>
      <c r="FF11" s="9">
        <v>15.263</v>
      </c>
      <c r="FG11" s="9">
        <v>13.614000000000001</v>
      </c>
      <c r="FH11" s="9">
        <v>13.728999999999999</v>
      </c>
      <c r="FI11" s="9">
        <v>11.448</v>
      </c>
      <c r="FJ11" s="9">
        <v>1.478</v>
      </c>
      <c r="FK11" s="9">
        <v>6.7930000000000001</v>
      </c>
      <c r="FL11" s="9">
        <v>14.114000000000001</v>
      </c>
      <c r="FM11" s="9">
        <v>7.9690000000000003</v>
      </c>
      <c r="FN11" s="9">
        <v>18.234999999999999</v>
      </c>
      <c r="FO11" s="9">
        <v>10.641999999999999</v>
      </c>
      <c r="FP11" s="9">
        <v>0.998</v>
      </c>
      <c r="FQ11" s="9">
        <v>152.21799999999999</v>
      </c>
      <c r="FR11" s="9">
        <v>132.45400000000001</v>
      </c>
      <c r="FS11" s="9">
        <v>128.68600000000001</v>
      </c>
      <c r="FT11" s="9">
        <v>1.1080000000000001</v>
      </c>
      <c r="FU11" s="9">
        <v>2.66</v>
      </c>
      <c r="FV11" s="9">
        <v>1.101</v>
      </c>
      <c r="FW11" s="9">
        <v>2.13</v>
      </c>
      <c r="FX11" s="9">
        <v>0</v>
      </c>
      <c r="FY11" s="9">
        <v>86.944000000000003</v>
      </c>
      <c r="FZ11" s="9">
        <v>7.6890000000000001</v>
      </c>
      <c r="GA11" s="9">
        <v>11.802</v>
      </c>
      <c r="GB11" s="9">
        <v>26.018999999999998</v>
      </c>
      <c r="GC11" s="9">
        <v>21.067</v>
      </c>
      <c r="GD11" s="9">
        <v>111.387</v>
      </c>
      <c r="GE11" s="9">
        <v>19.763999999999999</v>
      </c>
      <c r="GF11" s="9">
        <v>13.231999999999999</v>
      </c>
      <c r="GG11" s="9">
        <v>195.32400000000001</v>
      </c>
      <c r="GH11" s="9">
        <v>154.05600000000001</v>
      </c>
      <c r="GI11" s="9">
        <v>142.922</v>
      </c>
      <c r="GJ11" s="9">
        <v>18.245000000000001</v>
      </c>
      <c r="GK11" s="9">
        <v>16.675999999999998</v>
      </c>
      <c r="GL11" s="9">
        <v>7.8780000000000001</v>
      </c>
      <c r="GM11" s="9">
        <v>8.798</v>
      </c>
      <c r="GN11" s="9">
        <v>12.581</v>
      </c>
      <c r="GO11" s="9">
        <v>4.0949999999999998</v>
      </c>
      <c r="GP11" s="9">
        <v>13.676</v>
      </c>
      <c r="GQ11" s="9">
        <v>2.1880000000000002</v>
      </c>
      <c r="GR11" s="9">
        <v>0.43</v>
      </c>
      <c r="GS11" s="9">
        <v>3.319</v>
      </c>
      <c r="GT11" s="9">
        <v>3.8210000000000002</v>
      </c>
      <c r="GU11" s="9">
        <v>9.5359999999999996</v>
      </c>
      <c r="GV11" s="9">
        <v>10.513999999999999</v>
      </c>
      <c r="GW11" s="9">
        <v>6.1619999999999999</v>
      </c>
      <c r="GX11" s="9">
        <v>1.569</v>
      </c>
      <c r="GY11" s="9">
        <v>124.67700000000001</v>
      </c>
      <c r="GZ11" s="9">
        <v>108.369</v>
      </c>
      <c r="HA11" s="9">
        <v>103.28</v>
      </c>
      <c r="HB11" s="9">
        <v>1.522</v>
      </c>
      <c r="HC11" s="9">
        <v>3.5670000000000002</v>
      </c>
      <c r="HD11" s="9">
        <v>3.7</v>
      </c>
      <c r="HE11" s="9">
        <v>1.389</v>
      </c>
      <c r="HF11" s="9">
        <v>0</v>
      </c>
      <c r="HG11" s="9">
        <v>82.497</v>
      </c>
      <c r="HH11" s="9">
        <v>2.78</v>
      </c>
      <c r="HI11" s="9">
        <v>4.0979999999999999</v>
      </c>
      <c r="HJ11" s="9">
        <v>18.995000000000001</v>
      </c>
      <c r="HK11" s="9">
        <v>11.414</v>
      </c>
      <c r="HL11" s="9">
        <v>96.956000000000003</v>
      </c>
      <c r="HM11" s="9">
        <v>16.308</v>
      </c>
      <c r="HN11" s="9">
        <v>11.134</v>
      </c>
      <c r="HO11" s="9">
        <v>154.05600000000001</v>
      </c>
      <c r="HP11" s="9">
        <v>251.535</v>
      </c>
      <c r="HQ11" s="9">
        <v>227.47499999999999</v>
      </c>
      <c r="HR11" s="9">
        <v>28.196999999999999</v>
      </c>
      <c r="HS11" s="9">
        <v>23.41</v>
      </c>
      <c r="HT11" s="9">
        <v>10.028</v>
      </c>
      <c r="HU11" s="9">
        <v>13.382999999999999</v>
      </c>
      <c r="HV11" s="9">
        <v>16.875</v>
      </c>
      <c r="HW11" s="9">
        <v>6.5350000000000001</v>
      </c>
      <c r="HX11" s="9">
        <v>15.042999999999999</v>
      </c>
      <c r="HY11" s="9">
        <v>3.915</v>
      </c>
      <c r="HZ11" s="9">
        <v>0.59799999999999998</v>
      </c>
      <c r="IA11" s="9">
        <v>4.3460000000000001</v>
      </c>
      <c r="IB11" s="9">
        <v>10.233000000000001</v>
      </c>
      <c r="IC11" s="9">
        <v>8.8309999999999995</v>
      </c>
      <c r="ID11" s="9">
        <v>14.868</v>
      </c>
      <c r="IE11" s="9">
        <v>8.5419999999999998</v>
      </c>
      <c r="IF11" s="9">
        <v>4.7859999999999996</v>
      </c>
      <c r="IG11" s="9">
        <v>199.27799999999999</v>
      </c>
      <c r="IH11" s="9">
        <v>170.923</v>
      </c>
      <c r="II11" s="9">
        <v>164.166</v>
      </c>
      <c r="IJ11" s="9">
        <v>0.94399999999999995</v>
      </c>
      <c r="IK11" s="9">
        <v>5.8129999999999997</v>
      </c>
      <c r="IL11" s="9">
        <v>1.3560000000000001</v>
      </c>
      <c r="IM11" s="9">
        <v>4.0599999999999996</v>
      </c>
      <c r="IN11" s="9">
        <v>0.32600000000000001</v>
      </c>
      <c r="IO11" s="9">
        <v>123.983</v>
      </c>
      <c r="IP11" s="9">
        <v>9.42</v>
      </c>
      <c r="IQ11" s="9">
        <v>6.556</v>
      </c>
    </row>
    <row r="12" spans="1:251">
      <c r="A12" s="10">
        <v>42401</v>
      </c>
      <c r="B12" s="9">
        <v>1.1759999999999999</v>
      </c>
      <c r="C12" s="9">
        <v>251.57300000000001</v>
      </c>
      <c r="D12" s="9">
        <v>156.24</v>
      </c>
      <c r="E12" s="9">
        <v>146.6</v>
      </c>
      <c r="F12" s="9">
        <v>7.4729999999999999</v>
      </c>
      <c r="G12" s="9">
        <v>2.1669999999999998</v>
      </c>
      <c r="H12" s="9">
        <v>5.9729999999999999</v>
      </c>
      <c r="I12" s="9">
        <v>0.47699999999999998</v>
      </c>
      <c r="J12" s="9">
        <v>1.55</v>
      </c>
      <c r="K12" s="9">
        <v>131.267</v>
      </c>
      <c r="L12" s="9">
        <v>9.1319999999999997</v>
      </c>
      <c r="M12" s="9">
        <v>3.5310000000000001</v>
      </c>
      <c r="N12" s="9">
        <v>12.31</v>
      </c>
      <c r="O12" s="9">
        <v>31.16</v>
      </c>
      <c r="P12" s="9">
        <v>125.081</v>
      </c>
      <c r="Q12" s="9">
        <v>95.332999999999998</v>
      </c>
      <c r="R12" s="9">
        <v>12.817</v>
      </c>
      <c r="S12" s="9">
        <v>278.56200000000001</v>
      </c>
      <c r="T12" s="9">
        <v>471.08100000000002</v>
      </c>
      <c r="U12" s="9">
        <v>448.67200000000003</v>
      </c>
      <c r="V12" s="9">
        <v>37.822000000000003</v>
      </c>
      <c r="W12" s="9">
        <v>30.689</v>
      </c>
      <c r="X12" s="9">
        <v>16.704999999999998</v>
      </c>
      <c r="Y12" s="9">
        <v>13.984999999999999</v>
      </c>
      <c r="Z12" s="9">
        <v>27.718</v>
      </c>
      <c r="AA12" s="9">
        <v>2.9710000000000001</v>
      </c>
      <c r="AB12" s="9">
        <v>29.388999999999999</v>
      </c>
      <c r="AC12" s="9">
        <v>0</v>
      </c>
      <c r="AD12" s="9">
        <v>0.67900000000000005</v>
      </c>
      <c r="AE12" s="9">
        <v>9.5640000000000001</v>
      </c>
      <c r="AF12" s="9">
        <v>11.249000000000001</v>
      </c>
      <c r="AG12" s="9">
        <v>9.8770000000000007</v>
      </c>
      <c r="AH12" s="9">
        <v>24.367999999999999</v>
      </c>
      <c r="AI12" s="9">
        <v>6.3220000000000001</v>
      </c>
      <c r="AJ12" s="9">
        <v>7.1319999999999997</v>
      </c>
      <c r="AK12" s="9">
        <v>410.851</v>
      </c>
      <c r="AL12" s="9">
        <v>332.26499999999999</v>
      </c>
      <c r="AM12" s="9">
        <v>318.99900000000002</v>
      </c>
      <c r="AN12" s="9">
        <v>7.992</v>
      </c>
      <c r="AO12" s="9">
        <v>5.274</v>
      </c>
      <c r="AP12" s="9">
        <v>10.672000000000001</v>
      </c>
      <c r="AQ12" s="9">
        <v>0</v>
      </c>
      <c r="AR12" s="9">
        <v>2.5939999999999999</v>
      </c>
      <c r="AS12" s="9">
        <v>262.18700000000001</v>
      </c>
      <c r="AT12" s="9">
        <v>19.658000000000001</v>
      </c>
      <c r="AU12" s="9">
        <v>17.645</v>
      </c>
      <c r="AV12" s="9">
        <v>32.774999999999999</v>
      </c>
      <c r="AW12" s="9">
        <v>64.394999999999996</v>
      </c>
      <c r="AX12" s="9">
        <v>267.87</v>
      </c>
      <c r="AY12" s="9">
        <v>78.585999999999999</v>
      </c>
      <c r="AZ12" s="9">
        <v>22.408000000000001</v>
      </c>
      <c r="BA12" s="9">
        <v>471.08100000000002</v>
      </c>
      <c r="BB12" s="9">
        <v>363.23500000000001</v>
      </c>
      <c r="BC12" s="9">
        <v>344.98200000000003</v>
      </c>
      <c r="BD12" s="9">
        <v>32.9</v>
      </c>
      <c r="BE12" s="9">
        <v>30.347000000000001</v>
      </c>
      <c r="BF12" s="9">
        <v>13.257</v>
      </c>
      <c r="BG12" s="9">
        <v>17.09</v>
      </c>
      <c r="BH12" s="9">
        <v>21.202999999999999</v>
      </c>
      <c r="BI12" s="9">
        <v>9.1440000000000001</v>
      </c>
      <c r="BJ12" s="9">
        <v>20.765999999999998</v>
      </c>
      <c r="BK12" s="9">
        <v>2.7839999999999998</v>
      </c>
      <c r="BL12" s="9">
        <v>5.9050000000000002</v>
      </c>
      <c r="BM12" s="9">
        <v>10.226000000000001</v>
      </c>
      <c r="BN12" s="9">
        <v>8.2919999999999998</v>
      </c>
      <c r="BO12" s="9">
        <v>11.829000000000001</v>
      </c>
      <c r="BP12" s="9">
        <v>15.91</v>
      </c>
      <c r="BQ12" s="9">
        <v>14.436999999999999</v>
      </c>
      <c r="BR12" s="9">
        <v>2.5529999999999999</v>
      </c>
      <c r="BS12" s="9">
        <v>312.08199999999999</v>
      </c>
      <c r="BT12" s="9">
        <v>232.69</v>
      </c>
      <c r="BU12" s="9">
        <v>228.05699999999999</v>
      </c>
      <c r="BV12" s="9">
        <v>1.4410000000000001</v>
      </c>
      <c r="BW12" s="9">
        <v>3.1909999999999998</v>
      </c>
      <c r="BX12" s="9">
        <v>1.4410000000000001</v>
      </c>
      <c r="BY12" s="9">
        <v>1.0249999999999999</v>
      </c>
      <c r="BZ12" s="9">
        <v>1.6060000000000001</v>
      </c>
      <c r="CA12" s="9">
        <v>187.47800000000001</v>
      </c>
      <c r="CB12" s="9">
        <v>7.3330000000000002</v>
      </c>
      <c r="CC12" s="9">
        <v>10.557</v>
      </c>
      <c r="CD12" s="9">
        <v>27.321999999999999</v>
      </c>
      <c r="CE12" s="9">
        <v>25.02</v>
      </c>
      <c r="CF12" s="9">
        <v>207.66900000000001</v>
      </c>
      <c r="CG12" s="9">
        <v>79.391999999999996</v>
      </c>
      <c r="CH12" s="9">
        <v>18.253</v>
      </c>
      <c r="CI12" s="9">
        <v>363.23500000000001</v>
      </c>
      <c r="CJ12" s="9">
        <v>219.47300000000001</v>
      </c>
      <c r="CK12" s="9">
        <v>204.33699999999999</v>
      </c>
      <c r="CL12" s="9">
        <v>18.239999999999998</v>
      </c>
      <c r="CM12" s="9">
        <v>15.815</v>
      </c>
      <c r="CN12" s="9">
        <v>10.052</v>
      </c>
      <c r="CO12" s="9">
        <v>5.7629999999999999</v>
      </c>
      <c r="CP12" s="9">
        <v>12.414999999999999</v>
      </c>
      <c r="CQ12" s="9">
        <v>3.4</v>
      </c>
      <c r="CR12" s="9">
        <v>10.413</v>
      </c>
      <c r="CS12" s="9">
        <v>1.629</v>
      </c>
      <c r="CT12" s="9">
        <v>2.879</v>
      </c>
      <c r="CU12" s="9">
        <v>2.2280000000000002</v>
      </c>
      <c r="CV12" s="9">
        <v>8.7050000000000001</v>
      </c>
      <c r="CW12" s="9">
        <v>4.8819999999999997</v>
      </c>
      <c r="CX12" s="9">
        <v>8.6530000000000005</v>
      </c>
      <c r="CY12" s="9">
        <v>7.1619999999999999</v>
      </c>
      <c r="CZ12" s="9">
        <v>2.4249999999999998</v>
      </c>
      <c r="DA12" s="9">
        <v>186.09700000000001</v>
      </c>
      <c r="DB12" s="9">
        <v>168.577</v>
      </c>
      <c r="DC12" s="9">
        <v>160.80099999999999</v>
      </c>
      <c r="DD12" s="9">
        <v>4.0380000000000003</v>
      </c>
      <c r="DE12" s="9">
        <v>3.7370000000000001</v>
      </c>
      <c r="DF12" s="9">
        <v>4.3259999999999996</v>
      </c>
      <c r="DG12" s="9">
        <v>2.9180000000000001</v>
      </c>
      <c r="DH12" s="9">
        <v>0.53100000000000003</v>
      </c>
      <c r="DI12" s="9">
        <v>122.637</v>
      </c>
      <c r="DJ12" s="9">
        <v>12.119</v>
      </c>
      <c r="DK12" s="9">
        <v>15.407999999999999</v>
      </c>
      <c r="DL12" s="9">
        <v>18.411999999999999</v>
      </c>
      <c r="DM12" s="9">
        <v>21.972999999999999</v>
      </c>
      <c r="DN12" s="9">
        <v>146.60300000000001</v>
      </c>
      <c r="DO12" s="9">
        <v>17.52</v>
      </c>
      <c r="DP12" s="9">
        <v>15.137</v>
      </c>
      <c r="DQ12" s="9">
        <v>219.47300000000001</v>
      </c>
      <c r="DR12" s="9">
        <v>343.35199999999998</v>
      </c>
      <c r="DS12" s="9">
        <v>328.34500000000003</v>
      </c>
      <c r="DT12" s="9">
        <v>23.038</v>
      </c>
      <c r="DU12" s="9">
        <v>21.260999999999999</v>
      </c>
      <c r="DV12" s="9">
        <v>6.2009999999999996</v>
      </c>
      <c r="DW12" s="9">
        <v>15.06</v>
      </c>
      <c r="DX12" s="9">
        <v>14.127000000000001</v>
      </c>
      <c r="DY12" s="9">
        <v>7.1340000000000003</v>
      </c>
      <c r="DZ12" s="9">
        <v>12.542</v>
      </c>
      <c r="EA12" s="9">
        <v>5.032</v>
      </c>
      <c r="EB12" s="9">
        <v>3.6869999999999998</v>
      </c>
      <c r="EC12" s="9">
        <v>5.32</v>
      </c>
      <c r="ED12" s="9">
        <v>5.7510000000000003</v>
      </c>
      <c r="EE12" s="9">
        <v>10.191000000000001</v>
      </c>
      <c r="EF12" s="9">
        <v>12.259</v>
      </c>
      <c r="EG12" s="9">
        <v>9.0030000000000001</v>
      </c>
      <c r="EH12" s="9">
        <v>1.7769999999999999</v>
      </c>
      <c r="EI12" s="9">
        <v>305.30799999999999</v>
      </c>
      <c r="EJ12" s="9">
        <v>265.3</v>
      </c>
      <c r="EK12" s="9">
        <v>247.66300000000001</v>
      </c>
      <c r="EL12" s="9">
        <v>10.122</v>
      </c>
      <c r="EM12" s="9">
        <v>7.516</v>
      </c>
      <c r="EN12" s="9">
        <v>6.6689999999999996</v>
      </c>
      <c r="EO12" s="9">
        <v>7.0190000000000001</v>
      </c>
      <c r="EP12" s="9">
        <v>3.9489999999999998</v>
      </c>
      <c r="EQ12" s="9">
        <v>216.904</v>
      </c>
      <c r="ER12" s="9">
        <v>12.766</v>
      </c>
      <c r="ES12" s="9">
        <v>17.135000000000002</v>
      </c>
      <c r="ET12" s="9">
        <v>18.495999999999999</v>
      </c>
      <c r="EU12" s="9">
        <v>47.439</v>
      </c>
      <c r="EV12" s="9">
        <v>217.86099999999999</v>
      </c>
      <c r="EW12" s="9">
        <v>40.008000000000003</v>
      </c>
      <c r="EX12" s="9">
        <v>15.007</v>
      </c>
      <c r="EY12" s="9">
        <v>343.35199999999998</v>
      </c>
      <c r="EZ12" s="9">
        <v>207.744</v>
      </c>
      <c r="FA12" s="9">
        <v>191.91200000000001</v>
      </c>
      <c r="FB12" s="9">
        <v>22.646999999999998</v>
      </c>
      <c r="FC12" s="9">
        <v>22.15</v>
      </c>
      <c r="FD12" s="9">
        <v>10.301</v>
      </c>
      <c r="FE12" s="9">
        <v>11.849</v>
      </c>
      <c r="FF12" s="9">
        <v>13.986000000000001</v>
      </c>
      <c r="FG12" s="9">
        <v>8.1639999999999997</v>
      </c>
      <c r="FH12" s="9">
        <v>12.492000000000001</v>
      </c>
      <c r="FI12" s="9">
        <v>8.2129999999999992</v>
      </c>
      <c r="FJ12" s="9">
        <v>0</v>
      </c>
      <c r="FK12" s="9">
        <v>7.0860000000000003</v>
      </c>
      <c r="FL12" s="9">
        <v>10.468999999999999</v>
      </c>
      <c r="FM12" s="9">
        <v>4.5949999999999998</v>
      </c>
      <c r="FN12" s="9">
        <v>14.124000000000001</v>
      </c>
      <c r="FO12" s="9">
        <v>8.0259999999999998</v>
      </c>
      <c r="FP12" s="9">
        <v>0.497</v>
      </c>
      <c r="FQ12" s="9">
        <v>169.26499999999999</v>
      </c>
      <c r="FR12" s="9">
        <v>153.95599999999999</v>
      </c>
      <c r="FS12" s="9">
        <v>147.11000000000001</v>
      </c>
      <c r="FT12" s="9">
        <v>2.8010000000000002</v>
      </c>
      <c r="FU12" s="9">
        <v>4.0449999999999999</v>
      </c>
      <c r="FV12" s="9">
        <v>3.5369999999999999</v>
      </c>
      <c r="FW12" s="9">
        <v>2.1819999999999999</v>
      </c>
      <c r="FX12" s="9">
        <v>0.57399999999999995</v>
      </c>
      <c r="FY12" s="9">
        <v>101.783</v>
      </c>
      <c r="FZ12" s="9">
        <v>11.526</v>
      </c>
      <c r="GA12" s="9">
        <v>10.601000000000001</v>
      </c>
      <c r="GB12" s="9">
        <v>30.045999999999999</v>
      </c>
      <c r="GC12" s="9">
        <v>25.324000000000002</v>
      </c>
      <c r="GD12" s="9">
        <v>128.63200000000001</v>
      </c>
      <c r="GE12" s="9">
        <v>15.308999999999999</v>
      </c>
      <c r="GF12" s="9">
        <v>15.832000000000001</v>
      </c>
      <c r="GG12" s="9">
        <v>207.744</v>
      </c>
      <c r="GH12" s="9">
        <v>147.58500000000001</v>
      </c>
      <c r="GI12" s="9">
        <v>136.999</v>
      </c>
      <c r="GJ12" s="9">
        <v>11.114000000000001</v>
      </c>
      <c r="GK12" s="9">
        <v>10.688000000000001</v>
      </c>
      <c r="GL12" s="9">
        <v>5.0149999999999997</v>
      </c>
      <c r="GM12" s="9">
        <v>5.673</v>
      </c>
      <c r="GN12" s="9">
        <v>6.9139999999999997</v>
      </c>
      <c r="GO12" s="9">
        <v>3.774</v>
      </c>
      <c r="GP12" s="9">
        <v>6.8280000000000003</v>
      </c>
      <c r="GQ12" s="9">
        <v>2.0209999999999999</v>
      </c>
      <c r="GR12" s="9">
        <v>1.296</v>
      </c>
      <c r="GS12" s="9">
        <v>3.3359999999999999</v>
      </c>
      <c r="GT12" s="9">
        <v>2.6190000000000002</v>
      </c>
      <c r="GU12" s="9">
        <v>4.7329999999999997</v>
      </c>
      <c r="GV12" s="9">
        <v>6.0449999999999999</v>
      </c>
      <c r="GW12" s="9">
        <v>4.6420000000000003</v>
      </c>
      <c r="GX12" s="9">
        <v>0.42599999999999999</v>
      </c>
      <c r="GY12" s="9">
        <v>125.88500000000001</v>
      </c>
      <c r="GZ12" s="9">
        <v>111.973</v>
      </c>
      <c r="HA12" s="9">
        <v>108.146</v>
      </c>
      <c r="HB12" s="9">
        <v>1.4259999999999999</v>
      </c>
      <c r="HC12" s="9">
        <v>2.4020000000000001</v>
      </c>
      <c r="HD12" s="9">
        <v>1.996</v>
      </c>
      <c r="HE12" s="9">
        <v>0.48499999999999999</v>
      </c>
      <c r="HF12" s="9">
        <v>0.92200000000000004</v>
      </c>
      <c r="HG12" s="9">
        <v>89.14</v>
      </c>
      <c r="HH12" s="9">
        <v>4.3339999999999996</v>
      </c>
      <c r="HI12" s="9">
        <v>6.258</v>
      </c>
      <c r="HJ12" s="9">
        <v>12.242000000000001</v>
      </c>
      <c r="HK12" s="9">
        <v>9.8610000000000007</v>
      </c>
      <c r="HL12" s="9">
        <v>102.113</v>
      </c>
      <c r="HM12" s="9">
        <v>13.912000000000001</v>
      </c>
      <c r="HN12" s="9">
        <v>10.586</v>
      </c>
      <c r="HO12" s="9">
        <v>147.58500000000001</v>
      </c>
      <c r="HP12" s="9">
        <v>219.31299999999999</v>
      </c>
      <c r="HQ12" s="9">
        <v>196.334</v>
      </c>
      <c r="HR12" s="9">
        <v>19.945</v>
      </c>
      <c r="HS12" s="9">
        <v>19.062000000000001</v>
      </c>
      <c r="HT12" s="9">
        <v>7.343</v>
      </c>
      <c r="HU12" s="9">
        <v>11.718999999999999</v>
      </c>
      <c r="HV12" s="9">
        <v>10.097</v>
      </c>
      <c r="HW12" s="9">
        <v>8.9659999999999993</v>
      </c>
      <c r="HX12" s="9">
        <v>11.007</v>
      </c>
      <c r="HY12" s="9">
        <v>7.476</v>
      </c>
      <c r="HZ12" s="9">
        <v>0</v>
      </c>
      <c r="IA12" s="9">
        <v>3.9039999999999999</v>
      </c>
      <c r="IB12" s="9">
        <v>8.7059999999999995</v>
      </c>
      <c r="IC12" s="9">
        <v>6.452</v>
      </c>
      <c r="ID12" s="9">
        <v>7.0430000000000001</v>
      </c>
      <c r="IE12" s="9">
        <v>12.02</v>
      </c>
      <c r="IF12" s="9">
        <v>0.88300000000000001</v>
      </c>
      <c r="IG12" s="9">
        <v>176.38900000000001</v>
      </c>
      <c r="IH12" s="9">
        <v>148.756</v>
      </c>
      <c r="II12" s="9">
        <v>143.124</v>
      </c>
      <c r="IJ12" s="9">
        <v>1.492</v>
      </c>
      <c r="IK12" s="9">
        <v>4.1399999999999997</v>
      </c>
      <c r="IL12" s="9">
        <v>1.492</v>
      </c>
      <c r="IM12" s="9">
        <v>1.4850000000000001</v>
      </c>
      <c r="IN12" s="9">
        <v>0.93100000000000005</v>
      </c>
      <c r="IO12" s="9">
        <v>112.123</v>
      </c>
      <c r="IP12" s="9">
        <v>6.7839999999999998</v>
      </c>
      <c r="IQ12" s="9">
        <v>8.5540000000000003</v>
      </c>
    </row>
    <row r="13" spans="1:251">
      <c r="A13" s="10">
        <v>42767</v>
      </c>
      <c r="B13" s="9">
        <v>1.3340000000000001</v>
      </c>
      <c r="C13" s="9">
        <v>241.084</v>
      </c>
      <c r="D13" s="9">
        <v>145.47999999999999</v>
      </c>
      <c r="E13" s="9">
        <v>135.35300000000001</v>
      </c>
      <c r="F13" s="9">
        <v>6.4340000000000002</v>
      </c>
      <c r="G13" s="9">
        <v>3.6920000000000002</v>
      </c>
      <c r="H13" s="9">
        <v>3.4020000000000001</v>
      </c>
      <c r="I13" s="9">
        <v>0.93</v>
      </c>
      <c r="J13" s="9">
        <v>3.1909999999999998</v>
      </c>
      <c r="K13" s="9">
        <v>120.505</v>
      </c>
      <c r="L13" s="9">
        <v>8.5310000000000006</v>
      </c>
      <c r="M13" s="9">
        <v>6.194</v>
      </c>
      <c r="N13" s="9">
        <v>10.25</v>
      </c>
      <c r="O13" s="9">
        <v>29.202000000000002</v>
      </c>
      <c r="P13" s="9">
        <v>116.277</v>
      </c>
      <c r="Q13" s="9">
        <v>95.605000000000004</v>
      </c>
      <c r="R13" s="9">
        <v>14.204000000000001</v>
      </c>
      <c r="S13" s="9">
        <v>271.94900000000001</v>
      </c>
      <c r="T13" s="9">
        <v>458.95</v>
      </c>
      <c r="U13" s="9">
        <v>432.51</v>
      </c>
      <c r="V13" s="9">
        <v>28.143999999999998</v>
      </c>
      <c r="W13" s="9">
        <v>27.562000000000001</v>
      </c>
      <c r="X13" s="9">
        <v>18.332999999999998</v>
      </c>
      <c r="Y13" s="9">
        <v>9.2289999999999992</v>
      </c>
      <c r="Z13" s="9">
        <v>22.738</v>
      </c>
      <c r="AA13" s="9">
        <v>4.8250000000000002</v>
      </c>
      <c r="AB13" s="9">
        <v>22.292999999999999</v>
      </c>
      <c r="AC13" s="9">
        <v>0</v>
      </c>
      <c r="AD13" s="9">
        <v>4.8250000000000002</v>
      </c>
      <c r="AE13" s="9">
        <v>11.568</v>
      </c>
      <c r="AF13" s="9">
        <v>5.7229999999999999</v>
      </c>
      <c r="AG13" s="9">
        <v>10.272</v>
      </c>
      <c r="AH13" s="9">
        <v>19.350999999999999</v>
      </c>
      <c r="AI13" s="9">
        <v>8.2110000000000003</v>
      </c>
      <c r="AJ13" s="9">
        <v>0.58199999999999996</v>
      </c>
      <c r="AK13" s="9">
        <v>404.36599999999999</v>
      </c>
      <c r="AL13" s="9">
        <v>333.74900000000002</v>
      </c>
      <c r="AM13" s="9">
        <v>323.56</v>
      </c>
      <c r="AN13" s="9">
        <v>6.0629999999999997</v>
      </c>
      <c r="AO13" s="9">
        <v>4.1260000000000003</v>
      </c>
      <c r="AP13" s="9">
        <v>8.4309999999999992</v>
      </c>
      <c r="AQ13" s="9">
        <v>0</v>
      </c>
      <c r="AR13" s="9">
        <v>1.758</v>
      </c>
      <c r="AS13" s="9">
        <v>267.82600000000002</v>
      </c>
      <c r="AT13" s="9">
        <v>20.832999999999998</v>
      </c>
      <c r="AU13" s="9">
        <v>21.404</v>
      </c>
      <c r="AV13" s="9">
        <v>23.686</v>
      </c>
      <c r="AW13" s="9">
        <v>57.156999999999996</v>
      </c>
      <c r="AX13" s="9">
        <v>276.59199999999998</v>
      </c>
      <c r="AY13" s="9">
        <v>70.617000000000004</v>
      </c>
      <c r="AZ13" s="9">
        <v>26.44</v>
      </c>
      <c r="BA13" s="9">
        <v>458.95</v>
      </c>
      <c r="BB13" s="9">
        <v>326.46499999999997</v>
      </c>
      <c r="BC13" s="9">
        <v>306.697</v>
      </c>
      <c r="BD13" s="9">
        <v>34.463000000000001</v>
      </c>
      <c r="BE13" s="9">
        <v>33.018999999999998</v>
      </c>
      <c r="BF13" s="9">
        <v>17.523</v>
      </c>
      <c r="BG13" s="9">
        <v>15.496</v>
      </c>
      <c r="BH13" s="9">
        <v>27.876999999999999</v>
      </c>
      <c r="BI13" s="9">
        <v>5.1420000000000003</v>
      </c>
      <c r="BJ13" s="9">
        <v>27.381</v>
      </c>
      <c r="BK13" s="9">
        <v>1.9359999999999999</v>
      </c>
      <c r="BL13" s="9">
        <v>3.702</v>
      </c>
      <c r="BM13" s="9">
        <v>11.805</v>
      </c>
      <c r="BN13" s="9">
        <v>9.5489999999999995</v>
      </c>
      <c r="BO13" s="9">
        <v>11.664999999999999</v>
      </c>
      <c r="BP13" s="9">
        <v>18.899999999999999</v>
      </c>
      <c r="BQ13" s="9">
        <v>14.12</v>
      </c>
      <c r="BR13" s="9">
        <v>1.444</v>
      </c>
      <c r="BS13" s="9">
        <v>272.23399999999998</v>
      </c>
      <c r="BT13" s="9">
        <v>199.00399999999999</v>
      </c>
      <c r="BU13" s="9">
        <v>192.80099999999999</v>
      </c>
      <c r="BV13" s="9">
        <v>4.5839999999999996</v>
      </c>
      <c r="BW13" s="9">
        <v>1.619</v>
      </c>
      <c r="BX13" s="9">
        <v>4.5839999999999996</v>
      </c>
      <c r="BY13" s="9">
        <v>1.619</v>
      </c>
      <c r="BZ13" s="9">
        <v>0</v>
      </c>
      <c r="CA13" s="9">
        <v>160.34899999999999</v>
      </c>
      <c r="CB13" s="9">
        <v>3.044</v>
      </c>
      <c r="CC13" s="9">
        <v>5.6529999999999996</v>
      </c>
      <c r="CD13" s="9">
        <v>29.957999999999998</v>
      </c>
      <c r="CE13" s="9">
        <v>22.52</v>
      </c>
      <c r="CF13" s="9">
        <v>176.48400000000001</v>
      </c>
      <c r="CG13" s="9">
        <v>73.23</v>
      </c>
      <c r="CH13" s="9">
        <v>19.768000000000001</v>
      </c>
      <c r="CI13" s="9">
        <v>326.46499999999997</v>
      </c>
      <c r="CJ13" s="9">
        <v>227.744</v>
      </c>
      <c r="CK13" s="9">
        <v>206.01499999999999</v>
      </c>
      <c r="CL13" s="9">
        <v>16.562000000000001</v>
      </c>
      <c r="CM13" s="9">
        <v>15.615</v>
      </c>
      <c r="CN13" s="9">
        <v>11.552</v>
      </c>
      <c r="CO13" s="9">
        <v>4.0620000000000003</v>
      </c>
      <c r="CP13" s="9">
        <v>10.877000000000001</v>
      </c>
      <c r="CQ13" s="9">
        <v>4.7370000000000001</v>
      </c>
      <c r="CR13" s="9">
        <v>10.042999999999999</v>
      </c>
      <c r="CS13" s="9">
        <v>3.0510000000000002</v>
      </c>
      <c r="CT13" s="9">
        <v>2.12</v>
      </c>
      <c r="CU13" s="9">
        <v>3.47</v>
      </c>
      <c r="CV13" s="9">
        <v>7.3090000000000002</v>
      </c>
      <c r="CW13" s="9">
        <v>4.835</v>
      </c>
      <c r="CX13" s="9">
        <v>10.292</v>
      </c>
      <c r="CY13" s="9">
        <v>5.3220000000000001</v>
      </c>
      <c r="CZ13" s="9">
        <v>0.94699999999999995</v>
      </c>
      <c r="DA13" s="9">
        <v>189.453</v>
      </c>
      <c r="DB13" s="9">
        <v>169.37</v>
      </c>
      <c r="DC13" s="9">
        <v>164.56399999999999</v>
      </c>
      <c r="DD13" s="9">
        <v>2.3980000000000001</v>
      </c>
      <c r="DE13" s="9">
        <v>2.4079999999999999</v>
      </c>
      <c r="DF13" s="9">
        <v>0.92800000000000005</v>
      </c>
      <c r="DG13" s="9">
        <v>3.0339999999999998</v>
      </c>
      <c r="DH13" s="9">
        <v>0.84399999999999997</v>
      </c>
      <c r="DI13" s="9">
        <v>121.20399999999999</v>
      </c>
      <c r="DJ13" s="9">
        <v>14.832000000000001</v>
      </c>
      <c r="DK13" s="9">
        <v>11.699</v>
      </c>
      <c r="DL13" s="9">
        <v>21.635000000000002</v>
      </c>
      <c r="DM13" s="9">
        <v>17.302</v>
      </c>
      <c r="DN13" s="9">
        <v>152.06700000000001</v>
      </c>
      <c r="DO13" s="9">
        <v>20.084</v>
      </c>
      <c r="DP13" s="9">
        <v>21.728999999999999</v>
      </c>
      <c r="DQ13" s="9">
        <v>227.744</v>
      </c>
      <c r="DR13" s="9">
        <v>320.92099999999999</v>
      </c>
      <c r="DS13" s="9">
        <v>302.92200000000003</v>
      </c>
      <c r="DT13" s="9">
        <v>25.466000000000001</v>
      </c>
      <c r="DU13" s="9">
        <v>24.116</v>
      </c>
      <c r="DV13" s="9">
        <v>5.2690000000000001</v>
      </c>
      <c r="DW13" s="9">
        <v>18.847000000000001</v>
      </c>
      <c r="DX13" s="9">
        <v>16.731000000000002</v>
      </c>
      <c r="DY13" s="9">
        <v>7.3849999999999998</v>
      </c>
      <c r="DZ13" s="9">
        <v>17.047000000000001</v>
      </c>
      <c r="EA13" s="9">
        <v>3.512</v>
      </c>
      <c r="EB13" s="9">
        <v>2.8809999999999998</v>
      </c>
      <c r="EC13" s="9">
        <v>6.4219999999999997</v>
      </c>
      <c r="ED13" s="9">
        <v>11.263</v>
      </c>
      <c r="EE13" s="9">
        <v>6.4320000000000004</v>
      </c>
      <c r="EF13" s="9">
        <v>16.206</v>
      </c>
      <c r="EG13" s="9">
        <v>7.9109999999999996</v>
      </c>
      <c r="EH13" s="9">
        <v>1.349</v>
      </c>
      <c r="EI13" s="9">
        <v>277.45699999999999</v>
      </c>
      <c r="EJ13" s="9">
        <v>241.55199999999999</v>
      </c>
      <c r="EK13" s="9">
        <v>222.095</v>
      </c>
      <c r="EL13" s="9">
        <v>12.125</v>
      </c>
      <c r="EM13" s="9">
        <v>7.3319999999999999</v>
      </c>
      <c r="EN13" s="9">
        <v>5.3019999999999996</v>
      </c>
      <c r="EO13" s="9">
        <v>6.6680000000000001</v>
      </c>
      <c r="EP13" s="9">
        <v>7.0780000000000003</v>
      </c>
      <c r="EQ13" s="9">
        <v>198.125</v>
      </c>
      <c r="ER13" s="9">
        <v>13.483000000000001</v>
      </c>
      <c r="ES13" s="9">
        <v>12.705</v>
      </c>
      <c r="ET13" s="9">
        <v>17.238</v>
      </c>
      <c r="EU13" s="9">
        <v>37.686999999999998</v>
      </c>
      <c r="EV13" s="9">
        <v>203.864</v>
      </c>
      <c r="EW13" s="9">
        <v>35.905000000000001</v>
      </c>
      <c r="EX13" s="9">
        <v>17.998000000000001</v>
      </c>
      <c r="EY13" s="9">
        <v>320.92099999999999</v>
      </c>
      <c r="EZ13" s="9">
        <v>212.13499999999999</v>
      </c>
      <c r="FA13" s="9">
        <v>197.614</v>
      </c>
      <c r="FB13" s="9">
        <v>19.265999999999998</v>
      </c>
      <c r="FC13" s="9">
        <v>16.344999999999999</v>
      </c>
      <c r="FD13" s="9">
        <v>8.8840000000000003</v>
      </c>
      <c r="FE13" s="9">
        <v>7.4619999999999997</v>
      </c>
      <c r="FF13" s="9">
        <v>9.2420000000000009</v>
      </c>
      <c r="FG13" s="9">
        <v>7.1040000000000001</v>
      </c>
      <c r="FH13" s="9">
        <v>7.1740000000000004</v>
      </c>
      <c r="FI13" s="9">
        <v>8.1829999999999998</v>
      </c>
      <c r="FJ13" s="9">
        <v>0</v>
      </c>
      <c r="FK13" s="9">
        <v>4.7519999999999998</v>
      </c>
      <c r="FL13" s="9">
        <v>8.5150000000000006</v>
      </c>
      <c r="FM13" s="9">
        <v>3.0779999999999998</v>
      </c>
      <c r="FN13" s="9">
        <v>11.71</v>
      </c>
      <c r="FO13" s="9">
        <v>4.6349999999999998</v>
      </c>
      <c r="FP13" s="9">
        <v>2.92</v>
      </c>
      <c r="FQ13" s="9">
        <v>178.34800000000001</v>
      </c>
      <c r="FR13" s="9">
        <v>164.59700000000001</v>
      </c>
      <c r="FS13" s="9">
        <v>158.93199999999999</v>
      </c>
      <c r="FT13" s="9">
        <v>3.1520000000000001</v>
      </c>
      <c r="FU13" s="9">
        <v>2.5139999999999998</v>
      </c>
      <c r="FV13" s="9">
        <v>3.5270000000000001</v>
      </c>
      <c r="FW13" s="9">
        <v>1.1399999999999999</v>
      </c>
      <c r="FX13" s="9">
        <v>0.999</v>
      </c>
      <c r="FY13" s="9">
        <v>115.651</v>
      </c>
      <c r="FZ13" s="9">
        <v>10.304</v>
      </c>
      <c r="GA13" s="9">
        <v>13.554</v>
      </c>
      <c r="GB13" s="9">
        <v>25.087</v>
      </c>
      <c r="GC13" s="9">
        <v>19.952000000000002</v>
      </c>
      <c r="GD13" s="9">
        <v>144.64500000000001</v>
      </c>
      <c r="GE13" s="9">
        <v>13.750999999999999</v>
      </c>
      <c r="GF13" s="9">
        <v>14.521000000000001</v>
      </c>
      <c r="GG13" s="9">
        <v>212.13499999999999</v>
      </c>
      <c r="GH13" s="9">
        <v>138.80199999999999</v>
      </c>
      <c r="GI13" s="9">
        <v>131.78700000000001</v>
      </c>
      <c r="GJ13" s="9">
        <v>18.518999999999998</v>
      </c>
      <c r="GK13" s="9">
        <v>17.89</v>
      </c>
      <c r="GL13" s="9">
        <v>6.6820000000000004</v>
      </c>
      <c r="GM13" s="9">
        <v>11.208</v>
      </c>
      <c r="GN13" s="9">
        <v>12.532</v>
      </c>
      <c r="GO13" s="9">
        <v>5.3579999999999997</v>
      </c>
      <c r="GP13" s="9">
        <v>13.406000000000001</v>
      </c>
      <c r="GQ13" s="9">
        <v>2.1789999999999998</v>
      </c>
      <c r="GR13" s="9">
        <v>1.4119999999999999</v>
      </c>
      <c r="GS13" s="9">
        <v>5.1970000000000001</v>
      </c>
      <c r="GT13" s="9">
        <v>7.34</v>
      </c>
      <c r="GU13" s="9">
        <v>5.3529999999999998</v>
      </c>
      <c r="GV13" s="9">
        <v>8.7590000000000003</v>
      </c>
      <c r="GW13" s="9">
        <v>9.1310000000000002</v>
      </c>
      <c r="GX13" s="9">
        <v>0.629</v>
      </c>
      <c r="GY13" s="9">
        <v>113.268</v>
      </c>
      <c r="GZ13" s="9">
        <v>100.41500000000001</v>
      </c>
      <c r="HA13" s="9">
        <v>95.408000000000001</v>
      </c>
      <c r="HB13" s="9">
        <v>0.92800000000000005</v>
      </c>
      <c r="HC13" s="9">
        <v>4.0789999999999997</v>
      </c>
      <c r="HD13" s="9">
        <v>1.885</v>
      </c>
      <c r="HE13" s="9">
        <v>2.65</v>
      </c>
      <c r="HF13" s="9">
        <v>0</v>
      </c>
      <c r="HG13" s="9">
        <v>79.504000000000005</v>
      </c>
      <c r="HH13" s="9">
        <v>4.7370000000000001</v>
      </c>
      <c r="HI13" s="9">
        <v>1.873</v>
      </c>
      <c r="HJ13" s="9">
        <v>14.301</v>
      </c>
      <c r="HK13" s="9">
        <v>10.438000000000001</v>
      </c>
      <c r="HL13" s="9">
        <v>89.975999999999999</v>
      </c>
      <c r="HM13" s="9">
        <v>12.853</v>
      </c>
      <c r="HN13" s="9">
        <v>7.0149999999999997</v>
      </c>
      <c r="HO13" s="9">
        <v>138.80199999999999</v>
      </c>
      <c r="HP13" s="9">
        <v>242.98599999999999</v>
      </c>
      <c r="HQ13" s="9">
        <v>216.07900000000001</v>
      </c>
      <c r="HR13" s="9">
        <v>26.516999999999999</v>
      </c>
      <c r="HS13" s="9">
        <v>21.613</v>
      </c>
      <c r="HT13" s="9">
        <v>7.5609999999999999</v>
      </c>
      <c r="HU13" s="9">
        <v>14.052</v>
      </c>
      <c r="HV13" s="9">
        <v>12.696999999999999</v>
      </c>
      <c r="HW13" s="9">
        <v>8.9160000000000004</v>
      </c>
      <c r="HX13" s="9">
        <v>10.615</v>
      </c>
      <c r="HY13" s="9">
        <v>6.681</v>
      </c>
      <c r="HZ13" s="9">
        <v>0.52900000000000003</v>
      </c>
      <c r="IA13" s="9">
        <v>1.0109999999999999</v>
      </c>
      <c r="IB13" s="9">
        <v>12.192</v>
      </c>
      <c r="IC13" s="9">
        <v>8.4109999999999996</v>
      </c>
      <c r="ID13" s="9">
        <v>12.868</v>
      </c>
      <c r="IE13" s="9">
        <v>8.7460000000000004</v>
      </c>
      <c r="IF13" s="9">
        <v>4.9039999999999999</v>
      </c>
      <c r="IG13" s="9">
        <v>189.56200000000001</v>
      </c>
      <c r="IH13" s="9">
        <v>161.845</v>
      </c>
      <c r="II13" s="9">
        <v>157.20500000000001</v>
      </c>
      <c r="IJ13" s="9">
        <v>1.673</v>
      </c>
      <c r="IK13" s="9">
        <v>2.968</v>
      </c>
      <c r="IL13" s="9">
        <v>1.694</v>
      </c>
      <c r="IM13" s="9">
        <v>2.0249999999999999</v>
      </c>
      <c r="IN13" s="9">
        <v>0.92200000000000004</v>
      </c>
      <c r="IO13" s="9">
        <v>127.017</v>
      </c>
      <c r="IP13" s="9">
        <v>7.2519999999999998</v>
      </c>
      <c r="IQ13" s="9">
        <v>7.7720000000000002</v>
      </c>
    </row>
    <row r="14" spans="1:251">
      <c r="A14" s="10">
        <v>43132</v>
      </c>
      <c r="B14" s="9">
        <v>1.4910000000000001</v>
      </c>
      <c r="C14" s="9">
        <v>250.65</v>
      </c>
      <c r="D14" s="9">
        <v>157.97999999999999</v>
      </c>
      <c r="E14" s="9">
        <v>150.35</v>
      </c>
      <c r="F14" s="9">
        <v>4.1280000000000001</v>
      </c>
      <c r="G14" s="9">
        <v>3.5019999999999998</v>
      </c>
      <c r="H14" s="9">
        <v>3.7850000000000001</v>
      </c>
      <c r="I14" s="9">
        <v>1.0289999999999999</v>
      </c>
      <c r="J14" s="9">
        <v>1.411</v>
      </c>
      <c r="K14" s="9">
        <v>133.84299999999999</v>
      </c>
      <c r="L14" s="9">
        <v>9.0749999999999993</v>
      </c>
      <c r="M14" s="9">
        <v>4.9459999999999997</v>
      </c>
      <c r="N14" s="9">
        <v>10.116</v>
      </c>
      <c r="O14" s="9">
        <v>28.727</v>
      </c>
      <c r="P14" s="9">
        <v>129.25200000000001</v>
      </c>
      <c r="Q14" s="9">
        <v>92.67</v>
      </c>
      <c r="R14" s="9">
        <v>8.2460000000000004</v>
      </c>
      <c r="S14" s="9">
        <v>274.30399999999997</v>
      </c>
      <c r="T14" s="9">
        <v>468.09199999999998</v>
      </c>
      <c r="U14" s="9">
        <v>442.35599999999999</v>
      </c>
      <c r="V14" s="9">
        <v>34.997999999999998</v>
      </c>
      <c r="W14" s="9">
        <v>31.934999999999999</v>
      </c>
      <c r="X14" s="9">
        <v>18.754999999999999</v>
      </c>
      <c r="Y14" s="9">
        <v>13.18</v>
      </c>
      <c r="Z14" s="9">
        <v>25.713999999999999</v>
      </c>
      <c r="AA14" s="9">
        <v>6.2210000000000001</v>
      </c>
      <c r="AB14" s="9">
        <v>25.867000000000001</v>
      </c>
      <c r="AC14" s="9">
        <v>1.1870000000000001</v>
      </c>
      <c r="AD14" s="9">
        <v>4.306</v>
      </c>
      <c r="AE14" s="9">
        <v>11.343999999999999</v>
      </c>
      <c r="AF14" s="9">
        <v>7.1319999999999997</v>
      </c>
      <c r="AG14" s="9">
        <v>13.459</v>
      </c>
      <c r="AH14" s="9">
        <v>20.103999999999999</v>
      </c>
      <c r="AI14" s="9">
        <v>11.83</v>
      </c>
      <c r="AJ14" s="9">
        <v>3.0630000000000002</v>
      </c>
      <c r="AK14" s="9">
        <v>407.358</v>
      </c>
      <c r="AL14" s="9">
        <v>340.37900000000002</v>
      </c>
      <c r="AM14" s="9">
        <v>324.733</v>
      </c>
      <c r="AN14" s="9">
        <v>9.6739999999999995</v>
      </c>
      <c r="AO14" s="9">
        <v>5.9720000000000004</v>
      </c>
      <c r="AP14" s="9">
        <v>12.161</v>
      </c>
      <c r="AQ14" s="9">
        <v>0</v>
      </c>
      <c r="AR14" s="9">
        <v>3.484</v>
      </c>
      <c r="AS14" s="9">
        <v>268.09500000000003</v>
      </c>
      <c r="AT14" s="9">
        <v>21.916</v>
      </c>
      <c r="AU14" s="9">
        <v>21.259</v>
      </c>
      <c r="AV14" s="9">
        <v>29.108000000000001</v>
      </c>
      <c r="AW14" s="9">
        <v>59.637999999999998</v>
      </c>
      <c r="AX14" s="9">
        <v>280.74099999999999</v>
      </c>
      <c r="AY14" s="9">
        <v>66.978999999999999</v>
      </c>
      <c r="AZ14" s="9">
        <v>25.736000000000001</v>
      </c>
      <c r="BA14" s="9">
        <v>468.09199999999998</v>
      </c>
      <c r="BB14" s="9">
        <v>351.601</v>
      </c>
      <c r="BC14" s="9">
        <v>335.53</v>
      </c>
      <c r="BD14" s="9">
        <v>32.652000000000001</v>
      </c>
      <c r="BE14" s="9">
        <v>31.236000000000001</v>
      </c>
      <c r="BF14" s="9">
        <v>16.565000000000001</v>
      </c>
      <c r="BG14" s="9">
        <v>14.670999999999999</v>
      </c>
      <c r="BH14" s="9">
        <v>24.777000000000001</v>
      </c>
      <c r="BI14" s="9">
        <v>6.4580000000000002</v>
      </c>
      <c r="BJ14" s="9">
        <v>24.361999999999998</v>
      </c>
      <c r="BK14" s="9">
        <v>1.7749999999999999</v>
      </c>
      <c r="BL14" s="9">
        <v>5.0990000000000002</v>
      </c>
      <c r="BM14" s="9">
        <v>10.266</v>
      </c>
      <c r="BN14" s="9">
        <v>6.2939999999999996</v>
      </c>
      <c r="BO14" s="9">
        <v>14.676</v>
      </c>
      <c r="BP14" s="9">
        <v>20.536000000000001</v>
      </c>
      <c r="BQ14" s="9">
        <v>10.7</v>
      </c>
      <c r="BR14" s="9">
        <v>1.4159999999999999</v>
      </c>
      <c r="BS14" s="9">
        <v>302.87799999999999</v>
      </c>
      <c r="BT14" s="9">
        <v>229.21700000000001</v>
      </c>
      <c r="BU14" s="9">
        <v>214.81</v>
      </c>
      <c r="BV14" s="9">
        <v>8.3889999999999993</v>
      </c>
      <c r="BW14" s="9">
        <v>6.0179999999999998</v>
      </c>
      <c r="BX14" s="9">
        <v>8.4019999999999992</v>
      </c>
      <c r="BY14" s="9">
        <v>2.4020000000000001</v>
      </c>
      <c r="BZ14" s="9">
        <v>1.9</v>
      </c>
      <c r="CA14" s="9">
        <v>195.21199999999999</v>
      </c>
      <c r="CB14" s="9">
        <v>7.4340000000000002</v>
      </c>
      <c r="CC14" s="9">
        <v>3.8069999999999999</v>
      </c>
      <c r="CD14" s="9">
        <v>22.763999999999999</v>
      </c>
      <c r="CE14" s="9">
        <v>29.530999999999999</v>
      </c>
      <c r="CF14" s="9">
        <v>199.68600000000001</v>
      </c>
      <c r="CG14" s="9">
        <v>73.661000000000001</v>
      </c>
      <c r="CH14" s="9">
        <v>16.071000000000002</v>
      </c>
      <c r="CI14" s="9">
        <v>351.601</v>
      </c>
      <c r="CJ14" s="9">
        <v>249.96899999999999</v>
      </c>
      <c r="CK14" s="9">
        <v>232.66900000000001</v>
      </c>
      <c r="CL14" s="9">
        <v>28.202999999999999</v>
      </c>
      <c r="CM14" s="9">
        <v>24.36</v>
      </c>
      <c r="CN14" s="9">
        <v>14.805999999999999</v>
      </c>
      <c r="CO14" s="9">
        <v>9.5540000000000003</v>
      </c>
      <c r="CP14" s="9">
        <v>17.158999999999999</v>
      </c>
      <c r="CQ14" s="9">
        <v>7.2009999999999996</v>
      </c>
      <c r="CR14" s="9">
        <v>13.003</v>
      </c>
      <c r="CS14" s="9">
        <v>5.7210000000000001</v>
      </c>
      <c r="CT14" s="9">
        <v>5.13</v>
      </c>
      <c r="CU14" s="9">
        <v>5.3440000000000003</v>
      </c>
      <c r="CV14" s="9">
        <v>10.214</v>
      </c>
      <c r="CW14" s="9">
        <v>8.8019999999999996</v>
      </c>
      <c r="CX14" s="9">
        <v>13.396000000000001</v>
      </c>
      <c r="CY14" s="9">
        <v>10.964</v>
      </c>
      <c r="CZ14" s="9">
        <v>3.843</v>
      </c>
      <c r="DA14" s="9">
        <v>204.46600000000001</v>
      </c>
      <c r="DB14" s="9">
        <v>185.35300000000001</v>
      </c>
      <c r="DC14" s="9">
        <v>179.26900000000001</v>
      </c>
      <c r="DD14" s="9">
        <v>2.6259999999999999</v>
      </c>
      <c r="DE14" s="9">
        <v>3.4569999999999999</v>
      </c>
      <c r="DF14" s="9">
        <v>1.238</v>
      </c>
      <c r="DG14" s="9">
        <v>2.5880000000000001</v>
      </c>
      <c r="DH14" s="9">
        <v>1.9279999999999999</v>
      </c>
      <c r="DI14" s="9">
        <v>134.13300000000001</v>
      </c>
      <c r="DJ14" s="9">
        <v>14.002000000000001</v>
      </c>
      <c r="DK14" s="9">
        <v>8.6769999999999996</v>
      </c>
      <c r="DL14" s="9">
        <v>28.54</v>
      </c>
      <c r="DM14" s="9">
        <v>21.893000000000001</v>
      </c>
      <c r="DN14" s="9">
        <v>163.46</v>
      </c>
      <c r="DO14" s="9">
        <v>19.114000000000001</v>
      </c>
      <c r="DP14" s="9">
        <v>17.3</v>
      </c>
      <c r="DQ14" s="9">
        <v>249.96899999999999</v>
      </c>
      <c r="DR14" s="9">
        <v>331.87099999999998</v>
      </c>
      <c r="DS14" s="9">
        <v>313.67500000000001</v>
      </c>
      <c r="DT14" s="9">
        <v>23.335999999999999</v>
      </c>
      <c r="DU14" s="9">
        <v>19.649999999999999</v>
      </c>
      <c r="DV14" s="9">
        <v>5.4980000000000002</v>
      </c>
      <c r="DW14" s="9">
        <v>14.151999999999999</v>
      </c>
      <c r="DX14" s="9">
        <v>14.446999999999999</v>
      </c>
      <c r="DY14" s="9">
        <v>5.2030000000000003</v>
      </c>
      <c r="DZ14" s="9">
        <v>11.874000000000001</v>
      </c>
      <c r="EA14" s="9">
        <v>5.0679999999999996</v>
      </c>
      <c r="EB14" s="9">
        <v>2.2000000000000002</v>
      </c>
      <c r="EC14" s="9">
        <v>4.516</v>
      </c>
      <c r="ED14" s="9">
        <v>10.868</v>
      </c>
      <c r="EE14" s="9">
        <v>4.266</v>
      </c>
      <c r="EF14" s="9">
        <v>13.787000000000001</v>
      </c>
      <c r="EG14" s="9">
        <v>5.8630000000000004</v>
      </c>
      <c r="EH14" s="9">
        <v>3.6869999999999998</v>
      </c>
      <c r="EI14" s="9">
        <v>290.33800000000002</v>
      </c>
      <c r="EJ14" s="9">
        <v>249.773</v>
      </c>
      <c r="EK14" s="9">
        <v>232.07599999999999</v>
      </c>
      <c r="EL14" s="9">
        <v>12.516</v>
      </c>
      <c r="EM14" s="9">
        <v>4.6180000000000003</v>
      </c>
      <c r="EN14" s="9">
        <v>9.3699999999999992</v>
      </c>
      <c r="EO14" s="9">
        <v>3.609</v>
      </c>
      <c r="EP14" s="9">
        <v>3.613</v>
      </c>
      <c r="EQ14" s="9">
        <v>210.51900000000001</v>
      </c>
      <c r="ER14" s="9">
        <v>16.427</v>
      </c>
      <c r="ES14" s="9">
        <v>7.6130000000000004</v>
      </c>
      <c r="ET14" s="9">
        <v>15.214</v>
      </c>
      <c r="EU14" s="9">
        <v>36.893000000000001</v>
      </c>
      <c r="EV14" s="9">
        <v>212.88</v>
      </c>
      <c r="EW14" s="9">
        <v>40.564999999999998</v>
      </c>
      <c r="EX14" s="9">
        <v>18.196000000000002</v>
      </c>
      <c r="EY14" s="9">
        <v>331.87099999999998</v>
      </c>
      <c r="EZ14" s="9">
        <v>215.00899999999999</v>
      </c>
      <c r="FA14" s="9">
        <v>199.37799999999999</v>
      </c>
      <c r="FB14" s="9">
        <v>16.971</v>
      </c>
      <c r="FC14" s="9">
        <v>16.076000000000001</v>
      </c>
      <c r="FD14" s="9">
        <v>6.9820000000000002</v>
      </c>
      <c r="FE14" s="9">
        <v>9.093</v>
      </c>
      <c r="FF14" s="9">
        <v>6.2409999999999997</v>
      </c>
      <c r="FG14" s="9">
        <v>9.8350000000000009</v>
      </c>
      <c r="FH14" s="9">
        <v>8.6199999999999992</v>
      </c>
      <c r="FI14" s="9">
        <v>7.4550000000000001</v>
      </c>
      <c r="FJ14" s="9">
        <v>0</v>
      </c>
      <c r="FK14" s="9">
        <v>2.903</v>
      </c>
      <c r="FL14" s="9">
        <v>8.4580000000000002</v>
      </c>
      <c r="FM14" s="9">
        <v>4.7160000000000002</v>
      </c>
      <c r="FN14" s="9">
        <v>12.709</v>
      </c>
      <c r="FO14" s="9">
        <v>3.367</v>
      </c>
      <c r="FP14" s="9">
        <v>0.89500000000000002</v>
      </c>
      <c r="FQ14" s="9">
        <v>182.40700000000001</v>
      </c>
      <c r="FR14" s="9">
        <v>165.43199999999999</v>
      </c>
      <c r="FS14" s="9">
        <v>158.88200000000001</v>
      </c>
      <c r="FT14" s="9">
        <v>1.7609999999999999</v>
      </c>
      <c r="FU14" s="9">
        <v>4.7889999999999997</v>
      </c>
      <c r="FV14" s="9">
        <v>2.278</v>
      </c>
      <c r="FW14" s="9">
        <v>3.8679999999999999</v>
      </c>
      <c r="FX14" s="9">
        <v>0.40400000000000003</v>
      </c>
      <c r="FY14" s="9">
        <v>115.29300000000001</v>
      </c>
      <c r="FZ14" s="9">
        <v>13.821</v>
      </c>
      <c r="GA14" s="9">
        <v>10.794</v>
      </c>
      <c r="GB14" s="9">
        <v>25.524999999999999</v>
      </c>
      <c r="GC14" s="9">
        <v>23.588000000000001</v>
      </c>
      <c r="GD14" s="9">
        <v>141.84399999999999</v>
      </c>
      <c r="GE14" s="9">
        <v>16.975000000000001</v>
      </c>
      <c r="GF14" s="9">
        <v>15.631</v>
      </c>
      <c r="GG14" s="9">
        <v>215.00899999999999</v>
      </c>
      <c r="GH14" s="9">
        <v>179.32400000000001</v>
      </c>
      <c r="GI14" s="9">
        <v>172.25</v>
      </c>
      <c r="GJ14" s="9">
        <v>17.07</v>
      </c>
      <c r="GK14" s="9">
        <v>15.964</v>
      </c>
      <c r="GL14" s="9">
        <v>7.0759999999999996</v>
      </c>
      <c r="GM14" s="9">
        <v>8.8879999999999999</v>
      </c>
      <c r="GN14" s="9">
        <v>11.281000000000001</v>
      </c>
      <c r="GO14" s="9">
        <v>4.6829999999999998</v>
      </c>
      <c r="GP14" s="9">
        <v>12.414999999999999</v>
      </c>
      <c r="GQ14" s="9">
        <v>1.038</v>
      </c>
      <c r="GR14" s="9">
        <v>0.88600000000000001</v>
      </c>
      <c r="GS14" s="9">
        <v>5.1989999999999998</v>
      </c>
      <c r="GT14" s="9">
        <v>4.3529999999999998</v>
      </c>
      <c r="GU14" s="9">
        <v>6.4119999999999999</v>
      </c>
      <c r="GV14" s="9">
        <v>9.7149999999999999</v>
      </c>
      <c r="GW14" s="9">
        <v>6.2480000000000002</v>
      </c>
      <c r="GX14" s="9">
        <v>1.1060000000000001</v>
      </c>
      <c r="GY14" s="9">
        <v>155.18</v>
      </c>
      <c r="GZ14" s="9">
        <v>139.15100000000001</v>
      </c>
      <c r="HA14" s="9">
        <v>136.98500000000001</v>
      </c>
      <c r="HB14" s="9">
        <v>0.60799999999999998</v>
      </c>
      <c r="HC14" s="9">
        <v>1.5580000000000001</v>
      </c>
      <c r="HD14" s="9">
        <v>1.5580000000000001</v>
      </c>
      <c r="HE14" s="9">
        <v>0</v>
      </c>
      <c r="HF14" s="9">
        <v>0</v>
      </c>
      <c r="HG14" s="9">
        <v>111.75</v>
      </c>
      <c r="HH14" s="9">
        <v>3.7509999999999999</v>
      </c>
      <c r="HI14" s="9">
        <v>4.4409999999999998</v>
      </c>
      <c r="HJ14" s="9">
        <v>19.209</v>
      </c>
      <c r="HK14" s="9">
        <v>11.512</v>
      </c>
      <c r="HL14" s="9">
        <v>127.639</v>
      </c>
      <c r="HM14" s="9">
        <v>16.03</v>
      </c>
      <c r="HN14" s="9">
        <v>7.0739999999999998</v>
      </c>
      <c r="HO14" s="9">
        <v>179.32400000000001</v>
      </c>
      <c r="HP14" s="9">
        <v>239.98500000000001</v>
      </c>
      <c r="HQ14" s="9">
        <v>216.25299999999999</v>
      </c>
      <c r="HR14" s="9">
        <v>25.329000000000001</v>
      </c>
      <c r="HS14" s="9">
        <v>24.692</v>
      </c>
      <c r="HT14" s="9">
        <v>9.407</v>
      </c>
      <c r="HU14" s="9">
        <v>15.284000000000001</v>
      </c>
      <c r="HV14" s="9">
        <v>12.01</v>
      </c>
      <c r="HW14" s="9">
        <v>12.682</v>
      </c>
      <c r="HX14" s="9">
        <v>10.913</v>
      </c>
      <c r="HY14" s="9">
        <v>10.888999999999999</v>
      </c>
      <c r="HZ14" s="9">
        <v>1.071</v>
      </c>
      <c r="IA14" s="9">
        <v>6.1980000000000004</v>
      </c>
      <c r="IB14" s="9">
        <v>10.316000000000001</v>
      </c>
      <c r="IC14" s="9">
        <v>8.1780000000000008</v>
      </c>
      <c r="ID14" s="9">
        <v>16.146000000000001</v>
      </c>
      <c r="IE14" s="9">
        <v>8.5449999999999999</v>
      </c>
      <c r="IF14" s="9">
        <v>0.63800000000000001</v>
      </c>
      <c r="IG14" s="9">
        <v>190.92400000000001</v>
      </c>
      <c r="IH14" s="9">
        <v>155.29300000000001</v>
      </c>
      <c r="II14" s="9">
        <v>151.95099999999999</v>
      </c>
      <c r="IJ14" s="9">
        <v>2.06</v>
      </c>
      <c r="IK14" s="9">
        <v>1.2809999999999999</v>
      </c>
      <c r="IL14" s="9">
        <v>2.06</v>
      </c>
      <c r="IM14" s="9">
        <v>1.2809999999999999</v>
      </c>
      <c r="IN14" s="9">
        <v>0</v>
      </c>
      <c r="IO14" s="9">
        <v>120.375</v>
      </c>
      <c r="IP14" s="9">
        <v>8.6929999999999996</v>
      </c>
      <c r="IQ14" s="9">
        <v>7.9660000000000002</v>
      </c>
    </row>
    <row r="15" spans="1:251">
      <c r="A15" s="10">
        <v>43497</v>
      </c>
      <c r="B15" s="9">
        <v>2.5369999999999999</v>
      </c>
      <c r="C15" s="9">
        <v>244.79300000000001</v>
      </c>
      <c r="D15" s="9">
        <v>146.73500000000001</v>
      </c>
      <c r="E15" s="9">
        <v>136.75899999999999</v>
      </c>
      <c r="F15" s="9">
        <v>6.274</v>
      </c>
      <c r="G15" s="9">
        <v>3.7029999999999998</v>
      </c>
      <c r="H15" s="9">
        <v>6.7190000000000003</v>
      </c>
      <c r="I15" s="9">
        <v>0.39900000000000002</v>
      </c>
      <c r="J15" s="9">
        <v>2.859</v>
      </c>
      <c r="K15" s="9">
        <v>123.452</v>
      </c>
      <c r="L15" s="9">
        <v>5.2409999999999997</v>
      </c>
      <c r="M15" s="9">
        <v>4.7530000000000001</v>
      </c>
      <c r="N15" s="9">
        <v>13.29</v>
      </c>
      <c r="O15" s="9">
        <v>34.170999999999999</v>
      </c>
      <c r="P15" s="9">
        <v>112.565</v>
      </c>
      <c r="Q15" s="9">
        <v>98.058000000000007</v>
      </c>
      <c r="R15" s="9">
        <v>5.76</v>
      </c>
      <c r="S15" s="9">
        <v>267.98</v>
      </c>
      <c r="T15" s="9">
        <v>544.05399999999997</v>
      </c>
      <c r="U15" s="9">
        <v>524.23800000000006</v>
      </c>
      <c r="V15" s="9">
        <v>41.962000000000003</v>
      </c>
      <c r="W15" s="9">
        <v>36.637999999999998</v>
      </c>
      <c r="X15" s="9">
        <v>19.856000000000002</v>
      </c>
      <c r="Y15" s="9">
        <v>16.782</v>
      </c>
      <c r="Z15" s="9">
        <v>27.774000000000001</v>
      </c>
      <c r="AA15" s="9">
        <v>8.8640000000000008</v>
      </c>
      <c r="AB15" s="9">
        <v>28.416</v>
      </c>
      <c r="AC15" s="9">
        <v>0</v>
      </c>
      <c r="AD15" s="9">
        <v>7.79</v>
      </c>
      <c r="AE15" s="9">
        <v>16.170000000000002</v>
      </c>
      <c r="AF15" s="9">
        <v>6.819</v>
      </c>
      <c r="AG15" s="9">
        <v>13.648</v>
      </c>
      <c r="AH15" s="9">
        <v>28.218</v>
      </c>
      <c r="AI15" s="9">
        <v>8.42</v>
      </c>
      <c r="AJ15" s="9">
        <v>5.3239999999999998</v>
      </c>
      <c r="AK15" s="9">
        <v>482.27600000000001</v>
      </c>
      <c r="AL15" s="9">
        <v>407.113</v>
      </c>
      <c r="AM15" s="9">
        <v>388.90300000000002</v>
      </c>
      <c r="AN15" s="9">
        <v>10.691000000000001</v>
      </c>
      <c r="AO15" s="9">
        <v>7.5190000000000001</v>
      </c>
      <c r="AP15" s="9">
        <v>11.052</v>
      </c>
      <c r="AQ15" s="9">
        <v>1.2549999999999999</v>
      </c>
      <c r="AR15" s="9">
        <v>5.9029999999999996</v>
      </c>
      <c r="AS15" s="9">
        <v>331.416</v>
      </c>
      <c r="AT15" s="9">
        <v>20.010000000000002</v>
      </c>
      <c r="AU15" s="9">
        <v>22.135000000000002</v>
      </c>
      <c r="AV15" s="9">
        <v>33.552</v>
      </c>
      <c r="AW15" s="9">
        <v>76.332999999999998</v>
      </c>
      <c r="AX15" s="9">
        <v>330.78</v>
      </c>
      <c r="AY15" s="9">
        <v>75.162999999999997</v>
      </c>
      <c r="AZ15" s="9">
        <v>19.815999999999999</v>
      </c>
      <c r="BA15" s="9">
        <v>544.05399999999997</v>
      </c>
      <c r="BB15" s="9">
        <v>352.56900000000002</v>
      </c>
      <c r="BC15" s="9">
        <v>331.214</v>
      </c>
      <c r="BD15" s="9">
        <v>36.951000000000001</v>
      </c>
      <c r="BE15" s="9">
        <v>35.042000000000002</v>
      </c>
      <c r="BF15" s="9">
        <v>13.045999999999999</v>
      </c>
      <c r="BG15" s="9">
        <v>21.995000000000001</v>
      </c>
      <c r="BH15" s="9">
        <v>21.776</v>
      </c>
      <c r="BI15" s="9">
        <v>13.265000000000001</v>
      </c>
      <c r="BJ15" s="9">
        <v>21.266999999999999</v>
      </c>
      <c r="BK15" s="9">
        <v>2.2349999999999999</v>
      </c>
      <c r="BL15" s="9">
        <v>11.03</v>
      </c>
      <c r="BM15" s="9">
        <v>7.3019999999999996</v>
      </c>
      <c r="BN15" s="9">
        <v>13.73</v>
      </c>
      <c r="BO15" s="9">
        <v>14.01</v>
      </c>
      <c r="BP15" s="9">
        <v>21.413</v>
      </c>
      <c r="BQ15" s="9">
        <v>13.629</v>
      </c>
      <c r="BR15" s="9">
        <v>1.91</v>
      </c>
      <c r="BS15" s="9">
        <v>294.26299999999998</v>
      </c>
      <c r="BT15" s="9">
        <v>205.965</v>
      </c>
      <c r="BU15" s="9">
        <v>202.12799999999999</v>
      </c>
      <c r="BV15" s="9">
        <v>0.99299999999999999</v>
      </c>
      <c r="BW15" s="9">
        <v>2.8439999999999999</v>
      </c>
      <c r="BX15" s="9">
        <v>0.99299999999999999</v>
      </c>
      <c r="BY15" s="9">
        <v>2.4089999999999998</v>
      </c>
      <c r="BZ15" s="9">
        <v>0.436</v>
      </c>
      <c r="CA15" s="9">
        <v>173.06200000000001</v>
      </c>
      <c r="CB15" s="9">
        <v>5.1120000000000001</v>
      </c>
      <c r="CC15" s="9">
        <v>5.4989999999999997</v>
      </c>
      <c r="CD15" s="9">
        <v>22.292000000000002</v>
      </c>
      <c r="CE15" s="9">
        <v>22.664000000000001</v>
      </c>
      <c r="CF15" s="9">
        <v>183.30099999999999</v>
      </c>
      <c r="CG15" s="9">
        <v>88.298000000000002</v>
      </c>
      <c r="CH15" s="9">
        <v>21.355</v>
      </c>
      <c r="CI15" s="9">
        <v>352.56900000000002</v>
      </c>
      <c r="CJ15" s="9">
        <v>262.31099999999998</v>
      </c>
      <c r="CK15" s="9">
        <v>243.61500000000001</v>
      </c>
      <c r="CL15" s="9">
        <v>28.786999999999999</v>
      </c>
      <c r="CM15" s="9">
        <v>25.835000000000001</v>
      </c>
      <c r="CN15" s="9">
        <v>10.993</v>
      </c>
      <c r="CO15" s="9">
        <v>14.842000000000001</v>
      </c>
      <c r="CP15" s="9">
        <v>15.55</v>
      </c>
      <c r="CQ15" s="9">
        <v>10.285</v>
      </c>
      <c r="CR15" s="9">
        <v>8.7189999999999994</v>
      </c>
      <c r="CS15" s="9">
        <v>5.8239999999999998</v>
      </c>
      <c r="CT15" s="9">
        <v>7.1429999999999998</v>
      </c>
      <c r="CU15" s="9">
        <v>5.2510000000000003</v>
      </c>
      <c r="CV15" s="9">
        <v>10.965</v>
      </c>
      <c r="CW15" s="9">
        <v>9.6189999999999998</v>
      </c>
      <c r="CX15" s="9">
        <v>13.744</v>
      </c>
      <c r="CY15" s="9">
        <v>12.090999999999999</v>
      </c>
      <c r="CZ15" s="9">
        <v>2.952</v>
      </c>
      <c r="DA15" s="9">
        <v>214.828</v>
      </c>
      <c r="DB15" s="9">
        <v>196.267</v>
      </c>
      <c r="DC15" s="9">
        <v>190.58</v>
      </c>
      <c r="DD15" s="9">
        <v>3.8460000000000001</v>
      </c>
      <c r="DE15" s="9">
        <v>1.8420000000000001</v>
      </c>
      <c r="DF15" s="9">
        <v>2.9009999999999998</v>
      </c>
      <c r="DG15" s="9">
        <v>0.88800000000000001</v>
      </c>
      <c r="DH15" s="9">
        <v>1.899</v>
      </c>
      <c r="DI15" s="9">
        <v>138.298</v>
      </c>
      <c r="DJ15" s="9">
        <v>12.076000000000001</v>
      </c>
      <c r="DK15" s="9">
        <v>16.841000000000001</v>
      </c>
      <c r="DL15" s="9">
        <v>29.052</v>
      </c>
      <c r="DM15" s="9">
        <v>22.962</v>
      </c>
      <c r="DN15" s="9">
        <v>173.30600000000001</v>
      </c>
      <c r="DO15" s="9">
        <v>18.559999999999999</v>
      </c>
      <c r="DP15" s="9">
        <v>18.696000000000002</v>
      </c>
      <c r="DQ15" s="9">
        <v>262.31099999999998</v>
      </c>
      <c r="DR15" s="9">
        <v>322.39699999999999</v>
      </c>
      <c r="DS15" s="9">
        <v>308.036</v>
      </c>
      <c r="DT15" s="9">
        <v>22.2</v>
      </c>
      <c r="DU15" s="9">
        <v>20.347999999999999</v>
      </c>
      <c r="DV15" s="9">
        <v>8.1850000000000005</v>
      </c>
      <c r="DW15" s="9">
        <v>12.163</v>
      </c>
      <c r="DX15" s="9">
        <v>17.273</v>
      </c>
      <c r="DY15" s="9">
        <v>3.0750000000000002</v>
      </c>
      <c r="DZ15" s="9">
        <v>12.491</v>
      </c>
      <c r="EA15" s="9">
        <v>3.5859999999999999</v>
      </c>
      <c r="EB15" s="9">
        <v>4.2709999999999999</v>
      </c>
      <c r="EC15" s="9">
        <v>7.8689999999999998</v>
      </c>
      <c r="ED15" s="9">
        <v>6.7949999999999999</v>
      </c>
      <c r="EE15" s="9">
        <v>5.6829999999999998</v>
      </c>
      <c r="EF15" s="9">
        <v>13.95</v>
      </c>
      <c r="EG15" s="9">
        <v>6.3979999999999997</v>
      </c>
      <c r="EH15" s="9">
        <v>1.8520000000000001</v>
      </c>
      <c r="EI15" s="9">
        <v>285.83600000000001</v>
      </c>
      <c r="EJ15" s="9">
        <v>245.04499999999999</v>
      </c>
      <c r="EK15" s="9">
        <v>224.94300000000001</v>
      </c>
      <c r="EL15" s="9">
        <v>11.419</v>
      </c>
      <c r="EM15" s="9">
        <v>8.6820000000000004</v>
      </c>
      <c r="EN15" s="9">
        <v>5.7</v>
      </c>
      <c r="EO15" s="9">
        <v>6.7270000000000003</v>
      </c>
      <c r="EP15" s="9">
        <v>7.6749999999999998</v>
      </c>
      <c r="EQ15" s="9">
        <v>200.37200000000001</v>
      </c>
      <c r="ER15" s="9">
        <v>16.097999999999999</v>
      </c>
      <c r="ES15" s="9">
        <v>12.65</v>
      </c>
      <c r="ET15" s="9">
        <v>15.923999999999999</v>
      </c>
      <c r="EU15" s="9">
        <v>44.421999999999997</v>
      </c>
      <c r="EV15" s="9">
        <v>200.62299999999999</v>
      </c>
      <c r="EW15" s="9">
        <v>40.790999999999997</v>
      </c>
      <c r="EX15" s="9">
        <v>14.361000000000001</v>
      </c>
      <c r="EY15" s="9">
        <v>322.39699999999999</v>
      </c>
      <c r="EZ15" s="9">
        <v>195.04</v>
      </c>
      <c r="FA15" s="9">
        <v>175.13</v>
      </c>
      <c r="FB15" s="9">
        <v>18.66</v>
      </c>
      <c r="FC15" s="9">
        <v>15.797000000000001</v>
      </c>
      <c r="FD15" s="9">
        <v>5.6719999999999997</v>
      </c>
      <c r="FE15" s="9">
        <v>10.125</v>
      </c>
      <c r="FF15" s="9">
        <v>10.007</v>
      </c>
      <c r="FG15" s="9">
        <v>5.79</v>
      </c>
      <c r="FH15" s="9">
        <v>9.2530000000000001</v>
      </c>
      <c r="FI15" s="9">
        <v>5.3209999999999997</v>
      </c>
      <c r="FJ15" s="9">
        <v>0.53</v>
      </c>
      <c r="FK15" s="9">
        <v>2.5649999999999999</v>
      </c>
      <c r="FL15" s="9">
        <v>6.1950000000000003</v>
      </c>
      <c r="FM15" s="9">
        <v>7.0380000000000003</v>
      </c>
      <c r="FN15" s="9">
        <v>9.9350000000000005</v>
      </c>
      <c r="FO15" s="9">
        <v>5.8620000000000001</v>
      </c>
      <c r="FP15" s="9">
        <v>2.863</v>
      </c>
      <c r="FQ15" s="9">
        <v>156.47</v>
      </c>
      <c r="FR15" s="9">
        <v>144.833</v>
      </c>
      <c r="FS15" s="9">
        <v>137.73500000000001</v>
      </c>
      <c r="FT15" s="9">
        <v>2.5310000000000001</v>
      </c>
      <c r="FU15" s="9">
        <v>4.5670000000000002</v>
      </c>
      <c r="FV15" s="9">
        <v>3.1429999999999998</v>
      </c>
      <c r="FW15" s="9">
        <v>3.4060000000000001</v>
      </c>
      <c r="FX15" s="9">
        <v>0.55000000000000004</v>
      </c>
      <c r="FY15" s="9">
        <v>100.98</v>
      </c>
      <c r="FZ15" s="9">
        <v>8.9730000000000008</v>
      </c>
      <c r="GA15" s="9">
        <v>6.681</v>
      </c>
      <c r="GB15" s="9">
        <v>28.2</v>
      </c>
      <c r="GC15" s="9">
        <v>18.556999999999999</v>
      </c>
      <c r="GD15" s="9">
        <v>126.276</v>
      </c>
      <c r="GE15" s="9">
        <v>11.637</v>
      </c>
      <c r="GF15" s="9">
        <v>19.91</v>
      </c>
      <c r="GG15" s="9">
        <v>195.04</v>
      </c>
      <c r="GH15" s="9">
        <v>170.48</v>
      </c>
      <c r="GI15" s="9">
        <v>159.35</v>
      </c>
      <c r="GJ15" s="9">
        <v>12.708</v>
      </c>
      <c r="GK15" s="9">
        <v>11.942</v>
      </c>
      <c r="GL15" s="9">
        <v>4.7450000000000001</v>
      </c>
      <c r="GM15" s="9">
        <v>7.1970000000000001</v>
      </c>
      <c r="GN15" s="9">
        <v>7.4710000000000001</v>
      </c>
      <c r="GO15" s="9">
        <v>4.4710000000000001</v>
      </c>
      <c r="GP15" s="9">
        <v>8.0440000000000005</v>
      </c>
      <c r="GQ15" s="9">
        <v>2.73</v>
      </c>
      <c r="GR15" s="9">
        <v>0.63900000000000001</v>
      </c>
      <c r="GS15" s="9">
        <v>1.5069999999999999</v>
      </c>
      <c r="GT15" s="9">
        <v>6.1639999999999997</v>
      </c>
      <c r="GU15" s="9">
        <v>4.2709999999999999</v>
      </c>
      <c r="GV15" s="9">
        <v>7.5019999999999998</v>
      </c>
      <c r="GW15" s="9">
        <v>4.4400000000000004</v>
      </c>
      <c r="GX15" s="9">
        <v>0.76700000000000002</v>
      </c>
      <c r="GY15" s="9">
        <v>146.642</v>
      </c>
      <c r="GZ15" s="9">
        <v>122.19799999999999</v>
      </c>
      <c r="HA15" s="9">
        <v>118.05500000000001</v>
      </c>
      <c r="HB15" s="9">
        <v>3.016</v>
      </c>
      <c r="HC15" s="9">
        <v>1.127</v>
      </c>
      <c r="HD15" s="9">
        <v>3.016</v>
      </c>
      <c r="HE15" s="9">
        <v>0.55400000000000005</v>
      </c>
      <c r="HF15" s="9">
        <v>0</v>
      </c>
      <c r="HG15" s="9">
        <v>103.996</v>
      </c>
      <c r="HH15" s="9">
        <v>3.851</v>
      </c>
      <c r="HI15" s="9">
        <v>3.722</v>
      </c>
      <c r="HJ15" s="9">
        <v>10.63</v>
      </c>
      <c r="HK15" s="9">
        <v>16.689</v>
      </c>
      <c r="HL15" s="9">
        <v>105.509</v>
      </c>
      <c r="HM15" s="9">
        <v>24.443999999999999</v>
      </c>
      <c r="HN15" s="9">
        <v>11.13</v>
      </c>
      <c r="HO15" s="9">
        <v>170.48</v>
      </c>
      <c r="HP15" s="9">
        <v>231.87700000000001</v>
      </c>
      <c r="HQ15" s="9">
        <v>213.10599999999999</v>
      </c>
      <c r="HR15" s="9">
        <v>28.766999999999999</v>
      </c>
      <c r="HS15" s="9">
        <v>26.286000000000001</v>
      </c>
      <c r="HT15" s="9">
        <v>10.074</v>
      </c>
      <c r="HU15" s="9">
        <v>16.212</v>
      </c>
      <c r="HV15" s="9">
        <v>15.722</v>
      </c>
      <c r="HW15" s="9">
        <v>10.565</v>
      </c>
      <c r="HX15" s="9">
        <v>15.026</v>
      </c>
      <c r="HY15" s="9">
        <v>10.173</v>
      </c>
      <c r="HZ15" s="9">
        <v>0.41899999999999998</v>
      </c>
      <c r="IA15" s="9">
        <v>7.1920000000000002</v>
      </c>
      <c r="IB15" s="9">
        <v>14.994</v>
      </c>
      <c r="IC15" s="9">
        <v>4.0999999999999996</v>
      </c>
      <c r="ID15" s="9">
        <v>15.08</v>
      </c>
      <c r="IE15" s="9">
        <v>11.207000000000001</v>
      </c>
      <c r="IF15" s="9">
        <v>2.48</v>
      </c>
      <c r="IG15" s="9">
        <v>184.339</v>
      </c>
      <c r="IH15" s="9">
        <v>161.05000000000001</v>
      </c>
      <c r="II15" s="9">
        <v>154.32</v>
      </c>
      <c r="IJ15" s="9">
        <v>1.601</v>
      </c>
      <c r="IK15" s="9">
        <v>5.1289999999999996</v>
      </c>
      <c r="IL15" s="9">
        <v>1.155</v>
      </c>
      <c r="IM15" s="9">
        <v>3.024</v>
      </c>
      <c r="IN15" s="9">
        <v>0.63300000000000001</v>
      </c>
      <c r="IO15" s="9">
        <v>126.593</v>
      </c>
      <c r="IP15" s="9">
        <v>6.3630000000000004</v>
      </c>
      <c r="IQ15" s="9">
        <v>4.2569999999999997</v>
      </c>
    </row>
    <row r="16" spans="1:251">
      <c r="A16" s="10">
        <v>43862</v>
      </c>
      <c r="B16" s="9">
        <v>0</v>
      </c>
      <c r="C16" s="9">
        <v>279.58300000000003</v>
      </c>
      <c r="D16" s="9">
        <v>174.21100000000001</v>
      </c>
      <c r="E16" s="9">
        <v>165.09800000000001</v>
      </c>
      <c r="F16" s="9">
        <v>4.1639999999999997</v>
      </c>
      <c r="G16" s="9">
        <v>4.9489999999999998</v>
      </c>
      <c r="H16" s="9">
        <v>5.641</v>
      </c>
      <c r="I16" s="9">
        <v>0.54</v>
      </c>
      <c r="J16" s="9">
        <v>2.4420000000000002</v>
      </c>
      <c r="K16" s="9">
        <v>133.517</v>
      </c>
      <c r="L16" s="9">
        <v>9.3919999999999995</v>
      </c>
      <c r="M16" s="9">
        <v>6.9980000000000002</v>
      </c>
      <c r="N16" s="9">
        <v>24.303000000000001</v>
      </c>
      <c r="O16" s="9">
        <v>33.805999999999997</v>
      </c>
      <c r="P16" s="9">
        <v>140.405</v>
      </c>
      <c r="Q16" s="9">
        <v>105.372</v>
      </c>
      <c r="R16" s="9">
        <v>13.904999999999999</v>
      </c>
      <c r="S16" s="9">
        <v>306.71100000000001</v>
      </c>
      <c r="T16" s="9">
        <v>529.33799999999997</v>
      </c>
      <c r="U16" s="9">
        <v>503.43599999999998</v>
      </c>
      <c r="V16" s="9">
        <v>39.057000000000002</v>
      </c>
      <c r="W16" s="9">
        <v>35.997999999999998</v>
      </c>
      <c r="X16" s="9">
        <v>16.087</v>
      </c>
      <c r="Y16" s="9">
        <v>19.911000000000001</v>
      </c>
      <c r="Z16" s="9">
        <v>30.129000000000001</v>
      </c>
      <c r="AA16" s="9">
        <v>5.8689999999999998</v>
      </c>
      <c r="AB16" s="9">
        <v>29.776</v>
      </c>
      <c r="AC16" s="9">
        <v>0.877</v>
      </c>
      <c r="AD16" s="9">
        <v>5.3449999999999998</v>
      </c>
      <c r="AE16" s="9">
        <v>16.815999999999999</v>
      </c>
      <c r="AF16" s="9">
        <v>7.8579999999999997</v>
      </c>
      <c r="AG16" s="9">
        <v>11.324999999999999</v>
      </c>
      <c r="AH16" s="9">
        <v>28.388999999999999</v>
      </c>
      <c r="AI16" s="9">
        <v>7.6079999999999997</v>
      </c>
      <c r="AJ16" s="9">
        <v>3.0590000000000002</v>
      </c>
      <c r="AK16" s="9">
        <v>464.38</v>
      </c>
      <c r="AL16" s="9">
        <v>379.45299999999997</v>
      </c>
      <c r="AM16" s="9">
        <v>363.71699999999998</v>
      </c>
      <c r="AN16" s="9">
        <v>10.06</v>
      </c>
      <c r="AO16" s="9">
        <v>5.6760000000000002</v>
      </c>
      <c r="AP16" s="9">
        <v>12.59</v>
      </c>
      <c r="AQ16" s="9">
        <v>0</v>
      </c>
      <c r="AR16" s="9">
        <v>3.1459999999999999</v>
      </c>
      <c r="AS16" s="9">
        <v>297.267</v>
      </c>
      <c r="AT16" s="9">
        <v>23.783000000000001</v>
      </c>
      <c r="AU16" s="9">
        <v>18.135000000000002</v>
      </c>
      <c r="AV16" s="9">
        <v>40.268000000000001</v>
      </c>
      <c r="AW16" s="9">
        <v>73.921999999999997</v>
      </c>
      <c r="AX16" s="9">
        <v>305.53100000000001</v>
      </c>
      <c r="AY16" s="9">
        <v>84.927000000000007</v>
      </c>
      <c r="AZ16" s="9">
        <v>25.902000000000001</v>
      </c>
      <c r="BA16" s="9">
        <v>529.33799999999997</v>
      </c>
      <c r="BB16" s="9">
        <v>352.47199999999998</v>
      </c>
      <c r="BC16" s="9">
        <v>334.10500000000002</v>
      </c>
      <c r="BD16" s="9">
        <v>32.133000000000003</v>
      </c>
      <c r="BE16" s="9">
        <v>30.443000000000001</v>
      </c>
      <c r="BF16" s="9">
        <v>16.370999999999999</v>
      </c>
      <c r="BG16" s="9">
        <v>14.071999999999999</v>
      </c>
      <c r="BH16" s="9">
        <v>21.96</v>
      </c>
      <c r="BI16" s="9">
        <v>8.4830000000000005</v>
      </c>
      <c r="BJ16" s="9">
        <v>20.465</v>
      </c>
      <c r="BK16" s="9">
        <v>3.2770000000000001</v>
      </c>
      <c r="BL16" s="9">
        <v>6.7009999999999996</v>
      </c>
      <c r="BM16" s="9">
        <v>9.9450000000000003</v>
      </c>
      <c r="BN16" s="9">
        <v>12.238</v>
      </c>
      <c r="BO16" s="9">
        <v>8.26</v>
      </c>
      <c r="BP16" s="9">
        <v>18.785</v>
      </c>
      <c r="BQ16" s="9">
        <v>11.657999999999999</v>
      </c>
      <c r="BR16" s="9">
        <v>1.69</v>
      </c>
      <c r="BS16" s="9">
        <v>301.971</v>
      </c>
      <c r="BT16" s="9">
        <v>223.66399999999999</v>
      </c>
      <c r="BU16" s="9">
        <v>217.18600000000001</v>
      </c>
      <c r="BV16" s="9">
        <v>1.7150000000000001</v>
      </c>
      <c r="BW16" s="9">
        <v>4.7629999999999999</v>
      </c>
      <c r="BX16" s="9">
        <v>2.3530000000000002</v>
      </c>
      <c r="BY16" s="9">
        <v>3.032</v>
      </c>
      <c r="BZ16" s="9">
        <v>0.51100000000000001</v>
      </c>
      <c r="CA16" s="9">
        <v>174.148</v>
      </c>
      <c r="CB16" s="9">
        <v>11.268000000000001</v>
      </c>
      <c r="CC16" s="9">
        <v>8.2360000000000007</v>
      </c>
      <c r="CD16" s="9">
        <v>30.012</v>
      </c>
      <c r="CE16" s="9">
        <v>34.65</v>
      </c>
      <c r="CF16" s="9">
        <v>189.01400000000001</v>
      </c>
      <c r="CG16" s="9">
        <v>78.307000000000002</v>
      </c>
      <c r="CH16" s="9">
        <v>18.367000000000001</v>
      </c>
      <c r="CI16" s="9">
        <v>352.47199999999998</v>
      </c>
      <c r="CJ16" s="9">
        <v>268.17500000000001</v>
      </c>
      <c r="CK16" s="9">
        <v>254.04</v>
      </c>
      <c r="CL16" s="9">
        <v>25.696000000000002</v>
      </c>
      <c r="CM16" s="9">
        <v>23.193000000000001</v>
      </c>
      <c r="CN16" s="9">
        <v>13.757999999999999</v>
      </c>
      <c r="CO16" s="9">
        <v>9.4359999999999999</v>
      </c>
      <c r="CP16" s="9">
        <v>11.74</v>
      </c>
      <c r="CQ16" s="9">
        <v>11.454000000000001</v>
      </c>
      <c r="CR16" s="9">
        <v>10.247</v>
      </c>
      <c r="CS16" s="9">
        <v>5.0270000000000001</v>
      </c>
      <c r="CT16" s="9">
        <v>6.3029999999999999</v>
      </c>
      <c r="CU16" s="9">
        <v>3.601</v>
      </c>
      <c r="CV16" s="9">
        <v>9.7959999999999994</v>
      </c>
      <c r="CW16" s="9">
        <v>9.7959999999999994</v>
      </c>
      <c r="CX16" s="9">
        <v>14</v>
      </c>
      <c r="CY16" s="9">
        <v>9.1940000000000008</v>
      </c>
      <c r="CZ16" s="9">
        <v>2.5030000000000001</v>
      </c>
      <c r="DA16" s="9">
        <v>228.34399999999999</v>
      </c>
      <c r="DB16" s="9">
        <v>207.24600000000001</v>
      </c>
      <c r="DC16" s="9">
        <v>201.59</v>
      </c>
      <c r="DD16" s="9">
        <v>2.8140000000000001</v>
      </c>
      <c r="DE16" s="9">
        <v>2.8420000000000001</v>
      </c>
      <c r="DF16" s="9">
        <v>1.706</v>
      </c>
      <c r="DG16" s="9">
        <v>1.46</v>
      </c>
      <c r="DH16" s="9">
        <v>2.4900000000000002</v>
      </c>
      <c r="DI16" s="9">
        <v>145.59800000000001</v>
      </c>
      <c r="DJ16" s="9">
        <v>15.37</v>
      </c>
      <c r="DK16" s="9">
        <v>12.766</v>
      </c>
      <c r="DL16" s="9">
        <v>33.512999999999998</v>
      </c>
      <c r="DM16" s="9">
        <v>21.6</v>
      </c>
      <c r="DN16" s="9">
        <v>185.64699999999999</v>
      </c>
      <c r="DO16" s="9">
        <v>21.097999999999999</v>
      </c>
      <c r="DP16" s="9">
        <v>14.135</v>
      </c>
      <c r="DQ16" s="9">
        <v>268.17500000000001</v>
      </c>
      <c r="DR16" s="9">
        <v>338.137</v>
      </c>
      <c r="DS16" s="9">
        <v>318.72800000000001</v>
      </c>
      <c r="DT16" s="9">
        <v>25.978000000000002</v>
      </c>
      <c r="DU16" s="9">
        <v>24.167999999999999</v>
      </c>
      <c r="DV16" s="9">
        <v>7.1710000000000003</v>
      </c>
      <c r="DW16" s="9">
        <v>16.997</v>
      </c>
      <c r="DX16" s="9">
        <v>13.725</v>
      </c>
      <c r="DY16" s="9">
        <v>10.444000000000001</v>
      </c>
      <c r="DZ16" s="9">
        <v>13.265000000000001</v>
      </c>
      <c r="EA16" s="9">
        <v>5.6539999999999999</v>
      </c>
      <c r="EB16" s="9">
        <v>4.4749999999999996</v>
      </c>
      <c r="EC16" s="9">
        <v>6.4169999999999998</v>
      </c>
      <c r="ED16" s="9">
        <v>9.7270000000000003</v>
      </c>
      <c r="EE16" s="9">
        <v>8.0239999999999991</v>
      </c>
      <c r="EF16" s="9">
        <v>17.271000000000001</v>
      </c>
      <c r="EG16" s="9">
        <v>6.8979999999999997</v>
      </c>
      <c r="EH16" s="9">
        <v>1.81</v>
      </c>
      <c r="EI16" s="9">
        <v>292.75</v>
      </c>
      <c r="EJ16" s="9">
        <v>248.875</v>
      </c>
      <c r="EK16" s="9">
        <v>235.13200000000001</v>
      </c>
      <c r="EL16" s="9">
        <v>5.7530000000000001</v>
      </c>
      <c r="EM16" s="9">
        <v>7.9909999999999997</v>
      </c>
      <c r="EN16" s="9">
        <v>3.7410000000000001</v>
      </c>
      <c r="EO16" s="9">
        <v>8.0079999999999991</v>
      </c>
      <c r="EP16" s="9">
        <v>1.9950000000000001</v>
      </c>
      <c r="EQ16" s="9">
        <v>203.125</v>
      </c>
      <c r="ER16" s="9">
        <v>8.59</v>
      </c>
      <c r="ES16" s="9">
        <v>11.2</v>
      </c>
      <c r="ET16" s="9">
        <v>25.96</v>
      </c>
      <c r="EU16" s="9">
        <v>34.963000000000001</v>
      </c>
      <c r="EV16" s="9">
        <v>213.91200000000001</v>
      </c>
      <c r="EW16" s="9">
        <v>43.875</v>
      </c>
      <c r="EX16" s="9">
        <v>19.408999999999999</v>
      </c>
      <c r="EY16" s="9">
        <v>338.137</v>
      </c>
      <c r="EZ16" s="9">
        <v>223.249</v>
      </c>
      <c r="FA16" s="9">
        <v>209.44800000000001</v>
      </c>
      <c r="FB16" s="9">
        <v>24.657</v>
      </c>
      <c r="FC16" s="9">
        <v>21.797999999999998</v>
      </c>
      <c r="FD16" s="9">
        <v>8.5190000000000001</v>
      </c>
      <c r="FE16" s="9">
        <v>13.279</v>
      </c>
      <c r="FF16" s="9">
        <v>10.984</v>
      </c>
      <c r="FG16" s="9">
        <v>10.814</v>
      </c>
      <c r="FH16" s="9">
        <v>12.051</v>
      </c>
      <c r="FI16" s="9">
        <v>6.8570000000000002</v>
      </c>
      <c r="FJ16" s="9">
        <v>2.89</v>
      </c>
      <c r="FK16" s="9">
        <v>6.1130000000000004</v>
      </c>
      <c r="FL16" s="9">
        <v>11.321</v>
      </c>
      <c r="FM16" s="9">
        <v>4.3639999999999999</v>
      </c>
      <c r="FN16" s="9">
        <v>16.048999999999999</v>
      </c>
      <c r="FO16" s="9">
        <v>5.7489999999999997</v>
      </c>
      <c r="FP16" s="9">
        <v>2.859</v>
      </c>
      <c r="FQ16" s="9">
        <v>184.791</v>
      </c>
      <c r="FR16" s="9">
        <v>164.685</v>
      </c>
      <c r="FS16" s="9">
        <v>159.18600000000001</v>
      </c>
      <c r="FT16" s="9">
        <v>2.6829999999999998</v>
      </c>
      <c r="FU16" s="9">
        <v>2.8159999999999998</v>
      </c>
      <c r="FV16" s="9">
        <v>1.163</v>
      </c>
      <c r="FW16" s="9">
        <v>3.8140000000000001</v>
      </c>
      <c r="FX16" s="9">
        <v>0.52200000000000002</v>
      </c>
      <c r="FY16" s="9">
        <v>111.105</v>
      </c>
      <c r="FZ16" s="9">
        <v>8.3569999999999993</v>
      </c>
      <c r="GA16" s="9">
        <v>8.9529999999999994</v>
      </c>
      <c r="GB16" s="9">
        <v>36.270000000000003</v>
      </c>
      <c r="GC16" s="9">
        <v>17.344000000000001</v>
      </c>
      <c r="GD16" s="9">
        <v>147.34100000000001</v>
      </c>
      <c r="GE16" s="9">
        <v>20.106000000000002</v>
      </c>
      <c r="GF16" s="9">
        <v>13.801</v>
      </c>
      <c r="GG16" s="9">
        <v>223.249</v>
      </c>
      <c r="GH16" s="9">
        <v>171.78800000000001</v>
      </c>
      <c r="GI16" s="9">
        <v>162.261</v>
      </c>
      <c r="GJ16" s="9">
        <v>19.556999999999999</v>
      </c>
      <c r="GK16" s="9">
        <v>18.992000000000001</v>
      </c>
      <c r="GL16" s="9">
        <v>9.5549999999999997</v>
      </c>
      <c r="GM16" s="9">
        <v>9.4369999999999994</v>
      </c>
      <c r="GN16" s="9">
        <v>14.45</v>
      </c>
      <c r="GO16" s="9">
        <v>4.5419999999999998</v>
      </c>
      <c r="GP16" s="9">
        <v>13.849</v>
      </c>
      <c r="GQ16" s="9">
        <v>2.34</v>
      </c>
      <c r="GR16" s="9">
        <v>1.4379999999999999</v>
      </c>
      <c r="GS16" s="9">
        <v>7.5739999999999998</v>
      </c>
      <c r="GT16" s="9">
        <v>5.1959999999999997</v>
      </c>
      <c r="GU16" s="9">
        <v>6.2220000000000004</v>
      </c>
      <c r="GV16" s="9">
        <v>9.3309999999999995</v>
      </c>
      <c r="GW16" s="9">
        <v>9.6609999999999996</v>
      </c>
      <c r="GX16" s="9">
        <v>0.56499999999999995</v>
      </c>
      <c r="GY16" s="9">
        <v>142.70400000000001</v>
      </c>
      <c r="GZ16" s="9">
        <v>118.029</v>
      </c>
      <c r="HA16" s="9">
        <v>114.36499999999999</v>
      </c>
      <c r="HB16" s="9">
        <v>2.423</v>
      </c>
      <c r="HC16" s="9">
        <v>1.24</v>
      </c>
      <c r="HD16" s="9">
        <v>3.6629999999999998</v>
      </c>
      <c r="HE16" s="9">
        <v>0</v>
      </c>
      <c r="HF16" s="9">
        <v>0</v>
      </c>
      <c r="HG16" s="9">
        <v>91.150999999999996</v>
      </c>
      <c r="HH16" s="9">
        <v>4.9320000000000004</v>
      </c>
      <c r="HI16" s="9">
        <v>3.8460000000000001</v>
      </c>
      <c r="HJ16" s="9">
        <v>18.099</v>
      </c>
      <c r="HK16" s="9">
        <v>8.67</v>
      </c>
      <c r="HL16" s="9">
        <v>109.35899999999999</v>
      </c>
      <c r="HM16" s="9">
        <v>24.675999999999998</v>
      </c>
      <c r="HN16" s="9">
        <v>9.5269999999999992</v>
      </c>
      <c r="HO16" s="9">
        <v>171.78800000000001</v>
      </c>
      <c r="HP16" s="9">
        <v>246.47800000000001</v>
      </c>
      <c r="HQ16" s="9">
        <v>230.495</v>
      </c>
      <c r="HR16" s="9">
        <v>18.989999999999998</v>
      </c>
      <c r="HS16" s="9">
        <v>17.757000000000001</v>
      </c>
      <c r="HT16" s="9">
        <v>8.2159999999999993</v>
      </c>
      <c r="HU16" s="9">
        <v>9.5410000000000004</v>
      </c>
      <c r="HV16" s="9">
        <v>11.269</v>
      </c>
      <c r="HW16" s="9">
        <v>6.4880000000000004</v>
      </c>
      <c r="HX16" s="9">
        <v>10.882</v>
      </c>
      <c r="HY16" s="9">
        <v>6.875</v>
      </c>
      <c r="HZ16" s="9">
        <v>0</v>
      </c>
      <c r="IA16" s="9">
        <v>5.3380000000000001</v>
      </c>
      <c r="IB16" s="9">
        <v>7.4729999999999999</v>
      </c>
      <c r="IC16" s="9">
        <v>4.9459999999999997</v>
      </c>
      <c r="ID16" s="9">
        <v>13.298</v>
      </c>
      <c r="IE16" s="9">
        <v>4.4589999999999996</v>
      </c>
      <c r="IF16" s="9">
        <v>1.2330000000000001</v>
      </c>
      <c r="IG16" s="9">
        <v>211.505</v>
      </c>
      <c r="IH16" s="9">
        <v>175.46899999999999</v>
      </c>
      <c r="II16" s="9">
        <v>169.45699999999999</v>
      </c>
      <c r="IJ16" s="9">
        <v>1.048</v>
      </c>
      <c r="IK16" s="9">
        <v>4.9640000000000004</v>
      </c>
      <c r="IL16" s="9">
        <v>1.881</v>
      </c>
      <c r="IM16" s="9">
        <v>2.3809999999999998</v>
      </c>
      <c r="IN16" s="9">
        <v>0.52200000000000002</v>
      </c>
      <c r="IO16" s="9">
        <v>127.779</v>
      </c>
      <c r="IP16" s="9">
        <v>8.3239999999999998</v>
      </c>
      <c r="IQ16" s="9">
        <v>10.798</v>
      </c>
    </row>
    <row r="17" spans="1:251">
      <c r="A17" s="10">
        <v>44228</v>
      </c>
      <c r="B17" s="9">
        <v>0</v>
      </c>
      <c r="C17" s="9">
        <v>287.84199999999998</v>
      </c>
      <c r="D17" s="9">
        <v>173.54</v>
      </c>
      <c r="E17" s="9">
        <v>164.81899999999999</v>
      </c>
      <c r="F17" s="9">
        <v>3.3069999999999999</v>
      </c>
      <c r="G17" s="9">
        <v>5.4139999999999997</v>
      </c>
      <c r="H17" s="9">
        <v>3</v>
      </c>
      <c r="I17" s="9">
        <v>3.3029999999999999</v>
      </c>
      <c r="J17" s="9">
        <v>2.4180000000000001</v>
      </c>
      <c r="K17" s="9">
        <v>135.221</v>
      </c>
      <c r="L17" s="9">
        <v>11.675000000000001</v>
      </c>
      <c r="M17" s="9">
        <v>7.5830000000000002</v>
      </c>
      <c r="N17" s="9">
        <v>19.062000000000001</v>
      </c>
      <c r="O17" s="9">
        <v>36.597000000000001</v>
      </c>
      <c r="P17" s="9">
        <v>136.94300000000001</v>
      </c>
      <c r="Q17" s="9">
        <v>114.301</v>
      </c>
      <c r="R17" s="9">
        <v>5.5869999999999997</v>
      </c>
      <c r="S17" s="9">
        <v>312.86399999999998</v>
      </c>
      <c r="T17" s="9">
        <v>546.80399999999997</v>
      </c>
      <c r="U17" s="9">
        <v>526.42700000000002</v>
      </c>
      <c r="V17" s="9">
        <v>38.113999999999997</v>
      </c>
      <c r="W17" s="9">
        <v>35.31</v>
      </c>
      <c r="X17" s="9">
        <v>18.922999999999998</v>
      </c>
      <c r="Y17" s="9">
        <v>16.387</v>
      </c>
      <c r="Z17" s="9">
        <v>26.603999999999999</v>
      </c>
      <c r="AA17" s="9">
        <v>8.7059999999999995</v>
      </c>
      <c r="AB17" s="9">
        <v>29.308</v>
      </c>
      <c r="AC17" s="9">
        <v>0</v>
      </c>
      <c r="AD17" s="9">
        <v>6.0019999999999998</v>
      </c>
      <c r="AE17" s="9">
        <v>13.329000000000001</v>
      </c>
      <c r="AF17" s="9">
        <v>12.27</v>
      </c>
      <c r="AG17" s="9">
        <v>9.7110000000000003</v>
      </c>
      <c r="AH17" s="9">
        <v>25.954999999999998</v>
      </c>
      <c r="AI17" s="9">
        <v>9.3550000000000004</v>
      </c>
      <c r="AJ17" s="9">
        <v>2.8039999999999998</v>
      </c>
      <c r="AK17" s="9">
        <v>488.31299999999999</v>
      </c>
      <c r="AL17" s="9">
        <v>408.16300000000001</v>
      </c>
      <c r="AM17" s="9">
        <v>384.39699999999999</v>
      </c>
      <c r="AN17" s="9">
        <v>15.651999999999999</v>
      </c>
      <c r="AO17" s="9">
        <v>8.1129999999999995</v>
      </c>
      <c r="AP17" s="9">
        <v>17.783000000000001</v>
      </c>
      <c r="AQ17" s="9">
        <v>1.083</v>
      </c>
      <c r="AR17" s="9">
        <v>4.899</v>
      </c>
      <c r="AS17" s="9">
        <v>305.10599999999999</v>
      </c>
      <c r="AT17" s="9">
        <v>31.494</v>
      </c>
      <c r="AU17" s="9">
        <v>29.225000000000001</v>
      </c>
      <c r="AV17" s="9">
        <v>42.337000000000003</v>
      </c>
      <c r="AW17" s="9">
        <v>81.786000000000001</v>
      </c>
      <c r="AX17" s="9">
        <v>326.37700000000001</v>
      </c>
      <c r="AY17" s="9">
        <v>80.150999999999996</v>
      </c>
      <c r="AZ17" s="9">
        <v>20.376999999999999</v>
      </c>
      <c r="BA17" s="9">
        <v>546.80399999999997</v>
      </c>
      <c r="BB17" s="9">
        <v>351.47899999999998</v>
      </c>
      <c r="BC17" s="9">
        <v>334.74200000000002</v>
      </c>
      <c r="BD17" s="9">
        <v>32.738999999999997</v>
      </c>
      <c r="BE17" s="9">
        <v>29.048999999999999</v>
      </c>
      <c r="BF17" s="9">
        <v>16.422999999999998</v>
      </c>
      <c r="BG17" s="9">
        <v>12.625999999999999</v>
      </c>
      <c r="BH17" s="9">
        <v>26.123999999999999</v>
      </c>
      <c r="BI17" s="9">
        <v>2.9249999999999998</v>
      </c>
      <c r="BJ17" s="9">
        <v>25.303000000000001</v>
      </c>
      <c r="BK17" s="9">
        <v>1.165</v>
      </c>
      <c r="BL17" s="9">
        <v>2.581</v>
      </c>
      <c r="BM17" s="9">
        <v>12.332000000000001</v>
      </c>
      <c r="BN17" s="9">
        <v>9.6790000000000003</v>
      </c>
      <c r="BO17" s="9">
        <v>7.0380000000000003</v>
      </c>
      <c r="BP17" s="9">
        <v>20.777999999999999</v>
      </c>
      <c r="BQ17" s="9">
        <v>8.2710000000000008</v>
      </c>
      <c r="BR17" s="9">
        <v>3.69</v>
      </c>
      <c r="BS17" s="9">
        <v>302.00200000000001</v>
      </c>
      <c r="BT17" s="9">
        <v>217.41399999999999</v>
      </c>
      <c r="BU17" s="9">
        <v>211.447</v>
      </c>
      <c r="BV17" s="9">
        <v>2.8639999999999999</v>
      </c>
      <c r="BW17" s="9">
        <v>3.1030000000000002</v>
      </c>
      <c r="BX17" s="9">
        <v>3.5430000000000001</v>
      </c>
      <c r="BY17" s="9">
        <v>0</v>
      </c>
      <c r="BZ17" s="9">
        <v>2.4239999999999999</v>
      </c>
      <c r="CA17" s="9">
        <v>164.52099999999999</v>
      </c>
      <c r="CB17" s="9">
        <v>6.585</v>
      </c>
      <c r="CC17" s="9">
        <v>13.339</v>
      </c>
      <c r="CD17" s="9">
        <v>32.968000000000004</v>
      </c>
      <c r="CE17" s="9">
        <v>19.667000000000002</v>
      </c>
      <c r="CF17" s="9">
        <v>197.74700000000001</v>
      </c>
      <c r="CG17" s="9">
        <v>84.587999999999994</v>
      </c>
      <c r="CH17" s="9">
        <v>16.738</v>
      </c>
      <c r="CI17" s="9">
        <v>351.47899999999998</v>
      </c>
      <c r="CJ17" s="9">
        <v>257.976</v>
      </c>
      <c r="CK17" s="9">
        <v>237.173</v>
      </c>
      <c r="CL17" s="9">
        <v>28.145</v>
      </c>
      <c r="CM17" s="9">
        <v>22.722000000000001</v>
      </c>
      <c r="CN17" s="9">
        <v>7.97</v>
      </c>
      <c r="CO17" s="9">
        <v>14.752000000000001</v>
      </c>
      <c r="CP17" s="9">
        <v>14.657999999999999</v>
      </c>
      <c r="CQ17" s="9">
        <v>8.0640000000000001</v>
      </c>
      <c r="CR17" s="9">
        <v>14.856</v>
      </c>
      <c r="CS17" s="9">
        <v>3.8340000000000001</v>
      </c>
      <c r="CT17" s="9">
        <v>3.6480000000000001</v>
      </c>
      <c r="CU17" s="9">
        <v>7.1289999999999996</v>
      </c>
      <c r="CV17" s="9">
        <v>7.9850000000000003</v>
      </c>
      <c r="CW17" s="9">
        <v>7.6079999999999997</v>
      </c>
      <c r="CX17" s="9">
        <v>14.459</v>
      </c>
      <c r="CY17" s="9">
        <v>8.2629999999999999</v>
      </c>
      <c r="CZ17" s="9">
        <v>5.423</v>
      </c>
      <c r="DA17" s="9">
        <v>209.02699999999999</v>
      </c>
      <c r="DB17" s="9">
        <v>189.40899999999999</v>
      </c>
      <c r="DC17" s="9">
        <v>181.392</v>
      </c>
      <c r="DD17" s="9">
        <v>3.6179999999999999</v>
      </c>
      <c r="DE17" s="9">
        <v>4.399</v>
      </c>
      <c r="DF17" s="9">
        <v>4.0730000000000004</v>
      </c>
      <c r="DG17" s="9">
        <v>2.7629999999999999</v>
      </c>
      <c r="DH17" s="9">
        <v>1.181</v>
      </c>
      <c r="DI17" s="9">
        <v>123.791</v>
      </c>
      <c r="DJ17" s="9">
        <v>15.281000000000001</v>
      </c>
      <c r="DK17" s="9">
        <v>14.17</v>
      </c>
      <c r="DL17" s="9">
        <v>36.167000000000002</v>
      </c>
      <c r="DM17" s="9">
        <v>20.768000000000001</v>
      </c>
      <c r="DN17" s="9">
        <v>168.64099999999999</v>
      </c>
      <c r="DO17" s="9">
        <v>19.619</v>
      </c>
      <c r="DP17" s="9">
        <v>20.803999999999998</v>
      </c>
      <c r="DQ17" s="9">
        <v>257.976</v>
      </c>
      <c r="DR17" s="9">
        <v>336.041</v>
      </c>
      <c r="DS17" s="9">
        <v>321.18099999999998</v>
      </c>
      <c r="DT17" s="9">
        <v>22.47</v>
      </c>
      <c r="DU17" s="9">
        <v>21.204999999999998</v>
      </c>
      <c r="DV17" s="9">
        <v>6.3719999999999999</v>
      </c>
      <c r="DW17" s="9">
        <v>14.833</v>
      </c>
      <c r="DX17" s="9">
        <v>15.225</v>
      </c>
      <c r="DY17" s="9">
        <v>5.98</v>
      </c>
      <c r="DZ17" s="9">
        <v>14.884</v>
      </c>
      <c r="EA17" s="9">
        <v>4.0270000000000001</v>
      </c>
      <c r="EB17" s="9">
        <v>2.2930000000000001</v>
      </c>
      <c r="EC17" s="9">
        <v>4.5579999999999998</v>
      </c>
      <c r="ED17" s="9">
        <v>10.554</v>
      </c>
      <c r="EE17" s="9">
        <v>6.0940000000000003</v>
      </c>
      <c r="EF17" s="9">
        <v>14.654999999999999</v>
      </c>
      <c r="EG17" s="9">
        <v>6.5490000000000004</v>
      </c>
      <c r="EH17" s="9">
        <v>1.2649999999999999</v>
      </c>
      <c r="EI17" s="9">
        <v>298.71100000000001</v>
      </c>
      <c r="EJ17" s="9">
        <v>251.52199999999999</v>
      </c>
      <c r="EK17" s="9">
        <v>234.63800000000001</v>
      </c>
      <c r="EL17" s="9">
        <v>10.041</v>
      </c>
      <c r="EM17" s="9">
        <v>6.8419999999999996</v>
      </c>
      <c r="EN17" s="9">
        <v>9.1959999999999997</v>
      </c>
      <c r="EO17" s="9">
        <v>5.0960000000000001</v>
      </c>
      <c r="EP17" s="9">
        <v>2.5920000000000001</v>
      </c>
      <c r="EQ17" s="9">
        <v>198.72900000000001</v>
      </c>
      <c r="ER17" s="9">
        <v>17.236999999999998</v>
      </c>
      <c r="ES17" s="9">
        <v>12.526999999999999</v>
      </c>
      <c r="ET17" s="9">
        <v>23.029</v>
      </c>
      <c r="EU17" s="9">
        <v>41.009</v>
      </c>
      <c r="EV17" s="9">
        <v>210.51300000000001</v>
      </c>
      <c r="EW17" s="9">
        <v>47.19</v>
      </c>
      <c r="EX17" s="9">
        <v>14.86</v>
      </c>
      <c r="EY17" s="9">
        <v>336.041</v>
      </c>
      <c r="EZ17" s="9">
        <v>215.43199999999999</v>
      </c>
      <c r="FA17" s="9">
        <v>202.733</v>
      </c>
      <c r="FB17" s="9">
        <v>22.045000000000002</v>
      </c>
      <c r="FC17" s="9">
        <v>22.045000000000002</v>
      </c>
      <c r="FD17" s="9">
        <v>8.7669999999999995</v>
      </c>
      <c r="FE17" s="9">
        <v>13.278</v>
      </c>
      <c r="FF17" s="9">
        <v>8.7579999999999991</v>
      </c>
      <c r="FG17" s="9">
        <v>13.287000000000001</v>
      </c>
      <c r="FH17" s="9">
        <v>11.791</v>
      </c>
      <c r="FI17" s="9">
        <v>10.254</v>
      </c>
      <c r="FJ17" s="9">
        <v>0</v>
      </c>
      <c r="FK17" s="9">
        <v>4.1900000000000004</v>
      </c>
      <c r="FL17" s="9">
        <v>10.868</v>
      </c>
      <c r="FM17" s="9">
        <v>6.9870000000000001</v>
      </c>
      <c r="FN17" s="9">
        <v>14.394</v>
      </c>
      <c r="FO17" s="9">
        <v>7.6509999999999998</v>
      </c>
      <c r="FP17" s="9">
        <v>0</v>
      </c>
      <c r="FQ17" s="9">
        <v>180.68799999999999</v>
      </c>
      <c r="FR17" s="9">
        <v>156.40700000000001</v>
      </c>
      <c r="FS17" s="9">
        <v>147.654</v>
      </c>
      <c r="FT17" s="9">
        <v>4.4340000000000002</v>
      </c>
      <c r="FU17" s="9">
        <v>4.319</v>
      </c>
      <c r="FV17" s="9">
        <v>3.488</v>
      </c>
      <c r="FW17" s="9">
        <v>3.0489999999999999</v>
      </c>
      <c r="FX17" s="9">
        <v>2.2160000000000002</v>
      </c>
      <c r="FY17" s="9">
        <v>103.85599999999999</v>
      </c>
      <c r="FZ17" s="9">
        <v>7.9909999999999997</v>
      </c>
      <c r="GA17" s="9">
        <v>13.292999999999999</v>
      </c>
      <c r="GB17" s="9">
        <v>31.265999999999998</v>
      </c>
      <c r="GC17" s="9">
        <v>16.815999999999999</v>
      </c>
      <c r="GD17" s="9">
        <v>139.59100000000001</v>
      </c>
      <c r="GE17" s="9">
        <v>24.28</v>
      </c>
      <c r="GF17" s="9">
        <v>12.699</v>
      </c>
      <c r="GG17" s="9">
        <v>215.43199999999999</v>
      </c>
      <c r="GH17" s="9">
        <v>179.81299999999999</v>
      </c>
      <c r="GI17" s="9">
        <v>169.24700000000001</v>
      </c>
      <c r="GJ17" s="9">
        <v>16.137</v>
      </c>
      <c r="GK17" s="9">
        <v>14.108000000000001</v>
      </c>
      <c r="GL17" s="9">
        <v>5.3940000000000001</v>
      </c>
      <c r="GM17" s="9">
        <v>8.7140000000000004</v>
      </c>
      <c r="GN17" s="9">
        <v>8.0730000000000004</v>
      </c>
      <c r="GO17" s="9">
        <v>6.0359999999999996</v>
      </c>
      <c r="GP17" s="9">
        <v>8.85</v>
      </c>
      <c r="GQ17" s="9">
        <v>3.423</v>
      </c>
      <c r="GR17" s="9">
        <v>1.46</v>
      </c>
      <c r="GS17" s="9">
        <v>3.8090000000000002</v>
      </c>
      <c r="GT17" s="9">
        <v>4.1580000000000004</v>
      </c>
      <c r="GU17" s="9">
        <v>6.141</v>
      </c>
      <c r="GV17" s="9">
        <v>9.5419999999999998</v>
      </c>
      <c r="GW17" s="9">
        <v>4.5659999999999998</v>
      </c>
      <c r="GX17" s="9">
        <v>2.0289999999999999</v>
      </c>
      <c r="GY17" s="9">
        <v>153.11000000000001</v>
      </c>
      <c r="GZ17" s="9">
        <v>135.875</v>
      </c>
      <c r="HA17" s="9">
        <v>132.624</v>
      </c>
      <c r="HB17" s="9">
        <v>2.6560000000000001</v>
      </c>
      <c r="HC17" s="9">
        <v>0.59499999999999997</v>
      </c>
      <c r="HD17" s="9">
        <v>2.6560000000000001</v>
      </c>
      <c r="HE17" s="9">
        <v>0</v>
      </c>
      <c r="HF17" s="9">
        <v>0.59499999999999997</v>
      </c>
      <c r="HG17" s="9">
        <v>99.057000000000002</v>
      </c>
      <c r="HH17" s="9">
        <v>11.622</v>
      </c>
      <c r="HI17" s="9">
        <v>5.7969999999999997</v>
      </c>
      <c r="HJ17" s="9">
        <v>19.399000000000001</v>
      </c>
      <c r="HK17" s="9">
        <v>15.63</v>
      </c>
      <c r="HL17" s="9">
        <v>120.245</v>
      </c>
      <c r="HM17" s="9">
        <v>17.234999999999999</v>
      </c>
      <c r="HN17" s="9">
        <v>10.565</v>
      </c>
      <c r="HO17" s="9">
        <v>179.81299999999999</v>
      </c>
      <c r="HP17" s="9">
        <v>224.726</v>
      </c>
      <c r="HQ17" s="9">
        <v>204.083</v>
      </c>
      <c r="HR17" s="9">
        <v>19.472000000000001</v>
      </c>
      <c r="HS17" s="9">
        <v>19.042999999999999</v>
      </c>
      <c r="HT17" s="9">
        <v>8.8219999999999992</v>
      </c>
      <c r="HU17" s="9">
        <v>10.221</v>
      </c>
      <c r="HV17" s="9">
        <v>10.233000000000001</v>
      </c>
      <c r="HW17" s="9">
        <v>8.81</v>
      </c>
      <c r="HX17" s="9">
        <v>12.944000000000001</v>
      </c>
      <c r="HY17" s="9">
        <v>6.0990000000000002</v>
      </c>
      <c r="HZ17" s="9">
        <v>0</v>
      </c>
      <c r="IA17" s="9">
        <v>4.8719999999999999</v>
      </c>
      <c r="IB17" s="9">
        <v>10.18</v>
      </c>
      <c r="IC17" s="9">
        <v>3.9910000000000001</v>
      </c>
      <c r="ID17" s="9">
        <v>10.563000000000001</v>
      </c>
      <c r="IE17" s="9">
        <v>8.48</v>
      </c>
      <c r="IF17" s="9">
        <v>0.42899999999999999</v>
      </c>
      <c r="IG17" s="9">
        <v>184.61099999999999</v>
      </c>
      <c r="IH17" s="9">
        <v>154.518</v>
      </c>
      <c r="II17" s="9">
        <v>148.48599999999999</v>
      </c>
      <c r="IJ17" s="9">
        <v>3.2</v>
      </c>
      <c r="IK17" s="9">
        <v>2.8319999999999999</v>
      </c>
      <c r="IL17" s="9">
        <v>3.7989999999999999</v>
      </c>
      <c r="IM17" s="9">
        <v>1.347</v>
      </c>
      <c r="IN17" s="9">
        <v>0.88600000000000001</v>
      </c>
      <c r="IO17" s="9">
        <v>109.642</v>
      </c>
      <c r="IP17" s="9">
        <v>7.8470000000000004</v>
      </c>
      <c r="IQ17" s="9">
        <v>8.327</v>
      </c>
    </row>
    <row r="18" spans="1:251">
      <c r="A18" s="10">
        <v>44593</v>
      </c>
      <c r="B18" s="9">
        <v>1.6759999999999999</v>
      </c>
      <c r="C18" s="9">
        <v>281.89299999999997</v>
      </c>
      <c r="D18" s="9">
        <v>193.47</v>
      </c>
      <c r="E18" s="9">
        <v>180.72300000000001</v>
      </c>
      <c r="F18" s="9">
        <v>6.798</v>
      </c>
      <c r="G18" s="9">
        <v>5.9489999999999998</v>
      </c>
      <c r="H18" s="9">
        <v>7.7830000000000004</v>
      </c>
      <c r="I18" s="9">
        <v>0</v>
      </c>
      <c r="J18" s="9">
        <v>4.1070000000000002</v>
      </c>
      <c r="K18" s="9">
        <v>157.86600000000001</v>
      </c>
      <c r="L18" s="9">
        <v>14.683999999999999</v>
      </c>
      <c r="M18" s="9">
        <v>4.7939999999999996</v>
      </c>
      <c r="N18" s="9">
        <v>16.126000000000001</v>
      </c>
      <c r="O18" s="9">
        <v>38.469000000000001</v>
      </c>
      <c r="P18" s="9">
        <v>155.00200000000001</v>
      </c>
      <c r="Q18" s="9">
        <v>88.421999999999997</v>
      </c>
      <c r="R18" s="9">
        <v>10.707000000000001</v>
      </c>
      <c r="S18" s="9">
        <v>316.262</v>
      </c>
      <c r="T18" s="9">
        <v>600.16099999999994</v>
      </c>
      <c r="U18" s="9">
        <v>578.94799999999998</v>
      </c>
      <c r="V18" s="9">
        <v>46.57</v>
      </c>
      <c r="W18" s="9">
        <v>42.832999999999998</v>
      </c>
      <c r="X18" s="9">
        <v>22.827000000000002</v>
      </c>
      <c r="Y18" s="9">
        <v>20.006</v>
      </c>
      <c r="Z18" s="9">
        <v>35.15</v>
      </c>
      <c r="AA18" s="9">
        <v>7.6829999999999998</v>
      </c>
      <c r="AB18" s="9">
        <v>37.279000000000003</v>
      </c>
      <c r="AC18" s="9">
        <v>0</v>
      </c>
      <c r="AD18" s="9">
        <v>5.5549999999999997</v>
      </c>
      <c r="AE18" s="9">
        <v>15.526999999999999</v>
      </c>
      <c r="AF18" s="9">
        <v>13.683999999999999</v>
      </c>
      <c r="AG18" s="9">
        <v>13.622999999999999</v>
      </c>
      <c r="AH18" s="9">
        <v>29</v>
      </c>
      <c r="AI18" s="9">
        <v>13.833</v>
      </c>
      <c r="AJ18" s="9">
        <v>3.7370000000000001</v>
      </c>
      <c r="AK18" s="9">
        <v>532.37800000000004</v>
      </c>
      <c r="AL18" s="9">
        <v>450.66199999999998</v>
      </c>
      <c r="AM18" s="9">
        <v>427.15699999999998</v>
      </c>
      <c r="AN18" s="9">
        <v>20.303999999999998</v>
      </c>
      <c r="AO18" s="9">
        <v>3.2010000000000001</v>
      </c>
      <c r="AP18" s="9">
        <v>21.792999999999999</v>
      </c>
      <c r="AQ18" s="9">
        <v>0</v>
      </c>
      <c r="AR18" s="9">
        <v>1.7110000000000001</v>
      </c>
      <c r="AS18" s="9">
        <v>341.12299999999999</v>
      </c>
      <c r="AT18" s="9">
        <v>33.603999999999999</v>
      </c>
      <c r="AU18" s="9">
        <v>23.280999999999999</v>
      </c>
      <c r="AV18" s="9">
        <v>52.654000000000003</v>
      </c>
      <c r="AW18" s="9">
        <v>100.18600000000001</v>
      </c>
      <c r="AX18" s="9">
        <v>350.47500000000002</v>
      </c>
      <c r="AY18" s="9">
        <v>81.716999999999999</v>
      </c>
      <c r="AZ18" s="9">
        <v>21.212</v>
      </c>
      <c r="BA18" s="9">
        <v>600.16099999999994</v>
      </c>
      <c r="BB18" s="9">
        <v>353.94799999999998</v>
      </c>
      <c r="BC18" s="9">
        <v>340.98099999999999</v>
      </c>
      <c r="BD18" s="9">
        <v>39.128</v>
      </c>
      <c r="BE18" s="9">
        <v>38.421999999999997</v>
      </c>
      <c r="BF18" s="9">
        <v>21.062999999999999</v>
      </c>
      <c r="BG18" s="9">
        <v>17.359000000000002</v>
      </c>
      <c r="BH18" s="9">
        <v>25.306999999999999</v>
      </c>
      <c r="BI18" s="9">
        <v>13.115</v>
      </c>
      <c r="BJ18" s="9">
        <v>24.771999999999998</v>
      </c>
      <c r="BK18" s="9">
        <v>2.375</v>
      </c>
      <c r="BL18" s="9">
        <v>11.275</v>
      </c>
      <c r="BM18" s="9">
        <v>16.974</v>
      </c>
      <c r="BN18" s="9">
        <v>11.798</v>
      </c>
      <c r="BO18" s="9">
        <v>9.65</v>
      </c>
      <c r="BP18" s="9">
        <v>24.956</v>
      </c>
      <c r="BQ18" s="9">
        <v>13.465999999999999</v>
      </c>
      <c r="BR18" s="9">
        <v>0.70699999999999996</v>
      </c>
      <c r="BS18" s="9">
        <v>301.85199999999998</v>
      </c>
      <c r="BT18" s="9">
        <v>222.19800000000001</v>
      </c>
      <c r="BU18" s="9">
        <v>212.429</v>
      </c>
      <c r="BV18" s="9">
        <v>6.0640000000000001</v>
      </c>
      <c r="BW18" s="9">
        <v>3.7050000000000001</v>
      </c>
      <c r="BX18" s="9">
        <v>4.798</v>
      </c>
      <c r="BY18" s="9">
        <v>2.8239999999999998</v>
      </c>
      <c r="BZ18" s="9">
        <v>1.504</v>
      </c>
      <c r="CA18" s="9">
        <v>179.78800000000001</v>
      </c>
      <c r="CB18" s="9">
        <v>6.657</v>
      </c>
      <c r="CC18" s="9">
        <v>3.68</v>
      </c>
      <c r="CD18" s="9">
        <v>32.073</v>
      </c>
      <c r="CE18" s="9">
        <v>36.337000000000003</v>
      </c>
      <c r="CF18" s="9">
        <v>185.86099999999999</v>
      </c>
      <c r="CG18" s="9">
        <v>79.653999999999996</v>
      </c>
      <c r="CH18" s="9">
        <v>12.967000000000001</v>
      </c>
      <c r="CI18" s="9">
        <v>353.94799999999998</v>
      </c>
      <c r="CJ18" s="9">
        <v>282.10000000000002</v>
      </c>
      <c r="CK18" s="9">
        <v>263.40899999999999</v>
      </c>
      <c r="CL18" s="9">
        <v>35.484000000000002</v>
      </c>
      <c r="CM18" s="9">
        <v>32.008000000000003</v>
      </c>
      <c r="CN18" s="9">
        <v>14.558</v>
      </c>
      <c r="CO18" s="9">
        <v>17.45</v>
      </c>
      <c r="CP18" s="9">
        <v>16.036999999999999</v>
      </c>
      <c r="CQ18" s="9">
        <v>15.971</v>
      </c>
      <c r="CR18" s="9">
        <v>22.007000000000001</v>
      </c>
      <c r="CS18" s="9">
        <v>5.4969999999999999</v>
      </c>
      <c r="CT18" s="9">
        <v>3.4319999999999999</v>
      </c>
      <c r="CU18" s="9">
        <v>4.83</v>
      </c>
      <c r="CV18" s="9">
        <v>14.234999999999999</v>
      </c>
      <c r="CW18" s="9">
        <v>12.944000000000001</v>
      </c>
      <c r="CX18" s="9">
        <v>20.832000000000001</v>
      </c>
      <c r="CY18" s="9">
        <v>11.176</v>
      </c>
      <c r="CZ18" s="9">
        <v>3.476</v>
      </c>
      <c r="DA18" s="9">
        <v>227.92500000000001</v>
      </c>
      <c r="DB18" s="9">
        <v>204.761</v>
      </c>
      <c r="DC18" s="9">
        <v>194.17699999999999</v>
      </c>
      <c r="DD18" s="9">
        <v>4.72</v>
      </c>
      <c r="DE18" s="9">
        <v>4.976</v>
      </c>
      <c r="DF18" s="9">
        <v>4.2160000000000002</v>
      </c>
      <c r="DG18" s="9">
        <v>2.8250000000000002</v>
      </c>
      <c r="DH18" s="9">
        <v>2.6549999999999998</v>
      </c>
      <c r="DI18" s="9">
        <v>137.786</v>
      </c>
      <c r="DJ18" s="9">
        <v>14.686</v>
      </c>
      <c r="DK18" s="9">
        <v>11.292</v>
      </c>
      <c r="DL18" s="9">
        <v>40.997</v>
      </c>
      <c r="DM18" s="9">
        <v>30.16</v>
      </c>
      <c r="DN18" s="9">
        <v>174.601</v>
      </c>
      <c r="DO18" s="9">
        <v>23.164000000000001</v>
      </c>
      <c r="DP18" s="9">
        <v>18.690999999999999</v>
      </c>
      <c r="DQ18" s="9">
        <v>282.10000000000002</v>
      </c>
      <c r="DR18" s="9">
        <v>328.19299999999998</v>
      </c>
      <c r="DS18" s="9">
        <v>318.31599999999997</v>
      </c>
      <c r="DT18" s="9">
        <v>38.024000000000001</v>
      </c>
      <c r="DU18" s="9">
        <v>36.127000000000002</v>
      </c>
      <c r="DV18" s="9">
        <v>11.661</v>
      </c>
      <c r="DW18" s="9">
        <v>24.466000000000001</v>
      </c>
      <c r="DX18" s="9">
        <v>26.065999999999999</v>
      </c>
      <c r="DY18" s="9">
        <v>10.061</v>
      </c>
      <c r="DZ18" s="9">
        <v>23.707999999999998</v>
      </c>
      <c r="EA18" s="9">
        <v>9.4689999999999994</v>
      </c>
      <c r="EB18" s="9">
        <v>2.9510000000000001</v>
      </c>
      <c r="EC18" s="9">
        <v>10.945</v>
      </c>
      <c r="ED18" s="9">
        <v>13.292999999999999</v>
      </c>
      <c r="EE18" s="9">
        <v>11.89</v>
      </c>
      <c r="EF18" s="9">
        <v>26.716000000000001</v>
      </c>
      <c r="EG18" s="9">
        <v>9.4109999999999996</v>
      </c>
      <c r="EH18" s="9">
        <v>1.8959999999999999</v>
      </c>
      <c r="EI18" s="9">
        <v>280.29199999999997</v>
      </c>
      <c r="EJ18" s="9">
        <v>247.74600000000001</v>
      </c>
      <c r="EK18" s="9">
        <v>230.952</v>
      </c>
      <c r="EL18" s="9">
        <v>10.422000000000001</v>
      </c>
      <c r="EM18" s="9">
        <v>5.8769999999999998</v>
      </c>
      <c r="EN18" s="9">
        <v>8.5969999999999995</v>
      </c>
      <c r="EO18" s="9">
        <v>5.234</v>
      </c>
      <c r="EP18" s="9">
        <v>1.8779999999999999</v>
      </c>
      <c r="EQ18" s="9">
        <v>202.947</v>
      </c>
      <c r="ER18" s="9">
        <v>14.161</v>
      </c>
      <c r="ES18" s="9">
        <v>13.696</v>
      </c>
      <c r="ET18" s="9">
        <v>16.943000000000001</v>
      </c>
      <c r="EU18" s="9">
        <v>35.777999999999999</v>
      </c>
      <c r="EV18" s="9">
        <v>211.96799999999999</v>
      </c>
      <c r="EW18" s="9">
        <v>32.545000000000002</v>
      </c>
      <c r="EX18" s="9">
        <v>9.8780000000000001</v>
      </c>
      <c r="EY18" s="9">
        <v>328.19299999999998</v>
      </c>
      <c r="EZ18" s="9">
        <v>197.238</v>
      </c>
      <c r="FA18" s="9">
        <v>187.52</v>
      </c>
      <c r="FB18" s="9">
        <v>24.940999999999999</v>
      </c>
      <c r="FC18" s="9">
        <v>22.443000000000001</v>
      </c>
      <c r="FD18" s="9">
        <v>5.8520000000000003</v>
      </c>
      <c r="FE18" s="9">
        <v>16.591000000000001</v>
      </c>
      <c r="FF18" s="9">
        <v>10.986000000000001</v>
      </c>
      <c r="FG18" s="9">
        <v>11.457000000000001</v>
      </c>
      <c r="FH18" s="9">
        <v>13.492000000000001</v>
      </c>
      <c r="FI18" s="9">
        <v>8.1129999999999995</v>
      </c>
      <c r="FJ18" s="9">
        <v>0</v>
      </c>
      <c r="FK18" s="9">
        <v>6.0460000000000003</v>
      </c>
      <c r="FL18" s="9">
        <v>9.3140000000000001</v>
      </c>
      <c r="FM18" s="9">
        <v>7.0830000000000002</v>
      </c>
      <c r="FN18" s="9">
        <v>14.039</v>
      </c>
      <c r="FO18" s="9">
        <v>8.4039999999999999</v>
      </c>
      <c r="FP18" s="9">
        <v>2.4980000000000002</v>
      </c>
      <c r="FQ18" s="9">
        <v>162.57900000000001</v>
      </c>
      <c r="FR18" s="9">
        <v>138.035</v>
      </c>
      <c r="FS18" s="9">
        <v>133.27199999999999</v>
      </c>
      <c r="FT18" s="9">
        <v>2.351</v>
      </c>
      <c r="FU18" s="9">
        <v>2.4119999999999999</v>
      </c>
      <c r="FV18" s="9">
        <v>2.83</v>
      </c>
      <c r="FW18" s="9">
        <v>1.9330000000000001</v>
      </c>
      <c r="FX18" s="9">
        <v>0</v>
      </c>
      <c r="FY18" s="9">
        <v>89.084000000000003</v>
      </c>
      <c r="FZ18" s="9">
        <v>9.7639999999999993</v>
      </c>
      <c r="GA18" s="9">
        <v>11.295</v>
      </c>
      <c r="GB18" s="9">
        <v>27.891999999999999</v>
      </c>
      <c r="GC18" s="9">
        <v>17.227</v>
      </c>
      <c r="GD18" s="9">
        <v>120.80800000000001</v>
      </c>
      <c r="GE18" s="9">
        <v>24.544</v>
      </c>
      <c r="GF18" s="9">
        <v>9.718</v>
      </c>
      <c r="GG18" s="9">
        <v>197.238</v>
      </c>
      <c r="GH18" s="9">
        <v>164.28399999999999</v>
      </c>
      <c r="GI18" s="9">
        <v>155.744</v>
      </c>
      <c r="GJ18" s="9">
        <v>23.713999999999999</v>
      </c>
      <c r="GK18" s="9">
        <v>22.251999999999999</v>
      </c>
      <c r="GL18" s="9">
        <v>8.327</v>
      </c>
      <c r="GM18" s="9">
        <v>13.925000000000001</v>
      </c>
      <c r="GN18" s="9">
        <v>13.528</v>
      </c>
      <c r="GO18" s="9">
        <v>8.7240000000000002</v>
      </c>
      <c r="GP18" s="9">
        <v>14.127000000000001</v>
      </c>
      <c r="GQ18" s="9">
        <v>4.0599999999999996</v>
      </c>
      <c r="GR18" s="9">
        <v>2.4700000000000002</v>
      </c>
      <c r="GS18" s="9">
        <v>7.609</v>
      </c>
      <c r="GT18" s="9">
        <v>7.4180000000000001</v>
      </c>
      <c r="GU18" s="9">
        <v>7.2249999999999996</v>
      </c>
      <c r="GV18" s="9">
        <v>13.679</v>
      </c>
      <c r="GW18" s="9">
        <v>8.5739999999999998</v>
      </c>
      <c r="GX18" s="9">
        <v>1.462</v>
      </c>
      <c r="GY18" s="9">
        <v>132.029</v>
      </c>
      <c r="GZ18" s="9">
        <v>114.60599999999999</v>
      </c>
      <c r="HA18" s="9">
        <v>106.631</v>
      </c>
      <c r="HB18" s="9">
        <v>3.4990000000000001</v>
      </c>
      <c r="HC18" s="9">
        <v>4.476</v>
      </c>
      <c r="HD18" s="9">
        <v>4.1219999999999999</v>
      </c>
      <c r="HE18" s="9">
        <v>3.3849999999999998</v>
      </c>
      <c r="HF18" s="9">
        <v>0.46800000000000003</v>
      </c>
      <c r="HG18" s="9">
        <v>88.087000000000003</v>
      </c>
      <c r="HH18" s="9">
        <v>6.0309999999999997</v>
      </c>
      <c r="HI18" s="9">
        <v>5.9889999999999999</v>
      </c>
      <c r="HJ18" s="9">
        <v>14.5</v>
      </c>
      <c r="HK18" s="9">
        <v>19.088000000000001</v>
      </c>
      <c r="HL18" s="9">
        <v>95.518000000000001</v>
      </c>
      <c r="HM18" s="9">
        <v>17.422999999999998</v>
      </c>
      <c r="HN18" s="9">
        <v>8.5399999999999991</v>
      </c>
      <c r="HO18" s="9">
        <v>164.28399999999999</v>
      </c>
      <c r="HP18" s="9">
        <v>225.05500000000001</v>
      </c>
      <c r="HQ18" s="9">
        <v>210.29</v>
      </c>
      <c r="HR18" s="9">
        <v>24.966999999999999</v>
      </c>
      <c r="HS18" s="9">
        <v>23.137</v>
      </c>
      <c r="HT18" s="9">
        <v>7.1180000000000003</v>
      </c>
      <c r="HU18" s="9">
        <v>16.018999999999998</v>
      </c>
      <c r="HV18" s="9">
        <v>10.446</v>
      </c>
      <c r="HW18" s="9">
        <v>12.692</v>
      </c>
      <c r="HX18" s="9">
        <v>10.760999999999999</v>
      </c>
      <c r="HY18" s="9">
        <v>10.433</v>
      </c>
      <c r="HZ18" s="9">
        <v>0</v>
      </c>
      <c r="IA18" s="9">
        <v>2.9359999999999999</v>
      </c>
      <c r="IB18" s="9">
        <v>12.112</v>
      </c>
      <c r="IC18" s="9">
        <v>8.0890000000000004</v>
      </c>
      <c r="ID18" s="9">
        <v>16.091999999999999</v>
      </c>
      <c r="IE18" s="9">
        <v>7.0449999999999999</v>
      </c>
      <c r="IF18" s="9">
        <v>1.83</v>
      </c>
      <c r="IG18" s="9">
        <v>185.32300000000001</v>
      </c>
      <c r="IH18" s="9">
        <v>156.023</v>
      </c>
      <c r="II18" s="9">
        <v>146.00399999999999</v>
      </c>
      <c r="IJ18" s="9">
        <v>5.0490000000000004</v>
      </c>
      <c r="IK18" s="9">
        <v>4.97</v>
      </c>
      <c r="IL18" s="9">
        <v>3.718</v>
      </c>
      <c r="IM18" s="9">
        <v>3.7309999999999999</v>
      </c>
      <c r="IN18" s="9">
        <v>1.2290000000000001</v>
      </c>
      <c r="IO18" s="9">
        <v>115.381</v>
      </c>
      <c r="IP18" s="9">
        <v>10.507</v>
      </c>
      <c r="IQ18" s="9">
        <v>4.45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30.965</v>
      </c>
      <c r="C11" s="9">
        <v>20.131</v>
      </c>
      <c r="D11" s="9">
        <v>150.791</v>
      </c>
      <c r="E11" s="9">
        <v>28.356000000000002</v>
      </c>
      <c r="F11" s="9">
        <v>24.06</v>
      </c>
      <c r="G11" s="9">
        <v>251.535</v>
      </c>
      <c r="H11" s="9">
        <v>600.58100000000002</v>
      </c>
      <c r="I11" s="9">
        <v>569.91300000000001</v>
      </c>
      <c r="J11" s="9">
        <v>36.417000000000002</v>
      </c>
      <c r="K11" s="9">
        <v>30.274999999999999</v>
      </c>
      <c r="L11" s="9">
        <v>12.907999999999999</v>
      </c>
      <c r="M11" s="9">
        <v>17.367999999999999</v>
      </c>
      <c r="N11" s="9">
        <v>24.061</v>
      </c>
      <c r="O11" s="9">
        <v>6.2149999999999999</v>
      </c>
      <c r="P11" s="9">
        <v>25.167999999999999</v>
      </c>
      <c r="Q11" s="9">
        <v>0</v>
      </c>
      <c r="R11" s="9">
        <v>5.1070000000000002</v>
      </c>
      <c r="S11" s="9">
        <v>8.1769999999999996</v>
      </c>
      <c r="T11" s="9">
        <v>12.292</v>
      </c>
      <c r="U11" s="9">
        <v>9.8059999999999992</v>
      </c>
      <c r="V11" s="9">
        <v>19.933</v>
      </c>
      <c r="W11" s="9">
        <v>10.342000000000001</v>
      </c>
      <c r="X11" s="9">
        <v>6.1420000000000003</v>
      </c>
      <c r="Y11" s="9">
        <v>533.49599999999998</v>
      </c>
      <c r="Z11" s="9">
        <v>418.14299999999997</v>
      </c>
      <c r="AA11" s="9">
        <v>401.26299999999998</v>
      </c>
      <c r="AB11" s="9">
        <v>10.602</v>
      </c>
      <c r="AC11" s="9">
        <v>6.2779999999999996</v>
      </c>
      <c r="AD11" s="9">
        <v>10.619</v>
      </c>
      <c r="AE11" s="9">
        <v>0</v>
      </c>
      <c r="AF11" s="9">
        <v>5.7519999999999998</v>
      </c>
      <c r="AG11" s="9">
        <v>333.59800000000001</v>
      </c>
      <c r="AH11" s="9">
        <v>26.405000000000001</v>
      </c>
      <c r="AI11" s="9">
        <v>21.154</v>
      </c>
      <c r="AJ11" s="9">
        <v>36.985999999999997</v>
      </c>
      <c r="AK11" s="9">
        <v>78.391000000000005</v>
      </c>
      <c r="AL11" s="9">
        <v>339.75299999999999</v>
      </c>
      <c r="AM11" s="9">
        <v>115.352</v>
      </c>
      <c r="AN11" s="9">
        <v>30.667999999999999</v>
      </c>
      <c r="AO11" s="9">
        <v>600.58100000000002</v>
      </c>
      <c r="AP11" s="9">
        <v>281.39600000000002</v>
      </c>
      <c r="AQ11" s="9">
        <v>267.75200000000001</v>
      </c>
      <c r="AR11" s="9">
        <v>22.042000000000002</v>
      </c>
      <c r="AS11" s="9">
        <v>19.373999999999999</v>
      </c>
      <c r="AT11" s="9">
        <v>10.914999999999999</v>
      </c>
      <c r="AU11" s="9">
        <v>7.931</v>
      </c>
      <c r="AV11" s="9">
        <v>11.893000000000001</v>
      </c>
      <c r="AW11" s="9">
        <v>7.4820000000000002</v>
      </c>
      <c r="AX11" s="9">
        <v>10.645</v>
      </c>
      <c r="AY11" s="9">
        <v>4.4020000000000001</v>
      </c>
      <c r="AZ11" s="9">
        <v>4.327</v>
      </c>
      <c r="BA11" s="9">
        <v>5.8319999999999999</v>
      </c>
      <c r="BB11" s="9">
        <v>4.9729999999999999</v>
      </c>
      <c r="BC11" s="9">
        <v>8.57</v>
      </c>
      <c r="BD11" s="9">
        <v>14.129</v>
      </c>
      <c r="BE11" s="9">
        <v>5.2450000000000001</v>
      </c>
      <c r="BF11" s="9">
        <v>2.6669999999999998</v>
      </c>
      <c r="BG11" s="9">
        <v>245.71</v>
      </c>
      <c r="BH11" s="9">
        <v>178.096</v>
      </c>
      <c r="BI11" s="9">
        <v>171.29599999999999</v>
      </c>
      <c r="BJ11" s="9">
        <v>3.3679999999999999</v>
      </c>
      <c r="BK11" s="9">
        <v>3.4319999999999999</v>
      </c>
      <c r="BL11" s="9">
        <v>3.8719999999999999</v>
      </c>
      <c r="BM11" s="9">
        <v>1.905</v>
      </c>
      <c r="BN11" s="9">
        <v>1.0229999999999999</v>
      </c>
      <c r="BO11" s="9">
        <v>151.90299999999999</v>
      </c>
      <c r="BP11" s="9">
        <v>7.0720000000000001</v>
      </c>
      <c r="BQ11" s="9">
        <v>7.0519999999999996</v>
      </c>
      <c r="BR11" s="9">
        <v>12.069000000000001</v>
      </c>
      <c r="BS11" s="9">
        <v>35.06</v>
      </c>
      <c r="BT11" s="9">
        <v>143.036</v>
      </c>
      <c r="BU11" s="9">
        <v>67.614999999999995</v>
      </c>
      <c r="BV11" s="9">
        <v>13.644</v>
      </c>
      <c r="BW11" s="9">
        <v>281.39600000000002</v>
      </c>
      <c r="BX11" s="9">
        <v>373.90800000000002</v>
      </c>
      <c r="BY11" s="9">
        <v>353.71100000000001</v>
      </c>
      <c r="BZ11" s="9">
        <v>41.914000000000001</v>
      </c>
      <c r="CA11" s="9">
        <v>36.256999999999998</v>
      </c>
      <c r="CB11" s="9">
        <v>16.100000000000001</v>
      </c>
      <c r="CC11" s="9">
        <v>20.157</v>
      </c>
      <c r="CD11" s="9">
        <v>27.422999999999998</v>
      </c>
      <c r="CE11" s="9">
        <v>8.8339999999999996</v>
      </c>
      <c r="CF11" s="9">
        <v>25.684999999999999</v>
      </c>
      <c r="CG11" s="9">
        <v>3.8130000000000002</v>
      </c>
      <c r="CH11" s="9">
        <v>6.7590000000000003</v>
      </c>
      <c r="CI11" s="9">
        <v>9.2919999999999998</v>
      </c>
      <c r="CJ11" s="9">
        <v>12.319000000000001</v>
      </c>
      <c r="CK11" s="9">
        <v>14.646000000000001</v>
      </c>
      <c r="CL11" s="9">
        <v>21.579000000000001</v>
      </c>
      <c r="CM11" s="9">
        <v>14.678000000000001</v>
      </c>
      <c r="CN11" s="9">
        <v>5.657</v>
      </c>
      <c r="CO11" s="9">
        <v>311.79700000000003</v>
      </c>
      <c r="CP11" s="9">
        <v>235.81</v>
      </c>
      <c r="CQ11" s="9">
        <v>228.196</v>
      </c>
      <c r="CR11" s="9">
        <v>5.53</v>
      </c>
      <c r="CS11" s="9">
        <v>2.0840000000000001</v>
      </c>
      <c r="CT11" s="9">
        <v>4.0220000000000002</v>
      </c>
      <c r="CU11" s="9">
        <v>1.5449999999999999</v>
      </c>
      <c r="CV11" s="9">
        <v>2.0470000000000002</v>
      </c>
      <c r="CW11" s="9">
        <v>175.126</v>
      </c>
      <c r="CX11" s="9">
        <v>16.963000000000001</v>
      </c>
      <c r="CY11" s="9">
        <v>12.499000000000001</v>
      </c>
      <c r="CZ11" s="9">
        <v>31.222000000000001</v>
      </c>
      <c r="DA11" s="9">
        <v>29.202000000000002</v>
      </c>
      <c r="DB11" s="9">
        <v>206.608</v>
      </c>
      <c r="DC11" s="9">
        <v>75.986999999999995</v>
      </c>
      <c r="DD11" s="9">
        <v>20.196999999999999</v>
      </c>
      <c r="DE11" s="9">
        <v>373.90800000000002</v>
      </c>
      <c r="DF11" s="9">
        <v>549.65700000000004</v>
      </c>
      <c r="DG11" s="9">
        <v>510.303</v>
      </c>
      <c r="DH11" s="9">
        <v>56.765999999999998</v>
      </c>
      <c r="DI11" s="9">
        <v>47.701000000000001</v>
      </c>
      <c r="DJ11" s="9">
        <v>17.843</v>
      </c>
      <c r="DK11" s="9">
        <v>29.858000000000001</v>
      </c>
      <c r="DL11" s="9">
        <v>32.512999999999998</v>
      </c>
      <c r="DM11" s="9">
        <v>15.188000000000001</v>
      </c>
      <c r="DN11" s="9">
        <v>34.244999999999997</v>
      </c>
      <c r="DO11" s="9">
        <v>8.92</v>
      </c>
      <c r="DP11" s="9">
        <v>3.149</v>
      </c>
      <c r="DQ11" s="9">
        <v>9.3650000000000002</v>
      </c>
      <c r="DR11" s="9">
        <v>15.151</v>
      </c>
      <c r="DS11" s="9">
        <v>23.184999999999999</v>
      </c>
      <c r="DT11" s="9">
        <v>26.834</v>
      </c>
      <c r="DU11" s="9">
        <v>20.867000000000001</v>
      </c>
      <c r="DV11" s="9">
        <v>9.0649999999999995</v>
      </c>
      <c r="DW11" s="9">
        <v>453.53699999999998</v>
      </c>
      <c r="DX11" s="9">
        <v>403.59800000000001</v>
      </c>
      <c r="DY11" s="9">
        <v>381.798</v>
      </c>
      <c r="DZ11" s="9">
        <v>9.266</v>
      </c>
      <c r="EA11" s="9">
        <v>12.532999999999999</v>
      </c>
      <c r="EB11" s="9">
        <v>13.510999999999999</v>
      </c>
      <c r="EC11" s="9">
        <v>7.8620000000000001</v>
      </c>
      <c r="ED11" s="9">
        <v>0.42699999999999999</v>
      </c>
      <c r="EE11" s="9">
        <v>296.26499999999999</v>
      </c>
      <c r="EF11" s="9">
        <v>21.879000000000001</v>
      </c>
      <c r="EG11" s="9">
        <v>20.125</v>
      </c>
      <c r="EH11" s="9">
        <v>65.328999999999994</v>
      </c>
      <c r="EI11" s="9">
        <v>50.292000000000002</v>
      </c>
      <c r="EJ11" s="9">
        <v>353.30599999999998</v>
      </c>
      <c r="EK11" s="9">
        <v>49.94</v>
      </c>
      <c r="EL11" s="9">
        <v>39.353999999999999</v>
      </c>
      <c r="EM11" s="9">
        <v>549.65700000000004</v>
      </c>
      <c r="EN11" s="9">
        <v>370.99900000000002</v>
      </c>
      <c r="EO11" s="9">
        <v>342.05900000000003</v>
      </c>
      <c r="EP11" s="9">
        <v>42.045999999999999</v>
      </c>
      <c r="EQ11" s="9">
        <v>37.347999999999999</v>
      </c>
      <c r="ER11" s="9">
        <v>11.728999999999999</v>
      </c>
      <c r="ES11" s="9">
        <v>25.619</v>
      </c>
      <c r="ET11" s="9">
        <v>21.420999999999999</v>
      </c>
      <c r="EU11" s="9">
        <v>15.927</v>
      </c>
      <c r="EV11" s="9">
        <v>19.760999999999999</v>
      </c>
      <c r="EW11" s="9">
        <v>15.302</v>
      </c>
      <c r="EX11" s="9">
        <v>0</v>
      </c>
      <c r="EY11" s="9">
        <v>5.8079999999999998</v>
      </c>
      <c r="EZ11" s="9">
        <v>19.504999999999999</v>
      </c>
      <c r="FA11" s="9">
        <v>12.036</v>
      </c>
      <c r="FB11" s="9">
        <v>24.366</v>
      </c>
      <c r="FC11" s="9">
        <v>12.981999999999999</v>
      </c>
      <c r="FD11" s="9">
        <v>4.6980000000000004</v>
      </c>
      <c r="FE11" s="9">
        <v>300.01299999999998</v>
      </c>
      <c r="FF11" s="9">
        <v>264.65300000000002</v>
      </c>
      <c r="FG11" s="9">
        <v>255.75800000000001</v>
      </c>
      <c r="FH11" s="9">
        <v>1.966</v>
      </c>
      <c r="FI11" s="9">
        <v>6.9290000000000003</v>
      </c>
      <c r="FJ11" s="9">
        <v>2.335</v>
      </c>
      <c r="FK11" s="9">
        <v>5.1760000000000002</v>
      </c>
      <c r="FL11" s="9">
        <v>0.32600000000000001</v>
      </c>
      <c r="FM11" s="9">
        <v>178.72800000000001</v>
      </c>
      <c r="FN11" s="9">
        <v>14.803000000000001</v>
      </c>
      <c r="FO11" s="9">
        <v>19.030999999999999</v>
      </c>
      <c r="FP11" s="9">
        <v>52.091999999999999</v>
      </c>
      <c r="FQ11" s="9">
        <v>33.889000000000003</v>
      </c>
      <c r="FR11" s="9">
        <v>230.76400000000001</v>
      </c>
      <c r="FS11" s="9">
        <v>35.36</v>
      </c>
      <c r="FT11" s="9">
        <v>28.94</v>
      </c>
      <c r="FU11" s="9">
        <v>370.99900000000002</v>
      </c>
      <c r="FV11" s="9">
        <v>295.52600000000001</v>
      </c>
      <c r="FW11" s="9">
        <v>253.54900000000001</v>
      </c>
      <c r="FX11" s="9">
        <v>253.54900000000001</v>
      </c>
      <c r="FY11" s="9">
        <v>20.530999999999999</v>
      </c>
      <c r="FZ11" s="9">
        <v>233.018</v>
      </c>
      <c r="GA11" s="9">
        <v>41.976999999999997</v>
      </c>
      <c r="GB11" s="9">
        <v>863.37400000000002</v>
      </c>
      <c r="GC11" s="9">
        <v>797.64</v>
      </c>
      <c r="GD11" s="9">
        <v>129.55099999999999</v>
      </c>
      <c r="GE11" s="9">
        <v>51.713999999999999</v>
      </c>
      <c r="GF11" s="9">
        <v>19.678000000000001</v>
      </c>
      <c r="GG11" s="9">
        <v>26.959</v>
      </c>
      <c r="GH11" s="9">
        <v>29.943000000000001</v>
      </c>
      <c r="GI11" s="9">
        <v>16.693999999999999</v>
      </c>
      <c r="GJ11" s="9">
        <v>31.006</v>
      </c>
      <c r="GK11" s="9">
        <v>6.94</v>
      </c>
      <c r="GL11" s="9">
        <v>6.3520000000000003</v>
      </c>
      <c r="GM11" s="9">
        <v>14.076000000000001</v>
      </c>
      <c r="GN11" s="9">
        <v>17.783000000000001</v>
      </c>
      <c r="GO11" s="9">
        <v>14.778</v>
      </c>
      <c r="GP11" s="9">
        <v>29.209</v>
      </c>
      <c r="GQ11" s="9">
        <v>17.428000000000001</v>
      </c>
      <c r="GR11" s="9">
        <v>77.837000000000003</v>
      </c>
      <c r="GS11" s="9">
        <v>668.08900000000006</v>
      </c>
      <c r="GT11" s="9">
        <v>536.19200000000001</v>
      </c>
      <c r="GU11" s="9">
        <v>510.57400000000001</v>
      </c>
      <c r="GV11" s="9">
        <v>12.064</v>
      </c>
      <c r="GW11" s="9">
        <v>13.555</v>
      </c>
      <c r="GX11" s="9">
        <v>11.775</v>
      </c>
      <c r="GY11" s="9">
        <v>6.194</v>
      </c>
      <c r="GZ11" s="9">
        <v>5.7030000000000003</v>
      </c>
      <c r="HA11" s="9">
        <v>415.15100000000001</v>
      </c>
      <c r="HB11" s="9">
        <v>33.085999999999999</v>
      </c>
      <c r="HC11" s="9">
        <v>31.975000000000001</v>
      </c>
      <c r="HD11" s="9">
        <v>55.981000000000002</v>
      </c>
      <c r="HE11" s="9">
        <v>79.876000000000005</v>
      </c>
      <c r="HF11" s="9">
        <v>456.31599999999997</v>
      </c>
      <c r="HG11" s="9">
        <v>131.89699999999999</v>
      </c>
      <c r="HH11" s="9">
        <v>65.733999999999995</v>
      </c>
      <c r="HI11" s="9">
        <v>773.06399999999996</v>
      </c>
      <c r="HJ11" s="9">
        <v>90.311000000000007</v>
      </c>
      <c r="HK11" s="9">
        <v>108.331</v>
      </c>
      <c r="HL11" s="9">
        <v>105.023</v>
      </c>
      <c r="HM11" s="9">
        <v>4.53</v>
      </c>
      <c r="HN11" s="9">
        <v>4.2549999999999999</v>
      </c>
      <c r="HO11" s="9">
        <v>2.6080000000000001</v>
      </c>
      <c r="HP11" s="9">
        <v>1.647</v>
      </c>
      <c r="HQ11" s="9">
        <v>2.484</v>
      </c>
      <c r="HR11" s="9">
        <v>1.7709999999999999</v>
      </c>
      <c r="HS11" s="9">
        <v>3.1549999999999998</v>
      </c>
      <c r="HT11" s="9">
        <v>0</v>
      </c>
      <c r="HU11" s="9">
        <v>0.55600000000000005</v>
      </c>
      <c r="HV11" s="9">
        <v>1.3939999999999999</v>
      </c>
      <c r="HW11" s="9">
        <v>1.0580000000000001</v>
      </c>
      <c r="HX11" s="9">
        <v>1.804</v>
      </c>
      <c r="HY11" s="9">
        <v>3.4129999999999998</v>
      </c>
      <c r="HZ11" s="9">
        <v>0.84299999999999997</v>
      </c>
      <c r="IA11" s="9">
        <v>0.27400000000000002</v>
      </c>
      <c r="IB11" s="9">
        <v>100.494</v>
      </c>
      <c r="IC11" s="9">
        <v>57.137</v>
      </c>
      <c r="ID11" s="9">
        <v>51.636000000000003</v>
      </c>
      <c r="IE11" s="9">
        <v>2.4350000000000001</v>
      </c>
      <c r="IF11" s="9">
        <v>3.0659999999999998</v>
      </c>
      <c r="IG11" s="9">
        <v>1.7889999999999999</v>
      </c>
      <c r="IH11" s="9">
        <v>0.28999999999999998</v>
      </c>
      <c r="II11" s="9">
        <v>2.0289999999999999</v>
      </c>
      <c r="IJ11" s="9">
        <v>47.933</v>
      </c>
      <c r="IK11" s="9">
        <v>2.577</v>
      </c>
      <c r="IL11" s="9">
        <v>2.1819999999999999</v>
      </c>
      <c r="IM11" s="9">
        <v>4.4459999999999997</v>
      </c>
      <c r="IN11" s="9">
        <v>9.7650000000000006</v>
      </c>
      <c r="IO11" s="9">
        <v>47.372</v>
      </c>
      <c r="IP11" s="9">
        <v>43.356999999999999</v>
      </c>
      <c r="IQ11" s="9">
        <v>3.3079999999999998</v>
      </c>
    </row>
    <row r="12" spans="1:251">
      <c r="A12" s="10">
        <v>42401</v>
      </c>
      <c r="B12" s="9">
        <v>21.295000000000002</v>
      </c>
      <c r="C12" s="9">
        <v>13.544</v>
      </c>
      <c r="D12" s="9">
        <v>135.21299999999999</v>
      </c>
      <c r="E12" s="9">
        <v>27.632999999999999</v>
      </c>
      <c r="F12" s="9">
        <v>22.978999999999999</v>
      </c>
      <c r="G12" s="9">
        <v>219.31299999999999</v>
      </c>
      <c r="H12" s="9">
        <v>617.34299999999996</v>
      </c>
      <c r="I12" s="9">
        <v>588.596</v>
      </c>
      <c r="J12" s="9">
        <v>42.74</v>
      </c>
      <c r="K12" s="9">
        <v>37.110999999999997</v>
      </c>
      <c r="L12" s="9">
        <v>18.564</v>
      </c>
      <c r="M12" s="9">
        <v>18.547000000000001</v>
      </c>
      <c r="N12" s="9">
        <v>31.949000000000002</v>
      </c>
      <c r="O12" s="9">
        <v>5.1630000000000003</v>
      </c>
      <c r="P12" s="9">
        <v>34.134</v>
      </c>
      <c r="Q12" s="9">
        <v>0</v>
      </c>
      <c r="R12" s="9">
        <v>2.355</v>
      </c>
      <c r="S12" s="9">
        <v>11.067</v>
      </c>
      <c r="T12" s="9">
        <v>11.708</v>
      </c>
      <c r="U12" s="9">
        <v>14.337</v>
      </c>
      <c r="V12" s="9">
        <v>27.803999999999998</v>
      </c>
      <c r="W12" s="9">
        <v>9.3079999999999998</v>
      </c>
      <c r="X12" s="9">
        <v>5.6289999999999996</v>
      </c>
      <c r="Y12" s="9">
        <v>545.85599999999999</v>
      </c>
      <c r="Z12" s="9">
        <v>416.488</v>
      </c>
      <c r="AA12" s="9">
        <v>399.05</v>
      </c>
      <c r="AB12" s="9">
        <v>11.016</v>
      </c>
      <c r="AC12" s="9">
        <v>6.4219999999999997</v>
      </c>
      <c r="AD12" s="9">
        <v>13.891999999999999</v>
      </c>
      <c r="AE12" s="9">
        <v>0</v>
      </c>
      <c r="AF12" s="9">
        <v>3.0750000000000002</v>
      </c>
      <c r="AG12" s="9">
        <v>332.14299999999997</v>
      </c>
      <c r="AH12" s="9">
        <v>24.974</v>
      </c>
      <c r="AI12" s="9">
        <v>18.911000000000001</v>
      </c>
      <c r="AJ12" s="9">
        <v>40.459000000000003</v>
      </c>
      <c r="AK12" s="9">
        <v>78.75</v>
      </c>
      <c r="AL12" s="9">
        <v>337.73700000000002</v>
      </c>
      <c r="AM12" s="9">
        <v>129.36799999999999</v>
      </c>
      <c r="AN12" s="9">
        <v>28.747</v>
      </c>
      <c r="AO12" s="9">
        <v>617.34299999999996</v>
      </c>
      <c r="AP12" s="9">
        <v>292.60199999999998</v>
      </c>
      <c r="AQ12" s="9">
        <v>280.94400000000002</v>
      </c>
      <c r="AR12" s="9">
        <v>22.364999999999998</v>
      </c>
      <c r="AS12" s="9">
        <v>18.812000000000001</v>
      </c>
      <c r="AT12" s="9">
        <v>7.9889999999999999</v>
      </c>
      <c r="AU12" s="9">
        <v>10.823</v>
      </c>
      <c r="AV12" s="9">
        <v>11.923</v>
      </c>
      <c r="AW12" s="9">
        <v>6.8890000000000002</v>
      </c>
      <c r="AX12" s="9">
        <v>9.7270000000000003</v>
      </c>
      <c r="AY12" s="9">
        <v>3.7509999999999999</v>
      </c>
      <c r="AZ12" s="9">
        <v>5.3339999999999996</v>
      </c>
      <c r="BA12" s="9">
        <v>7.0490000000000004</v>
      </c>
      <c r="BB12" s="9">
        <v>1.079</v>
      </c>
      <c r="BC12" s="9">
        <v>10.683</v>
      </c>
      <c r="BD12" s="9">
        <v>11.849</v>
      </c>
      <c r="BE12" s="9">
        <v>6.9630000000000001</v>
      </c>
      <c r="BF12" s="9">
        <v>3.5529999999999999</v>
      </c>
      <c r="BG12" s="9">
        <v>258.57900000000001</v>
      </c>
      <c r="BH12" s="9">
        <v>198.79300000000001</v>
      </c>
      <c r="BI12" s="9">
        <v>185.93100000000001</v>
      </c>
      <c r="BJ12" s="9">
        <v>7.7469999999999999</v>
      </c>
      <c r="BK12" s="9">
        <v>5.1150000000000002</v>
      </c>
      <c r="BL12" s="9">
        <v>7.3449999999999998</v>
      </c>
      <c r="BM12" s="9">
        <v>0.999</v>
      </c>
      <c r="BN12" s="9">
        <v>3.903</v>
      </c>
      <c r="BO12" s="9">
        <v>167.29400000000001</v>
      </c>
      <c r="BP12" s="9">
        <v>5.9980000000000002</v>
      </c>
      <c r="BQ12" s="9">
        <v>9.3149999999999995</v>
      </c>
      <c r="BR12" s="9">
        <v>16.184999999999999</v>
      </c>
      <c r="BS12" s="9">
        <v>34.698999999999998</v>
      </c>
      <c r="BT12" s="9">
        <v>164.09299999999999</v>
      </c>
      <c r="BU12" s="9">
        <v>59.786999999999999</v>
      </c>
      <c r="BV12" s="9">
        <v>11.657999999999999</v>
      </c>
      <c r="BW12" s="9">
        <v>292.60199999999998</v>
      </c>
      <c r="BX12" s="9">
        <v>398.66399999999999</v>
      </c>
      <c r="BY12" s="9">
        <v>375.952</v>
      </c>
      <c r="BZ12" s="9">
        <v>30.952000000000002</v>
      </c>
      <c r="CA12" s="9">
        <v>29.273</v>
      </c>
      <c r="CB12" s="9">
        <v>12.879</v>
      </c>
      <c r="CC12" s="9">
        <v>16.393999999999998</v>
      </c>
      <c r="CD12" s="9">
        <v>19.940000000000001</v>
      </c>
      <c r="CE12" s="9">
        <v>9.3330000000000002</v>
      </c>
      <c r="CF12" s="9">
        <v>19.027999999999999</v>
      </c>
      <c r="CG12" s="9">
        <v>3.738</v>
      </c>
      <c r="CH12" s="9">
        <v>6.508</v>
      </c>
      <c r="CI12" s="9">
        <v>9.9580000000000002</v>
      </c>
      <c r="CJ12" s="9">
        <v>9.34</v>
      </c>
      <c r="CK12" s="9">
        <v>9.9749999999999996</v>
      </c>
      <c r="CL12" s="9">
        <v>14.648999999999999</v>
      </c>
      <c r="CM12" s="9">
        <v>14.625</v>
      </c>
      <c r="CN12" s="9">
        <v>1.679</v>
      </c>
      <c r="CO12" s="9">
        <v>345</v>
      </c>
      <c r="CP12" s="9">
        <v>252.95</v>
      </c>
      <c r="CQ12" s="9">
        <v>245.928</v>
      </c>
      <c r="CR12" s="9">
        <v>2.508</v>
      </c>
      <c r="CS12" s="9">
        <v>4.5140000000000002</v>
      </c>
      <c r="CT12" s="9">
        <v>1.4890000000000001</v>
      </c>
      <c r="CU12" s="9">
        <v>3.3660000000000001</v>
      </c>
      <c r="CV12" s="9">
        <v>2.1680000000000001</v>
      </c>
      <c r="CW12" s="9">
        <v>202.78700000000001</v>
      </c>
      <c r="CX12" s="9">
        <v>8.2690000000000001</v>
      </c>
      <c r="CY12" s="9">
        <v>15.849</v>
      </c>
      <c r="CZ12" s="9">
        <v>26.045000000000002</v>
      </c>
      <c r="DA12" s="9">
        <v>33.880000000000003</v>
      </c>
      <c r="DB12" s="9">
        <v>219.071</v>
      </c>
      <c r="DC12" s="9">
        <v>92.049000000000007</v>
      </c>
      <c r="DD12" s="9">
        <v>22.712</v>
      </c>
      <c r="DE12" s="9">
        <v>398.66399999999999</v>
      </c>
      <c r="DF12" s="9">
        <v>538.36199999999997</v>
      </c>
      <c r="DG12" s="9">
        <v>506.56200000000001</v>
      </c>
      <c r="DH12" s="9">
        <v>47.134</v>
      </c>
      <c r="DI12" s="9">
        <v>42.009</v>
      </c>
      <c r="DJ12" s="9">
        <v>18.725000000000001</v>
      </c>
      <c r="DK12" s="9">
        <v>23.283999999999999</v>
      </c>
      <c r="DL12" s="9">
        <v>28.858000000000001</v>
      </c>
      <c r="DM12" s="9">
        <v>13.151</v>
      </c>
      <c r="DN12" s="9">
        <v>29.913</v>
      </c>
      <c r="DO12" s="9">
        <v>7.5940000000000003</v>
      </c>
      <c r="DP12" s="9">
        <v>4.5019999999999998</v>
      </c>
      <c r="DQ12" s="9">
        <v>9.52</v>
      </c>
      <c r="DR12" s="9">
        <v>17.611000000000001</v>
      </c>
      <c r="DS12" s="9">
        <v>14.878</v>
      </c>
      <c r="DT12" s="9">
        <v>25.802</v>
      </c>
      <c r="DU12" s="9">
        <v>16.207000000000001</v>
      </c>
      <c r="DV12" s="9">
        <v>5.125</v>
      </c>
      <c r="DW12" s="9">
        <v>459.428</v>
      </c>
      <c r="DX12" s="9">
        <v>412.61900000000003</v>
      </c>
      <c r="DY12" s="9">
        <v>390.036</v>
      </c>
      <c r="DZ12" s="9">
        <v>12.013999999999999</v>
      </c>
      <c r="EA12" s="9">
        <v>10.569000000000001</v>
      </c>
      <c r="EB12" s="9">
        <v>10.119</v>
      </c>
      <c r="EC12" s="9">
        <v>9.33</v>
      </c>
      <c r="ED12" s="9">
        <v>2.58</v>
      </c>
      <c r="EE12" s="9">
        <v>318.238</v>
      </c>
      <c r="EF12" s="9">
        <v>26.922999999999998</v>
      </c>
      <c r="EG12" s="9">
        <v>27.111999999999998</v>
      </c>
      <c r="EH12" s="9">
        <v>40.345999999999997</v>
      </c>
      <c r="EI12" s="9">
        <v>58.771999999999998</v>
      </c>
      <c r="EJ12" s="9">
        <v>353.84699999999998</v>
      </c>
      <c r="EK12" s="9">
        <v>46.808999999999997</v>
      </c>
      <c r="EL12" s="9">
        <v>31.8</v>
      </c>
      <c r="EM12" s="9">
        <v>538.36199999999997</v>
      </c>
      <c r="EN12" s="9">
        <v>357.68400000000003</v>
      </c>
      <c r="EO12" s="9">
        <v>321.411</v>
      </c>
      <c r="EP12" s="9">
        <v>32.770000000000003</v>
      </c>
      <c r="EQ12" s="9">
        <v>31.887</v>
      </c>
      <c r="ER12" s="9">
        <v>13.332000000000001</v>
      </c>
      <c r="ES12" s="9">
        <v>18.555</v>
      </c>
      <c r="ET12" s="9">
        <v>18.41</v>
      </c>
      <c r="EU12" s="9">
        <v>13.477</v>
      </c>
      <c r="EV12" s="9">
        <v>17.32</v>
      </c>
      <c r="EW12" s="9">
        <v>13.121</v>
      </c>
      <c r="EX12" s="9">
        <v>0</v>
      </c>
      <c r="EY12" s="9">
        <v>5.5049999999999999</v>
      </c>
      <c r="EZ12" s="9">
        <v>16.849</v>
      </c>
      <c r="FA12" s="9">
        <v>9.532</v>
      </c>
      <c r="FB12" s="9">
        <v>15.19</v>
      </c>
      <c r="FC12" s="9">
        <v>16.696999999999999</v>
      </c>
      <c r="FD12" s="9">
        <v>0.88300000000000001</v>
      </c>
      <c r="FE12" s="9">
        <v>288.642</v>
      </c>
      <c r="FF12" s="9">
        <v>259.69099999999997</v>
      </c>
      <c r="FG12" s="9">
        <v>252.96899999999999</v>
      </c>
      <c r="FH12" s="9">
        <v>3.0760000000000001</v>
      </c>
      <c r="FI12" s="9">
        <v>3.645</v>
      </c>
      <c r="FJ12" s="9">
        <v>3.2610000000000001</v>
      </c>
      <c r="FK12" s="9">
        <v>1.8959999999999999</v>
      </c>
      <c r="FL12" s="9">
        <v>0.93100000000000005</v>
      </c>
      <c r="FM12" s="9">
        <v>178.42699999999999</v>
      </c>
      <c r="FN12" s="9">
        <v>16.597999999999999</v>
      </c>
      <c r="FO12" s="9">
        <v>16.573</v>
      </c>
      <c r="FP12" s="9">
        <v>48.091000000000001</v>
      </c>
      <c r="FQ12" s="9">
        <v>27.16</v>
      </c>
      <c r="FR12" s="9">
        <v>232.53100000000001</v>
      </c>
      <c r="FS12" s="9">
        <v>28.951000000000001</v>
      </c>
      <c r="FT12" s="9">
        <v>36.273000000000003</v>
      </c>
      <c r="FU12" s="9">
        <v>357.68400000000003</v>
      </c>
      <c r="FV12" s="9">
        <v>300.98899999999998</v>
      </c>
      <c r="FW12" s="9">
        <v>259.505</v>
      </c>
      <c r="FX12" s="9">
        <v>259.505</v>
      </c>
      <c r="FY12" s="9">
        <v>16.317</v>
      </c>
      <c r="FZ12" s="9">
        <v>243.18799999999999</v>
      </c>
      <c r="GA12" s="9">
        <v>41.484000000000002</v>
      </c>
      <c r="GB12" s="9">
        <v>873.79300000000001</v>
      </c>
      <c r="GC12" s="9">
        <v>804.77200000000005</v>
      </c>
      <c r="GD12" s="9">
        <v>137.624</v>
      </c>
      <c r="GE12" s="9">
        <v>58.936999999999998</v>
      </c>
      <c r="GF12" s="9">
        <v>22.850999999999999</v>
      </c>
      <c r="GG12" s="9">
        <v>30.629000000000001</v>
      </c>
      <c r="GH12" s="9">
        <v>33.381</v>
      </c>
      <c r="GI12" s="9">
        <v>20.099</v>
      </c>
      <c r="GJ12" s="9">
        <v>32.462000000000003</v>
      </c>
      <c r="GK12" s="9">
        <v>10.33</v>
      </c>
      <c r="GL12" s="9">
        <v>9.8040000000000003</v>
      </c>
      <c r="GM12" s="9">
        <v>15.548999999999999</v>
      </c>
      <c r="GN12" s="9">
        <v>19.420999999999999</v>
      </c>
      <c r="GO12" s="9">
        <v>18.510000000000002</v>
      </c>
      <c r="GP12" s="9">
        <v>32.348999999999997</v>
      </c>
      <c r="GQ12" s="9">
        <v>21.13</v>
      </c>
      <c r="GR12" s="9">
        <v>78.688000000000002</v>
      </c>
      <c r="GS12" s="9">
        <v>667.14700000000005</v>
      </c>
      <c r="GT12" s="9">
        <v>543.05399999999997</v>
      </c>
      <c r="GU12" s="9">
        <v>518.39700000000005</v>
      </c>
      <c r="GV12" s="9">
        <v>13.239000000000001</v>
      </c>
      <c r="GW12" s="9">
        <v>11.419</v>
      </c>
      <c r="GX12" s="9">
        <v>11.699</v>
      </c>
      <c r="GY12" s="9">
        <v>6.5540000000000003</v>
      </c>
      <c r="GZ12" s="9">
        <v>5.5469999999999997</v>
      </c>
      <c r="HA12" s="9">
        <v>411.20299999999997</v>
      </c>
      <c r="HB12" s="9">
        <v>33.174999999999997</v>
      </c>
      <c r="HC12" s="9">
        <v>28.632999999999999</v>
      </c>
      <c r="HD12" s="9">
        <v>70.043000000000006</v>
      </c>
      <c r="HE12" s="9">
        <v>73.474000000000004</v>
      </c>
      <c r="HF12" s="9">
        <v>469.58</v>
      </c>
      <c r="HG12" s="9">
        <v>124.093</v>
      </c>
      <c r="HH12" s="9">
        <v>69.021000000000001</v>
      </c>
      <c r="HI12" s="9">
        <v>776.58</v>
      </c>
      <c r="HJ12" s="9">
        <v>97.212999999999994</v>
      </c>
      <c r="HK12" s="9">
        <v>100.339</v>
      </c>
      <c r="HL12" s="9">
        <v>96.251999999999995</v>
      </c>
      <c r="HM12" s="9">
        <v>2.786</v>
      </c>
      <c r="HN12" s="9">
        <v>1.929</v>
      </c>
      <c r="HO12" s="9">
        <v>1.4139999999999999</v>
      </c>
      <c r="HP12" s="9">
        <v>0.51500000000000001</v>
      </c>
      <c r="HQ12" s="9">
        <v>1.145</v>
      </c>
      <c r="HR12" s="9">
        <v>0.78400000000000003</v>
      </c>
      <c r="HS12" s="9">
        <v>1.091</v>
      </c>
      <c r="HT12" s="9">
        <v>0.32900000000000001</v>
      </c>
      <c r="HU12" s="9">
        <v>0.26900000000000002</v>
      </c>
      <c r="HV12" s="9">
        <v>0.56200000000000006</v>
      </c>
      <c r="HW12" s="9">
        <v>0</v>
      </c>
      <c r="HX12" s="9">
        <v>1.3660000000000001</v>
      </c>
      <c r="HY12" s="9">
        <v>1.6890000000000001</v>
      </c>
      <c r="HZ12" s="9">
        <v>0.24</v>
      </c>
      <c r="IA12" s="9">
        <v>0.85799999999999998</v>
      </c>
      <c r="IB12" s="9">
        <v>93.465999999999994</v>
      </c>
      <c r="IC12" s="9">
        <v>57.697000000000003</v>
      </c>
      <c r="ID12" s="9">
        <v>53.984000000000002</v>
      </c>
      <c r="IE12" s="9">
        <v>2.3740000000000001</v>
      </c>
      <c r="IF12" s="9">
        <v>1.3380000000000001</v>
      </c>
      <c r="IG12" s="9">
        <v>2.5510000000000002</v>
      </c>
      <c r="IH12" s="9">
        <v>0.30499999999999999</v>
      </c>
      <c r="II12" s="9">
        <v>0.52</v>
      </c>
      <c r="IJ12" s="9">
        <v>45.279000000000003</v>
      </c>
      <c r="IK12" s="9">
        <v>3.1760000000000002</v>
      </c>
      <c r="IL12" s="9">
        <v>1.381</v>
      </c>
      <c r="IM12" s="9">
        <v>7.8609999999999998</v>
      </c>
      <c r="IN12" s="9">
        <v>8.6690000000000005</v>
      </c>
      <c r="IO12" s="9">
        <v>49.027999999999999</v>
      </c>
      <c r="IP12" s="9">
        <v>35.768999999999998</v>
      </c>
      <c r="IQ12" s="9">
        <v>4.0869999999999997</v>
      </c>
    </row>
    <row r="13" spans="1:251">
      <c r="A13" s="10">
        <v>42767</v>
      </c>
      <c r="B13" s="9">
        <v>19.805</v>
      </c>
      <c r="C13" s="9">
        <v>8.9239999999999995</v>
      </c>
      <c r="D13" s="9">
        <v>152.922</v>
      </c>
      <c r="E13" s="9">
        <v>27.716999999999999</v>
      </c>
      <c r="F13" s="9">
        <v>26.907</v>
      </c>
      <c r="G13" s="9">
        <v>242.98599999999999</v>
      </c>
      <c r="H13" s="9">
        <v>603.529</v>
      </c>
      <c r="I13" s="9">
        <v>568.572</v>
      </c>
      <c r="J13" s="9">
        <v>34.731000000000002</v>
      </c>
      <c r="K13" s="9">
        <v>33.54</v>
      </c>
      <c r="L13" s="9">
        <v>20.494</v>
      </c>
      <c r="M13" s="9">
        <v>13.047000000000001</v>
      </c>
      <c r="N13" s="9">
        <v>25.446000000000002</v>
      </c>
      <c r="O13" s="9">
        <v>8.0939999999999994</v>
      </c>
      <c r="P13" s="9">
        <v>26.960999999999999</v>
      </c>
      <c r="Q13" s="9">
        <v>0</v>
      </c>
      <c r="R13" s="9">
        <v>6.5789999999999997</v>
      </c>
      <c r="S13" s="9">
        <v>13.375999999999999</v>
      </c>
      <c r="T13" s="9">
        <v>7.0990000000000002</v>
      </c>
      <c r="U13" s="9">
        <v>13.066000000000001</v>
      </c>
      <c r="V13" s="9">
        <v>23.22</v>
      </c>
      <c r="W13" s="9">
        <v>10.32</v>
      </c>
      <c r="X13" s="9">
        <v>1.19</v>
      </c>
      <c r="Y13" s="9">
        <v>533.84100000000001</v>
      </c>
      <c r="Z13" s="9">
        <v>415.34699999999998</v>
      </c>
      <c r="AA13" s="9">
        <v>400.80799999999999</v>
      </c>
      <c r="AB13" s="9">
        <v>9.359</v>
      </c>
      <c r="AC13" s="9">
        <v>5.1790000000000003</v>
      </c>
      <c r="AD13" s="9">
        <v>10.663</v>
      </c>
      <c r="AE13" s="9">
        <v>0</v>
      </c>
      <c r="AF13" s="9">
        <v>3.8759999999999999</v>
      </c>
      <c r="AG13" s="9">
        <v>333.67899999999997</v>
      </c>
      <c r="AH13" s="9">
        <v>26.556999999999999</v>
      </c>
      <c r="AI13" s="9">
        <v>25.161000000000001</v>
      </c>
      <c r="AJ13" s="9">
        <v>29.95</v>
      </c>
      <c r="AK13" s="9">
        <v>76.793999999999997</v>
      </c>
      <c r="AL13" s="9">
        <v>338.55200000000002</v>
      </c>
      <c r="AM13" s="9">
        <v>118.495</v>
      </c>
      <c r="AN13" s="9">
        <v>34.957000000000001</v>
      </c>
      <c r="AO13" s="9">
        <v>603.529</v>
      </c>
      <c r="AP13" s="9">
        <v>258.56</v>
      </c>
      <c r="AQ13" s="9">
        <v>244.58099999999999</v>
      </c>
      <c r="AR13" s="9">
        <v>21.507000000000001</v>
      </c>
      <c r="AS13" s="9">
        <v>20.512</v>
      </c>
      <c r="AT13" s="9">
        <v>8.5380000000000003</v>
      </c>
      <c r="AU13" s="9">
        <v>11.975</v>
      </c>
      <c r="AV13" s="9">
        <v>12.842000000000001</v>
      </c>
      <c r="AW13" s="9">
        <v>7.6710000000000003</v>
      </c>
      <c r="AX13" s="9">
        <v>10.071999999999999</v>
      </c>
      <c r="AY13" s="9">
        <v>2.6269999999999998</v>
      </c>
      <c r="AZ13" s="9">
        <v>7.8129999999999997</v>
      </c>
      <c r="BA13" s="9">
        <v>8.1050000000000004</v>
      </c>
      <c r="BB13" s="9">
        <v>5.2619999999999996</v>
      </c>
      <c r="BC13" s="9">
        <v>7.1449999999999996</v>
      </c>
      <c r="BD13" s="9">
        <v>15.021000000000001</v>
      </c>
      <c r="BE13" s="9">
        <v>5.4909999999999997</v>
      </c>
      <c r="BF13" s="9">
        <v>0.99399999999999999</v>
      </c>
      <c r="BG13" s="9">
        <v>223.07400000000001</v>
      </c>
      <c r="BH13" s="9">
        <v>166.95500000000001</v>
      </c>
      <c r="BI13" s="9">
        <v>158.126</v>
      </c>
      <c r="BJ13" s="9">
        <v>5.1870000000000003</v>
      </c>
      <c r="BK13" s="9">
        <v>3.6419999999999999</v>
      </c>
      <c r="BL13" s="9">
        <v>2.4239999999999999</v>
      </c>
      <c r="BM13" s="9">
        <v>3.06</v>
      </c>
      <c r="BN13" s="9">
        <v>2.9319999999999999</v>
      </c>
      <c r="BO13" s="9">
        <v>140.00700000000001</v>
      </c>
      <c r="BP13" s="9">
        <v>5.8819999999999997</v>
      </c>
      <c r="BQ13" s="9">
        <v>5.51</v>
      </c>
      <c r="BR13" s="9">
        <v>15.555</v>
      </c>
      <c r="BS13" s="9">
        <v>22.056999999999999</v>
      </c>
      <c r="BT13" s="9">
        <v>144.89699999999999</v>
      </c>
      <c r="BU13" s="9">
        <v>56.12</v>
      </c>
      <c r="BV13" s="9">
        <v>13.978999999999999</v>
      </c>
      <c r="BW13" s="9">
        <v>258.56</v>
      </c>
      <c r="BX13" s="9">
        <v>350.50700000000001</v>
      </c>
      <c r="BY13" s="9">
        <v>329.08800000000002</v>
      </c>
      <c r="BZ13" s="9">
        <v>34.034999999999997</v>
      </c>
      <c r="CA13" s="9">
        <v>31.603999999999999</v>
      </c>
      <c r="CB13" s="9">
        <v>17.815999999999999</v>
      </c>
      <c r="CC13" s="9">
        <v>13.788</v>
      </c>
      <c r="CD13" s="9">
        <v>26.649000000000001</v>
      </c>
      <c r="CE13" s="9">
        <v>4.9550000000000001</v>
      </c>
      <c r="CF13" s="9">
        <v>25.463000000000001</v>
      </c>
      <c r="CG13" s="9">
        <v>1.603</v>
      </c>
      <c r="CH13" s="9">
        <v>4.5380000000000003</v>
      </c>
      <c r="CI13" s="9">
        <v>10.069000000000001</v>
      </c>
      <c r="CJ13" s="9">
        <v>10.411</v>
      </c>
      <c r="CK13" s="9">
        <v>11.124000000000001</v>
      </c>
      <c r="CL13" s="9">
        <v>15.964</v>
      </c>
      <c r="CM13" s="9">
        <v>15.638999999999999</v>
      </c>
      <c r="CN13" s="9">
        <v>2.431</v>
      </c>
      <c r="CO13" s="9">
        <v>295.05399999999997</v>
      </c>
      <c r="CP13" s="9">
        <v>210.178</v>
      </c>
      <c r="CQ13" s="9">
        <v>201.88800000000001</v>
      </c>
      <c r="CR13" s="9">
        <v>7.2850000000000001</v>
      </c>
      <c r="CS13" s="9">
        <v>1.0049999999999999</v>
      </c>
      <c r="CT13" s="9">
        <v>3.6840000000000002</v>
      </c>
      <c r="CU13" s="9">
        <v>1.0049999999999999</v>
      </c>
      <c r="CV13" s="9">
        <v>3.601</v>
      </c>
      <c r="CW13" s="9">
        <v>169.803</v>
      </c>
      <c r="CX13" s="9">
        <v>4.9119999999999999</v>
      </c>
      <c r="CY13" s="9">
        <v>7.673</v>
      </c>
      <c r="CZ13" s="9">
        <v>27.79</v>
      </c>
      <c r="DA13" s="9">
        <v>24.908999999999999</v>
      </c>
      <c r="DB13" s="9">
        <v>185.26900000000001</v>
      </c>
      <c r="DC13" s="9">
        <v>84.876000000000005</v>
      </c>
      <c r="DD13" s="9">
        <v>21.417999999999999</v>
      </c>
      <c r="DE13" s="9">
        <v>350.50700000000001</v>
      </c>
      <c r="DF13" s="9">
        <v>559.72699999999998</v>
      </c>
      <c r="DG13" s="9">
        <v>517.91999999999996</v>
      </c>
      <c r="DH13" s="9">
        <v>54.271000000000001</v>
      </c>
      <c r="DI13" s="9">
        <v>51.601999999999997</v>
      </c>
      <c r="DJ13" s="9">
        <v>21.471</v>
      </c>
      <c r="DK13" s="9">
        <v>30.131</v>
      </c>
      <c r="DL13" s="9">
        <v>33.776000000000003</v>
      </c>
      <c r="DM13" s="9">
        <v>17.826000000000001</v>
      </c>
      <c r="DN13" s="9">
        <v>36.527999999999999</v>
      </c>
      <c r="DO13" s="9">
        <v>10.590999999999999</v>
      </c>
      <c r="DP13" s="9">
        <v>3.8050000000000002</v>
      </c>
      <c r="DQ13" s="9">
        <v>16.166</v>
      </c>
      <c r="DR13" s="9">
        <v>21.077000000000002</v>
      </c>
      <c r="DS13" s="9">
        <v>14.359</v>
      </c>
      <c r="DT13" s="9">
        <v>32.628999999999998</v>
      </c>
      <c r="DU13" s="9">
        <v>18.972999999999999</v>
      </c>
      <c r="DV13" s="9">
        <v>2.669</v>
      </c>
      <c r="DW13" s="9">
        <v>463.649</v>
      </c>
      <c r="DX13" s="9">
        <v>415.75</v>
      </c>
      <c r="DY13" s="9">
        <v>393.31799999999998</v>
      </c>
      <c r="DZ13" s="9">
        <v>10.074</v>
      </c>
      <c r="EA13" s="9">
        <v>12.358000000000001</v>
      </c>
      <c r="EB13" s="9">
        <v>8.1509999999999998</v>
      </c>
      <c r="EC13" s="9">
        <v>10.365</v>
      </c>
      <c r="ED13" s="9">
        <v>3.5089999999999999</v>
      </c>
      <c r="EE13" s="9">
        <v>327.15199999999999</v>
      </c>
      <c r="EF13" s="9">
        <v>26.2</v>
      </c>
      <c r="EG13" s="9">
        <v>18.843</v>
      </c>
      <c r="EH13" s="9">
        <v>43.555</v>
      </c>
      <c r="EI13" s="9">
        <v>48.506999999999998</v>
      </c>
      <c r="EJ13" s="9">
        <v>367.24299999999999</v>
      </c>
      <c r="EK13" s="9">
        <v>47.899000000000001</v>
      </c>
      <c r="EL13" s="9">
        <v>41.805999999999997</v>
      </c>
      <c r="EM13" s="9">
        <v>559.72699999999998</v>
      </c>
      <c r="EN13" s="9">
        <v>380.97199999999998</v>
      </c>
      <c r="EO13" s="9">
        <v>347.98399999999998</v>
      </c>
      <c r="EP13" s="9">
        <v>34.284999999999997</v>
      </c>
      <c r="EQ13" s="9">
        <v>28.271999999999998</v>
      </c>
      <c r="ER13" s="9">
        <v>11.237</v>
      </c>
      <c r="ES13" s="9">
        <v>17.035</v>
      </c>
      <c r="ET13" s="9">
        <v>17.106999999999999</v>
      </c>
      <c r="EU13" s="9">
        <v>11.164999999999999</v>
      </c>
      <c r="EV13" s="9">
        <v>15.615</v>
      </c>
      <c r="EW13" s="9">
        <v>11.669</v>
      </c>
      <c r="EX13" s="9">
        <v>0</v>
      </c>
      <c r="EY13" s="9">
        <v>2.7189999999999999</v>
      </c>
      <c r="EZ13" s="9">
        <v>18.329000000000001</v>
      </c>
      <c r="FA13" s="9">
        <v>7.2229999999999999</v>
      </c>
      <c r="FB13" s="9">
        <v>16.488</v>
      </c>
      <c r="FC13" s="9">
        <v>11.784000000000001</v>
      </c>
      <c r="FD13" s="9">
        <v>6.0129999999999999</v>
      </c>
      <c r="FE13" s="9">
        <v>313.69900000000001</v>
      </c>
      <c r="FF13" s="9">
        <v>282.84199999999998</v>
      </c>
      <c r="FG13" s="9">
        <v>274.63299999999998</v>
      </c>
      <c r="FH13" s="9">
        <v>3.6920000000000002</v>
      </c>
      <c r="FI13" s="9">
        <v>4.516</v>
      </c>
      <c r="FJ13" s="9">
        <v>3.6970000000000001</v>
      </c>
      <c r="FK13" s="9">
        <v>3.6360000000000001</v>
      </c>
      <c r="FL13" s="9">
        <v>0.875</v>
      </c>
      <c r="FM13" s="9">
        <v>200.14699999999999</v>
      </c>
      <c r="FN13" s="9">
        <v>17.716000000000001</v>
      </c>
      <c r="FO13" s="9">
        <v>21.734000000000002</v>
      </c>
      <c r="FP13" s="9">
        <v>43.244999999999997</v>
      </c>
      <c r="FQ13" s="9">
        <v>23.53</v>
      </c>
      <c r="FR13" s="9">
        <v>259.31200000000001</v>
      </c>
      <c r="FS13" s="9">
        <v>30.856999999999999</v>
      </c>
      <c r="FT13" s="9">
        <v>32.988</v>
      </c>
      <c r="FU13" s="9">
        <v>380.97199999999998</v>
      </c>
      <c r="FV13" s="9">
        <v>337.04899999999998</v>
      </c>
      <c r="FW13" s="9">
        <v>292.04700000000003</v>
      </c>
      <c r="FX13" s="9">
        <v>292.04700000000003</v>
      </c>
      <c r="FY13" s="9">
        <v>16.574000000000002</v>
      </c>
      <c r="FZ13" s="9">
        <v>275.47199999999998</v>
      </c>
      <c r="GA13" s="9">
        <v>45.002000000000002</v>
      </c>
      <c r="GB13" s="9">
        <v>883.61300000000006</v>
      </c>
      <c r="GC13" s="9">
        <v>821.43299999999999</v>
      </c>
      <c r="GD13" s="9">
        <v>123.331</v>
      </c>
      <c r="GE13" s="9">
        <v>50.374000000000002</v>
      </c>
      <c r="GF13" s="9">
        <v>22.379000000000001</v>
      </c>
      <c r="GG13" s="9">
        <v>23.664000000000001</v>
      </c>
      <c r="GH13" s="9">
        <v>31.163</v>
      </c>
      <c r="GI13" s="9">
        <v>14.879</v>
      </c>
      <c r="GJ13" s="9">
        <v>32.19</v>
      </c>
      <c r="GK13" s="9">
        <v>3.7650000000000001</v>
      </c>
      <c r="GL13" s="9">
        <v>7.4429999999999996</v>
      </c>
      <c r="GM13" s="9">
        <v>11.629</v>
      </c>
      <c r="GN13" s="9">
        <v>15.458</v>
      </c>
      <c r="GO13" s="9">
        <v>18.954999999999998</v>
      </c>
      <c r="GP13" s="9">
        <v>26.847000000000001</v>
      </c>
      <c r="GQ13" s="9">
        <v>19.195</v>
      </c>
      <c r="GR13" s="9">
        <v>72.956999999999994</v>
      </c>
      <c r="GS13" s="9">
        <v>698.10199999999998</v>
      </c>
      <c r="GT13" s="9">
        <v>574.58000000000004</v>
      </c>
      <c r="GU13" s="9">
        <v>550.84900000000005</v>
      </c>
      <c r="GV13" s="9">
        <v>12.196999999999999</v>
      </c>
      <c r="GW13" s="9">
        <v>11.192</v>
      </c>
      <c r="GX13" s="9">
        <v>11.629</v>
      </c>
      <c r="GY13" s="9">
        <v>7.3650000000000002</v>
      </c>
      <c r="GZ13" s="9">
        <v>3.8149999999999999</v>
      </c>
      <c r="HA13" s="9">
        <v>436.02</v>
      </c>
      <c r="HB13" s="9">
        <v>33.017000000000003</v>
      </c>
      <c r="HC13" s="9">
        <v>30.826000000000001</v>
      </c>
      <c r="HD13" s="9">
        <v>74.718000000000004</v>
      </c>
      <c r="HE13" s="9">
        <v>67.974999999999994</v>
      </c>
      <c r="HF13" s="9">
        <v>506.60500000000002</v>
      </c>
      <c r="HG13" s="9">
        <v>123.521</v>
      </c>
      <c r="HH13" s="9">
        <v>62.18</v>
      </c>
      <c r="HI13" s="9">
        <v>796.08500000000004</v>
      </c>
      <c r="HJ13" s="9">
        <v>87.528000000000006</v>
      </c>
      <c r="HK13" s="9">
        <v>100.06399999999999</v>
      </c>
      <c r="HL13" s="9">
        <v>94.885000000000005</v>
      </c>
      <c r="HM13" s="9">
        <v>6.5839999999999996</v>
      </c>
      <c r="HN13" s="9">
        <v>5.734</v>
      </c>
      <c r="HO13" s="9">
        <v>2.3849999999999998</v>
      </c>
      <c r="HP13" s="9">
        <v>3.3490000000000002</v>
      </c>
      <c r="HQ13" s="9">
        <v>3.206</v>
      </c>
      <c r="HR13" s="9">
        <v>2.528</v>
      </c>
      <c r="HS13" s="9">
        <v>2.698</v>
      </c>
      <c r="HT13" s="9">
        <v>0</v>
      </c>
      <c r="HU13" s="9">
        <v>2.3660000000000001</v>
      </c>
      <c r="HV13" s="9">
        <v>0.55100000000000005</v>
      </c>
      <c r="HW13" s="9">
        <v>1.7889999999999999</v>
      </c>
      <c r="HX13" s="9">
        <v>3.3940000000000001</v>
      </c>
      <c r="HY13" s="9">
        <v>3.8959999999999999</v>
      </c>
      <c r="HZ13" s="9">
        <v>1.837</v>
      </c>
      <c r="IA13" s="9">
        <v>0.85</v>
      </c>
      <c r="IB13" s="9">
        <v>88.301000000000002</v>
      </c>
      <c r="IC13" s="9">
        <v>54.819000000000003</v>
      </c>
      <c r="ID13" s="9">
        <v>51.146000000000001</v>
      </c>
      <c r="IE13" s="9">
        <v>2.5790000000000002</v>
      </c>
      <c r="IF13" s="9">
        <v>1.0940000000000001</v>
      </c>
      <c r="IG13" s="9">
        <v>2.859</v>
      </c>
      <c r="IH13" s="9">
        <v>0.53100000000000003</v>
      </c>
      <c r="II13" s="9">
        <v>0.28299999999999997</v>
      </c>
      <c r="IJ13" s="9">
        <v>45.393999999999998</v>
      </c>
      <c r="IK13" s="9">
        <v>2.6339999999999999</v>
      </c>
      <c r="IL13" s="9">
        <v>1.341</v>
      </c>
      <c r="IM13" s="9">
        <v>5.45</v>
      </c>
      <c r="IN13" s="9">
        <v>8.577</v>
      </c>
      <c r="IO13" s="9">
        <v>46.241999999999997</v>
      </c>
      <c r="IP13" s="9">
        <v>33.482999999999997</v>
      </c>
      <c r="IQ13" s="9">
        <v>5.1790000000000003</v>
      </c>
    </row>
    <row r="14" spans="1:251">
      <c r="A14" s="10">
        <v>43132</v>
      </c>
      <c r="B14" s="9">
        <v>18.259</v>
      </c>
      <c r="C14" s="9">
        <v>13.856</v>
      </c>
      <c r="D14" s="9">
        <v>141.43799999999999</v>
      </c>
      <c r="E14" s="9">
        <v>35.631</v>
      </c>
      <c r="F14" s="9">
        <v>23.731999999999999</v>
      </c>
      <c r="G14" s="9">
        <v>239.98500000000001</v>
      </c>
      <c r="H14" s="9">
        <v>629.399</v>
      </c>
      <c r="I14" s="9">
        <v>599.66099999999994</v>
      </c>
      <c r="J14" s="9">
        <v>41.003</v>
      </c>
      <c r="K14" s="9">
        <v>37.362000000000002</v>
      </c>
      <c r="L14" s="9">
        <v>23.013000000000002</v>
      </c>
      <c r="M14" s="9">
        <v>14.349</v>
      </c>
      <c r="N14" s="9">
        <v>28.126999999999999</v>
      </c>
      <c r="O14" s="9">
        <v>9.2349999999999994</v>
      </c>
      <c r="P14" s="9">
        <v>32.015999999999998</v>
      </c>
      <c r="Q14" s="9">
        <v>0</v>
      </c>
      <c r="R14" s="9">
        <v>4.7709999999999999</v>
      </c>
      <c r="S14" s="9">
        <v>12.786</v>
      </c>
      <c r="T14" s="9">
        <v>9.5809999999999995</v>
      </c>
      <c r="U14" s="9">
        <v>14.994999999999999</v>
      </c>
      <c r="V14" s="9">
        <v>25.234000000000002</v>
      </c>
      <c r="W14" s="9">
        <v>12.128</v>
      </c>
      <c r="X14" s="9">
        <v>3.641</v>
      </c>
      <c r="Y14" s="9">
        <v>558.65700000000004</v>
      </c>
      <c r="Z14" s="9">
        <v>435.02499999999998</v>
      </c>
      <c r="AA14" s="9">
        <v>415.60199999999998</v>
      </c>
      <c r="AB14" s="9">
        <v>11.962999999999999</v>
      </c>
      <c r="AC14" s="9">
        <v>7.46</v>
      </c>
      <c r="AD14" s="9">
        <v>14.526999999999999</v>
      </c>
      <c r="AE14" s="9">
        <v>0</v>
      </c>
      <c r="AF14" s="9">
        <v>4.8959999999999999</v>
      </c>
      <c r="AG14" s="9">
        <v>349.25900000000001</v>
      </c>
      <c r="AH14" s="9">
        <v>26.972000000000001</v>
      </c>
      <c r="AI14" s="9">
        <v>25.251999999999999</v>
      </c>
      <c r="AJ14" s="9">
        <v>33.542000000000002</v>
      </c>
      <c r="AK14" s="9">
        <v>75.393000000000001</v>
      </c>
      <c r="AL14" s="9">
        <v>359.63200000000001</v>
      </c>
      <c r="AM14" s="9">
        <v>123.63200000000001</v>
      </c>
      <c r="AN14" s="9">
        <v>29.738</v>
      </c>
      <c r="AO14" s="9">
        <v>629.399</v>
      </c>
      <c r="AP14" s="9">
        <v>292.16699999999997</v>
      </c>
      <c r="AQ14" s="9">
        <v>280.19900000000001</v>
      </c>
      <c r="AR14" s="9">
        <v>20.545999999999999</v>
      </c>
      <c r="AS14" s="9">
        <v>19.206</v>
      </c>
      <c r="AT14" s="9">
        <v>10.14</v>
      </c>
      <c r="AU14" s="9">
        <v>9.0660000000000007</v>
      </c>
      <c r="AV14" s="9">
        <v>13.026999999999999</v>
      </c>
      <c r="AW14" s="9">
        <v>6.18</v>
      </c>
      <c r="AX14" s="9">
        <v>9.2240000000000002</v>
      </c>
      <c r="AY14" s="9">
        <v>1.5720000000000001</v>
      </c>
      <c r="AZ14" s="9">
        <v>7.9029999999999996</v>
      </c>
      <c r="BA14" s="9">
        <v>5.2389999999999999</v>
      </c>
      <c r="BB14" s="9">
        <v>6.2750000000000004</v>
      </c>
      <c r="BC14" s="9">
        <v>7.6929999999999996</v>
      </c>
      <c r="BD14" s="9">
        <v>11.904</v>
      </c>
      <c r="BE14" s="9">
        <v>7.3029999999999999</v>
      </c>
      <c r="BF14" s="9">
        <v>1.34</v>
      </c>
      <c r="BG14" s="9">
        <v>259.65300000000002</v>
      </c>
      <c r="BH14" s="9">
        <v>207.53800000000001</v>
      </c>
      <c r="BI14" s="9">
        <v>193.417</v>
      </c>
      <c r="BJ14" s="9">
        <v>7.0170000000000003</v>
      </c>
      <c r="BK14" s="9">
        <v>6.5410000000000004</v>
      </c>
      <c r="BL14" s="9">
        <v>7.0030000000000001</v>
      </c>
      <c r="BM14" s="9">
        <v>3.0640000000000001</v>
      </c>
      <c r="BN14" s="9">
        <v>3.4910000000000001</v>
      </c>
      <c r="BO14" s="9">
        <v>173.33799999999999</v>
      </c>
      <c r="BP14" s="9">
        <v>12.263</v>
      </c>
      <c r="BQ14" s="9">
        <v>3.37</v>
      </c>
      <c r="BR14" s="9">
        <v>18.565999999999999</v>
      </c>
      <c r="BS14" s="9">
        <v>37.195999999999998</v>
      </c>
      <c r="BT14" s="9">
        <v>170.34200000000001</v>
      </c>
      <c r="BU14" s="9">
        <v>52.115000000000002</v>
      </c>
      <c r="BV14" s="9">
        <v>11.968</v>
      </c>
      <c r="BW14" s="9">
        <v>292.16699999999997</v>
      </c>
      <c r="BX14" s="9">
        <v>381.94900000000001</v>
      </c>
      <c r="BY14" s="9">
        <v>363.21800000000002</v>
      </c>
      <c r="BZ14" s="9">
        <v>34.252000000000002</v>
      </c>
      <c r="CA14" s="9">
        <v>31.724</v>
      </c>
      <c r="CB14" s="9">
        <v>17</v>
      </c>
      <c r="CC14" s="9">
        <v>14.724</v>
      </c>
      <c r="CD14" s="9">
        <v>25.148</v>
      </c>
      <c r="CE14" s="9">
        <v>6.5759999999999996</v>
      </c>
      <c r="CF14" s="9">
        <v>22.158000000000001</v>
      </c>
      <c r="CG14" s="9">
        <v>3.548</v>
      </c>
      <c r="CH14" s="9">
        <v>5.5119999999999996</v>
      </c>
      <c r="CI14" s="9">
        <v>8.5039999999999996</v>
      </c>
      <c r="CJ14" s="9">
        <v>8.9390000000000001</v>
      </c>
      <c r="CK14" s="9">
        <v>14.28</v>
      </c>
      <c r="CL14" s="9">
        <v>17.486999999999998</v>
      </c>
      <c r="CM14" s="9">
        <v>14.237</v>
      </c>
      <c r="CN14" s="9">
        <v>2.528</v>
      </c>
      <c r="CO14" s="9">
        <v>328.96600000000001</v>
      </c>
      <c r="CP14" s="9">
        <v>237.59</v>
      </c>
      <c r="CQ14" s="9">
        <v>224.983</v>
      </c>
      <c r="CR14" s="9">
        <v>8.6319999999999997</v>
      </c>
      <c r="CS14" s="9">
        <v>3.9740000000000002</v>
      </c>
      <c r="CT14" s="9">
        <v>6.3109999999999999</v>
      </c>
      <c r="CU14" s="9">
        <v>2.6059999999999999</v>
      </c>
      <c r="CV14" s="9">
        <v>2.6859999999999999</v>
      </c>
      <c r="CW14" s="9">
        <v>200.31100000000001</v>
      </c>
      <c r="CX14" s="9">
        <v>8.8840000000000003</v>
      </c>
      <c r="CY14" s="9">
        <v>5.1029999999999998</v>
      </c>
      <c r="CZ14" s="9">
        <v>23.291</v>
      </c>
      <c r="DA14" s="9">
        <v>29.021999999999998</v>
      </c>
      <c r="DB14" s="9">
        <v>208.56800000000001</v>
      </c>
      <c r="DC14" s="9">
        <v>91.376000000000005</v>
      </c>
      <c r="DD14" s="9">
        <v>18.731000000000002</v>
      </c>
      <c r="DE14" s="9">
        <v>381.94900000000001</v>
      </c>
      <c r="DF14" s="9">
        <v>598.82100000000003</v>
      </c>
      <c r="DG14" s="9">
        <v>567.16600000000005</v>
      </c>
      <c r="DH14" s="9">
        <v>60.938000000000002</v>
      </c>
      <c r="DI14" s="9">
        <v>53.841000000000001</v>
      </c>
      <c r="DJ14" s="9">
        <v>23.817</v>
      </c>
      <c r="DK14" s="9">
        <v>30.024000000000001</v>
      </c>
      <c r="DL14" s="9">
        <v>36.597999999999999</v>
      </c>
      <c r="DM14" s="9">
        <v>17.244</v>
      </c>
      <c r="DN14" s="9">
        <v>36.067999999999998</v>
      </c>
      <c r="DO14" s="9">
        <v>12.111000000000001</v>
      </c>
      <c r="DP14" s="9">
        <v>4.6500000000000004</v>
      </c>
      <c r="DQ14" s="9">
        <v>14.613</v>
      </c>
      <c r="DR14" s="9">
        <v>21.175000000000001</v>
      </c>
      <c r="DS14" s="9">
        <v>18.053000000000001</v>
      </c>
      <c r="DT14" s="9">
        <v>35.284999999999997</v>
      </c>
      <c r="DU14" s="9">
        <v>18.556000000000001</v>
      </c>
      <c r="DV14" s="9">
        <v>7.0970000000000004</v>
      </c>
      <c r="DW14" s="9">
        <v>506.22800000000001</v>
      </c>
      <c r="DX14" s="9">
        <v>454.07400000000001</v>
      </c>
      <c r="DY14" s="9">
        <v>437.38600000000002</v>
      </c>
      <c r="DZ14" s="9">
        <v>9.91</v>
      </c>
      <c r="EA14" s="9">
        <v>6.7770000000000001</v>
      </c>
      <c r="EB14" s="9">
        <v>9.14</v>
      </c>
      <c r="EC14" s="9">
        <v>4.4009999999999998</v>
      </c>
      <c r="ED14" s="9">
        <v>1.6679999999999999</v>
      </c>
      <c r="EE14" s="9">
        <v>357.32900000000001</v>
      </c>
      <c r="EF14" s="9">
        <v>25.994</v>
      </c>
      <c r="EG14" s="9">
        <v>17.384</v>
      </c>
      <c r="EH14" s="9">
        <v>53.366</v>
      </c>
      <c r="EI14" s="9">
        <v>49.744999999999997</v>
      </c>
      <c r="EJ14" s="9">
        <v>404.32900000000001</v>
      </c>
      <c r="EK14" s="9">
        <v>52.155000000000001</v>
      </c>
      <c r="EL14" s="9">
        <v>31.655000000000001</v>
      </c>
      <c r="EM14" s="9">
        <v>598.82100000000003</v>
      </c>
      <c r="EN14" s="9">
        <v>386.33600000000001</v>
      </c>
      <c r="EO14" s="9">
        <v>348.76900000000001</v>
      </c>
      <c r="EP14" s="9">
        <v>33.814999999999998</v>
      </c>
      <c r="EQ14" s="9">
        <v>32.283000000000001</v>
      </c>
      <c r="ER14" s="9">
        <v>12.191000000000001</v>
      </c>
      <c r="ES14" s="9">
        <v>20.091999999999999</v>
      </c>
      <c r="ET14" s="9">
        <v>14.972</v>
      </c>
      <c r="EU14" s="9">
        <v>17.311</v>
      </c>
      <c r="EV14" s="9">
        <v>16.378</v>
      </c>
      <c r="EW14" s="9">
        <v>15.904999999999999</v>
      </c>
      <c r="EX14" s="9">
        <v>0</v>
      </c>
      <c r="EY14" s="9">
        <v>6.0279999999999996</v>
      </c>
      <c r="EZ14" s="9">
        <v>15.614000000000001</v>
      </c>
      <c r="FA14" s="9">
        <v>10.641</v>
      </c>
      <c r="FB14" s="9">
        <v>24.265999999999998</v>
      </c>
      <c r="FC14" s="9">
        <v>8.0169999999999995</v>
      </c>
      <c r="FD14" s="9">
        <v>1.5329999999999999</v>
      </c>
      <c r="FE14" s="9">
        <v>314.95299999999997</v>
      </c>
      <c r="FF14" s="9">
        <v>274.38900000000001</v>
      </c>
      <c r="FG14" s="9">
        <v>265.81</v>
      </c>
      <c r="FH14" s="9">
        <v>3.8220000000000001</v>
      </c>
      <c r="FI14" s="9">
        <v>4.7569999999999997</v>
      </c>
      <c r="FJ14" s="9">
        <v>3.8730000000000002</v>
      </c>
      <c r="FK14" s="9">
        <v>4.7060000000000004</v>
      </c>
      <c r="FL14" s="9">
        <v>0</v>
      </c>
      <c r="FM14" s="9">
        <v>197.72800000000001</v>
      </c>
      <c r="FN14" s="9">
        <v>20.238</v>
      </c>
      <c r="FO14" s="9">
        <v>18.393000000000001</v>
      </c>
      <c r="FP14" s="9">
        <v>38.03</v>
      </c>
      <c r="FQ14" s="9">
        <v>30.931999999999999</v>
      </c>
      <c r="FR14" s="9">
        <v>243.45699999999999</v>
      </c>
      <c r="FS14" s="9">
        <v>40.564</v>
      </c>
      <c r="FT14" s="9">
        <v>37.567999999999998</v>
      </c>
      <c r="FU14" s="9">
        <v>386.33600000000001</v>
      </c>
      <c r="FV14" s="9">
        <v>350.94299999999998</v>
      </c>
      <c r="FW14" s="9">
        <v>294.49599999999998</v>
      </c>
      <c r="FX14" s="9">
        <v>294.49599999999998</v>
      </c>
      <c r="FY14" s="9">
        <v>21.951000000000001</v>
      </c>
      <c r="FZ14" s="9">
        <v>272.54500000000002</v>
      </c>
      <c r="GA14" s="9">
        <v>56.447000000000003</v>
      </c>
      <c r="GB14" s="9">
        <v>900.20899999999995</v>
      </c>
      <c r="GC14" s="9">
        <v>844.97299999999996</v>
      </c>
      <c r="GD14" s="9">
        <v>145.05699999999999</v>
      </c>
      <c r="GE14" s="9">
        <v>59.987000000000002</v>
      </c>
      <c r="GF14" s="9">
        <v>22.977</v>
      </c>
      <c r="GG14" s="9">
        <v>30.448</v>
      </c>
      <c r="GH14" s="9">
        <v>36.247</v>
      </c>
      <c r="GI14" s="9">
        <v>17.177</v>
      </c>
      <c r="GJ14" s="9">
        <v>33.802</v>
      </c>
      <c r="GK14" s="9">
        <v>10.845000000000001</v>
      </c>
      <c r="GL14" s="9">
        <v>7.4530000000000003</v>
      </c>
      <c r="GM14" s="9">
        <v>16.599</v>
      </c>
      <c r="GN14" s="9">
        <v>16.899999999999999</v>
      </c>
      <c r="GO14" s="9">
        <v>19.925000000000001</v>
      </c>
      <c r="GP14" s="9">
        <v>34.079000000000001</v>
      </c>
      <c r="GQ14" s="9">
        <v>19.346</v>
      </c>
      <c r="GR14" s="9">
        <v>85.07</v>
      </c>
      <c r="GS14" s="9">
        <v>699.91600000000005</v>
      </c>
      <c r="GT14" s="9">
        <v>563.34699999999998</v>
      </c>
      <c r="GU14" s="9">
        <v>539.80100000000004</v>
      </c>
      <c r="GV14" s="9">
        <v>11.109</v>
      </c>
      <c r="GW14" s="9">
        <v>12.172000000000001</v>
      </c>
      <c r="GX14" s="9">
        <v>12.412000000000001</v>
      </c>
      <c r="GY14" s="9">
        <v>6.5110000000000001</v>
      </c>
      <c r="GZ14" s="9">
        <v>3.3149999999999999</v>
      </c>
      <c r="HA14" s="9">
        <v>427.70499999999998</v>
      </c>
      <c r="HB14" s="9">
        <v>26.088999999999999</v>
      </c>
      <c r="HC14" s="9">
        <v>30.675000000000001</v>
      </c>
      <c r="HD14" s="9">
        <v>78.878</v>
      </c>
      <c r="HE14" s="9">
        <v>66.896000000000001</v>
      </c>
      <c r="HF14" s="9">
        <v>496.45100000000002</v>
      </c>
      <c r="HG14" s="9">
        <v>136.57</v>
      </c>
      <c r="HH14" s="9">
        <v>55.235999999999997</v>
      </c>
      <c r="HI14" s="9">
        <v>802.22699999999998</v>
      </c>
      <c r="HJ14" s="9">
        <v>97.981999999999999</v>
      </c>
      <c r="HK14" s="9">
        <v>94.748000000000005</v>
      </c>
      <c r="HL14" s="9">
        <v>91.703999999999994</v>
      </c>
      <c r="HM14" s="9">
        <v>5.7370000000000001</v>
      </c>
      <c r="HN14" s="9">
        <v>5.4080000000000004</v>
      </c>
      <c r="HO14" s="9">
        <v>2.9359999999999999</v>
      </c>
      <c r="HP14" s="9">
        <v>2.4729999999999999</v>
      </c>
      <c r="HQ14" s="9">
        <v>3.1890000000000001</v>
      </c>
      <c r="HR14" s="9">
        <v>2.2189999999999999</v>
      </c>
      <c r="HS14" s="9">
        <v>3.4620000000000002</v>
      </c>
      <c r="HT14" s="9">
        <v>0.29099999999999998</v>
      </c>
      <c r="HU14" s="9">
        <v>1.4019999999999999</v>
      </c>
      <c r="HV14" s="9">
        <v>1.369</v>
      </c>
      <c r="HW14" s="9">
        <v>1.925</v>
      </c>
      <c r="HX14" s="9">
        <v>2.1139999999999999</v>
      </c>
      <c r="HY14" s="9">
        <v>4.3339999999999996</v>
      </c>
      <c r="HZ14" s="9">
        <v>1.0740000000000001</v>
      </c>
      <c r="IA14" s="9">
        <v>0.32800000000000001</v>
      </c>
      <c r="IB14" s="9">
        <v>85.966999999999999</v>
      </c>
      <c r="IC14" s="9">
        <v>45.040999999999997</v>
      </c>
      <c r="ID14" s="9">
        <v>43.441000000000003</v>
      </c>
      <c r="IE14" s="9">
        <v>0.98699999999999999</v>
      </c>
      <c r="IF14" s="9">
        <v>0.61299999999999999</v>
      </c>
      <c r="IG14" s="9">
        <v>1.6</v>
      </c>
      <c r="IH14" s="9">
        <v>0</v>
      </c>
      <c r="II14" s="9">
        <v>0</v>
      </c>
      <c r="IJ14" s="9">
        <v>37.017000000000003</v>
      </c>
      <c r="IK14" s="9">
        <v>1.9259999999999999</v>
      </c>
      <c r="IL14" s="9">
        <v>0.84799999999999998</v>
      </c>
      <c r="IM14" s="9">
        <v>5.2510000000000003</v>
      </c>
      <c r="IN14" s="9">
        <v>6.4539999999999997</v>
      </c>
      <c r="IO14" s="9">
        <v>38.587000000000003</v>
      </c>
      <c r="IP14" s="9">
        <v>40.926000000000002</v>
      </c>
      <c r="IQ14" s="9">
        <v>3.044</v>
      </c>
    </row>
    <row r="15" spans="1:251">
      <c r="A15" s="10">
        <v>43497</v>
      </c>
      <c r="B15" s="9">
        <v>23.838999999999999</v>
      </c>
      <c r="C15" s="9">
        <v>14.949</v>
      </c>
      <c r="D15" s="9">
        <v>146.102</v>
      </c>
      <c r="E15" s="9">
        <v>23.289000000000001</v>
      </c>
      <c r="F15" s="9">
        <v>18.771000000000001</v>
      </c>
      <c r="G15" s="9">
        <v>231.87700000000001</v>
      </c>
      <c r="H15" s="9">
        <v>707.01300000000003</v>
      </c>
      <c r="I15" s="9">
        <v>683.827</v>
      </c>
      <c r="J15" s="9">
        <v>50.908999999999999</v>
      </c>
      <c r="K15" s="9">
        <v>44.277999999999999</v>
      </c>
      <c r="L15" s="9">
        <v>22.096</v>
      </c>
      <c r="M15" s="9">
        <v>22.181999999999999</v>
      </c>
      <c r="N15" s="9">
        <v>31.478000000000002</v>
      </c>
      <c r="O15" s="9">
        <v>12.8</v>
      </c>
      <c r="P15" s="9">
        <v>32.945999999999998</v>
      </c>
      <c r="Q15" s="9">
        <v>0</v>
      </c>
      <c r="R15" s="9">
        <v>11.332000000000001</v>
      </c>
      <c r="S15" s="9">
        <v>17.201000000000001</v>
      </c>
      <c r="T15" s="9">
        <v>9.0860000000000003</v>
      </c>
      <c r="U15" s="9">
        <v>17.992000000000001</v>
      </c>
      <c r="V15" s="9">
        <v>33.040999999999997</v>
      </c>
      <c r="W15" s="9">
        <v>11.237</v>
      </c>
      <c r="X15" s="9">
        <v>6.6310000000000002</v>
      </c>
      <c r="Y15" s="9">
        <v>632.91800000000001</v>
      </c>
      <c r="Z15" s="9">
        <v>497.67700000000002</v>
      </c>
      <c r="AA15" s="9">
        <v>472.47</v>
      </c>
      <c r="AB15" s="9">
        <v>15.593999999999999</v>
      </c>
      <c r="AC15" s="9">
        <v>9.6140000000000008</v>
      </c>
      <c r="AD15" s="9">
        <v>16.337</v>
      </c>
      <c r="AE15" s="9">
        <v>1.2549999999999999</v>
      </c>
      <c r="AF15" s="9">
        <v>7.6159999999999997</v>
      </c>
      <c r="AG15" s="9">
        <v>406.423</v>
      </c>
      <c r="AH15" s="9">
        <v>24.852</v>
      </c>
      <c r="AI15" s="9">
        <v>24.762</v>
      </c>
      <c r="AJ15" s="9">
        <v>41.640999999999998</v>
      </c>
      <c r="AK15" s="9">
        <v>95.186000000000007</v>
      </c>
      <c r="AL15" s="9">
        <v>402.49200000000002</v>
      </c>
      <c r="AM15" s="9">
        <v>135.24100000000001</v>
      </c>
      <c r="AN15" s="9">
        <v>23.187000000000001</v>
      </c>
      <c r="AO15" s="9">
        <v>707.01300000000003</v>
      </c>
      <c r="AP15" s="9">
        <v>275.45699999999999</v>
      </c>
      <c r="AQ15" s="9">
        <v>268.82299999999998</v>
      </c>
      <c r="AR15" s="9">
        <v>19.748000000000001</v>
      </c>
      <c r="AS15" s="9">
        <v>18.050999999999998</v>
      </c>
      <c r="AT15" s="9">
        <v>7.6360000000000001</v>
      </c>
      <c r="AU15" s="9">
        <v>10.414999999999999</v>
      </c>
      <c r="AV15" s="9">
        <v>10.685</v>
      </c>
      <c r="AW15" s="9">
        <v>7.3659999999999997</v>
      </c>
      <c r="AX15" s="9">
        <v>9.6059999999999999</v>
      </c>
      <c r="AY15" s="9">
        <v>2.9620000000000002</v>
      </c>
      <c r="AZ15" s="9">
        <v>5.4820000000000002</v>
      </c>
      <c r="BA15" s="9">
        <v>5.4249999999999998</v>
      </c>
      <c r="BB15" s="9">
        <v>3.758</v>
      </c>
      <c r="BC15" s="9">
        <v>8.8680000000000003</v>
      </c>
      <c r="BD15" s="9">
        <v>12.7</v>
      </c>
      <c r="BE15" s="9">
        <v>5.351</v>
      </c>
      <c r="BF15" s="9">
        <v>1.6970000000000001</v>
      </c>
      <c r="BG15" s="9">
        <v>249.07599999999999</v>
      </c>
      <c r="BH15" s="9">
        <v>189.07499999999999</v>
      </c>
      <c r="BI15" s="9">
        <v>179.13200000000001</v>
      </c>
      <c r="BJ15" s="9">
        <v>6.093</v>
      </c>
      <c r="BK15" s="9">
        <v>3.85</v>
      </c>
      <c r="BL15" s="9">
        <v>3.524</v>
      </c>
      <c r="BM15" s="9">
        <v>0.92100000000000004</v>
      </c>
      <c r="BN15" s="9">
        <v>5.4980000000000002</v>
      </c>
      <c r="BO15" s="9">
        <v>160.16399999999999</v>
      </c>
      <c r="BP15" s="9">
        <v>3.9849999999999999</v>
      </c>
      <c r="BQ15" s="9">
        <v>10.96</v>
      </c>
      <c r="BR15" s="9">
        <v>13.967000000000001</v>
      </c>
      <c r="BS15" s="9">
        <v>38.351999999999997</v>
      </c>
      <c r="BT15" s="9">
        <v>150.72399999999999</v>
      </c>
      <c r="BU15" s="9">
        <v>60</v>
      </c>
      <c r="BV15" s="9">
        <v>6.6340000000000003</v>
      </c>
      <c r="BW15" s="9">
        <v>275.45699999999999</v>
      </c>
      <c r="BX15" s="9">
        <v>392.94099999999997</v>
      </c>
      <c r="BY15" s="9">
        <v>372.06200000000001</v>
      </c>
      <c r="BZ15" s="9">
        <v>36.701999999999998</v>
      </c>
      <c r="CA15" s="9">
        <v>35.418999999999997</v>
      </c>
      <c r="CB15" s="9">
        <v>11.901999999999999</v>
      </c>
      <c r="CC15" s="9">
        <v>23.516999999999999</v>
      </c>
      <c r="CD15" s="9">
        <v>22.41</v>
      </c>
      <c r="CE15" s="9">
        <v>13.009</v>
      </c>
      <c r="CF15" s="9">
        <v>19.045000000000002</v>
      </c>
      <c r="CG15" s="9">
        <v>1.6279999999999999</v>
      </c>
      <c r="CH15" s="9">
        <v>14.746</v>
      </c>
      <c r="CI15" s="9">
        <v>6.2</v>
      </c>
      <c r="CJ15" s="9">
        <v>14.384</v>
      </c>
      <c r="CK15" s="9">
        <v>14.834</v>
      </c>
      <c r="CL15" s="9">
        <v>22.553999999999998</v>
      </c>
      <c r="CM15" s="9">
        <v>12.864000000000001</v>
      </c>
      <c r="CN15" s="9">
        <v>1.2829999999999999</v>
      </c>
      <c r="CO15" s="9">
        <v>335.36099999999999</v>
      </c>
      <c r="CP15" s="9">
        <v>227.84</v>
      </c>
      <c r="CQ15" s="9">
        <v>221.04300000000001</v>
      </c>
      <c r="CR15" s="9">
        <v>2.766</v>
      </c>
      <c r="CS15" s="9">
        <v>4.0309999999999997</v>
      </c>
      <c r="CT15" s="9">
        <v>0.51600000000000001</v>
      </c>
      <c r="CU15" s="9">
        <v>3.5950000000000002</v>
      </c>
      <c r="CV15" s="9">
        <v>2.6850000000000001</v>
      </c>
      <c r="CW15" s="9">
        <v>185.93899999999999</v>
      </c>
      <c r="CX15" s="9">
        <v>6.923</v>
      </c>
      <c r="CY15" s="9">
        <v>9.6389999999999993</v>
      </c>
      <c r="CZ15" s="9">
        <v>25.338999999999999</v>
      </c>
      <c r="DA15" s="9">
        <v>31.507000000000001</v>
      </c>
      <c r="DB15" s="9">
        <v>196.333</v>
      </c>
      <c r="DC15" s="9">
        <v>107.521</v>
      </c>
      <c r="DD15" s="9">
        <v>20.879000000000001</v>
      </c>
      <c r="DE15" s="9">
        <v>392.94099999999997</v>
      </c>
      <c r="DF15" s="9">
        <v>581.76199999999994</v>
      </c>
      <c r="DG15" s="9">
        <v>540.02200000000005</v>
      </c>
      <c r="DH15" s="9">
        <v>53.118000000000002</v>
      </c>
      <c r="DI15" s="9">
        <v>48.012999999999998</v>
      </c>
      <c r="DJ15" s="9">
        <v>21.196999999999999</v>
      </c>
      <c r="DK15" s="9">
        <v>26.815000000000001</v>
      </c>
      <c r="DL15" s="9">
        <v>33.000999999999998</v>
      </c>
      <c r="DM15" s="9">
        <v>15.012</v>
      </c>
      <c r="DN15" s="9">
        <v>29.207999999999998</v>
      </c>
      <c r="DO15" s="9">
        <v>11.823</v>
      </c>
      <c r="DP15" s="9">
        <v>5.6280000000000001</v>
      </c>
      <c r="DQ15" s="9">
        <v>11.521000000000001</v>
      </c>
      <c r="DR15" s="9">
        <v>19.291</v>
      </c>
      <c r="DS15" s="9">
        <v>17.2</v>
      </c>
      <c r="DT15" s="9">
        <v>26.831</v>
      </c>
      <c r="DU15" s="9">
        <v>21.181000000000001</v>
      </c>
      <c r="DV15" s="9">
        <v>5.1050000000000004</v>
      </c>
      <c r="DW15" s="9">
        <v>486.904</v>
      </c>
      <c r="DX15" s="9">
        <v>434.56099999999998</v>
      </c>
      <c r="DY15" s="9">
        <v>412.42899999999997</v>
      </c>
      <c r="DZ15" s="9">
        <v>12.382</v>
      </c>
      <c r="EA15" s="9">
        <v>9.75</v>
      </c>
      <c r="EB15" s="9">
        <v>9.9949999999999992</v>
      </c>
      <c r="EC15" s="9">
        <v>7.98</v>
      </c>
      <c r="ED15" s="9">
        <v>4.1559999999999997</v>
      </c>
      <c r="EE15" s="9">
        <v>343.95</v>
      </c>
      <c r="EF15" s="9">
        <v>26.012</v>
      </c>
      <c r="EG15" s="9">
        <v>19.989999999999998</v>
      </c>
      <c r="EH15" s="9">
        <v>44.609000000000002</v>
      </c>
      <c r="EI15" s="9">
        <v>58.813000000000002</v>
      </c>
      <c r="EJ15" s="9">
        <v>375.74799999999999</v>
      </c>
      <c r="EK15" s="9">
        <v>52.343000000000004</v>
      </c>
      <c r="EL15" s="9">
        <v>41.74</v>
      </c>
      <c r="EM15" s="9">
        <v>581.76199999999994</v>
      </c>
      <c r="EN15" s="9">
        <v>371.29899999999998</v>
      </c>
      <c r="EO15" s="9">
        <v>336.99200000000002</v>
      </c>
      <c r="EP15" s="9">
        <v>40.734999999999999</v>
      </c>
      <c r="EQ15" s="9">
        <v>35.392000000000003</v>
      </c>
      <c r="ER15" s="9">
        <v>13.148999999999999</v>
      </c>
      <c r="ES15" s="9">
        <v>22.242999999999999</v>
      </c>
      <c r="ET15" s="9">
        <v>21.521999999999998</v>
      </c>
      <c r="EU15" s="9">
        <v>13.869</v>
      </c>
      <c r="EV15" s="9">
        <v>21.327000000000002</v>
      </c>
      <c r="EW15" s="9">
        <v>14.065</v>
      </c>
      <c r="EX15" s="9">
        <v>0</v>
      </c>
      <c r="EY15" s="9">
        <v>7.2789999999999999</v>
      </c>
      <c r="EZ15" s="9">
        <v>20.396000000000001</v>
      </c>
      <c r="FA15" s="9">
        <v>7.7169999999999996</v>
      </c>
      <c r="FB15" s="9">
        <v>20.792999999999999</v>
      </c>
      <c r="FC15" s="9">
        <v>14.599</v>
      </c>
      <c r="FD15" s="9">
        <v>5.343</v>
      </c>
      <c r="FE15" s="9">
        <v>296.25700000000001</v>
      </c>
      <c r="FF15" s="9">
        <v>271.62700000000001</v>
      </c>
      <c r="FG15" s="9">
        <v>261.46199999999999</v>
      </c>
      <c r="FH15" s="9">
        <v>2.569</v>
      </c>
      <c r="FI15" s="9">
        <v>7.5960000000000001</v>
      </c>
      <c r="FJ15" s="9">
        <v>4.306</v>
      </c>
      <c r="FK15" s="9">
        <v>4.9089999999999998</v>
      </c>
      <c r="FL15" s="9">
        <v>0</v>
      </c>
      <c r="FM15" s="9">
        <v>195.01499999999999</v>
      </c>
      <c r="FN15" s="9">
        <v>15.951000000000001</v>
      </c>
      <c r="FO15" s="9">
        <v>11.186999999999999</v>
      </c>
      <c r="FP15" s="9">
        <v>49.473999999999997</v>
      </c>
      <c r="FQ15" s="9">
        <v>25.347000000000001</v>
      </c>
      <c r="FR15" s="9">
        <v>246.279</v>
      </c>
      <c r="FS15" s="9">
        <v>24.631</v>
      </c>
      <c r="FT15" s="9">
        <v>34.305999999999997</v>
      </c>
      <c r="FU15" s="9">
        <v>371.29899999999998</v>
      </c>
      <c r="FV15" s="9">
        <v>323.42399999999998</v>
      </c>
      <c r="FW15" s="9">
        <v>273.51900000000001</v>
      </c>
      <c r="FX15" s="9">
        <v>273.51900000000001</v>
      </c>
      <c r="FY15" s="9">
        <v>17.120999999999999</v>
      </c>
      <c r="FZ15" s="9">
        <v>256.39800000000002</v>
      </c>
      <c r="GA15" s="9">
        <v>49.905000000000001</v>
      </c>
      <c r="GB15" s="9">
        <v>900.62800000000004</v>
      </c>
      <c r="GC15" s="9">
        <v>845.15300000000002</v>
      </c>
      <c r="GD15" s="9">
        <v>140.684</v>
      </c>
      <c r="GE15" s="9">
        <v>55.22</v>
      </c>
      <c r="GF15" s="9">
        <v>24.994</v>
      </c>
      <c r="GG15" s="9">
        <v>24.19</v>
      </c>
      <c r="GH15" s="9">
        <v>35.045999999999999</v>
      </c>
      <c r="GI15" s="9">
        <v>14.09</v>
      </c>
      <c r="GJ15" s="9">
        <v>31.789000000000001</v>
      </c>
      <c r="GK15" s="9">
        <v>9.4369999999999994</v>
      </c>
      <c r="GL15" s="9">
        <v>7.6340000000000003</v>
      </c>
      <c r="GM15" s="9">
        <v>14.987</v>
      </c>
      <c r="GN15" s="9">
        <v>16.420000000000002</v>
      </c>
      <c r="GO15" s="9">
        <v>18.329999999999998</v>
      </c>
      <c r="GP15" s="9">
        <v>33.555</v>
      </c>
      <c r="GQ15" s="9">
        <v>16.181999999999999</v>
      </c>
      <c r="GR15" s="9">
        <v>85.463999999999999</v>
      </c>
      <c r="GS15" s="9">
        <v>704.46900000000005</v>
      </c>
      <c r="GT15" s="9">
        <v>575.34299999999996</v>
      </c>
      <c r="GU15" s="9">
        <v>548.76900000000001</v>
      </c>
      <c r="GV15" s="9">
        <v>13.414</v>
      </c>
      <c r="GW15" s="9">
        <v>13.159000000000001</v>
      </c>
      <c r="GX15" s="9">
        <v>17.012</v>
      </c>
      <c r="GY15" s="9">
        <v>5.306</v>
      </c>
      <c r="GZ15" s="9">
        <v>3.6509999999999998</v>
      </c>
      <c r="HA15" s="9">
        <v>434.517</v>
      </c>
      <c r="HB15" s="9">
        <v>32.072000000000003</v>
      </c>
      <c r="HC15" s="9">
        <v>28.927</v>
      </c>
      <c r="HD15" s="9">
        <v>79.826999999999998</v>
      </c>
      <c r="HE15" s="9">
        <v>75.69</v>
      </c>
      <c r="HF15" s="9">
        <v>499.65300000000002</v>
      </c>
      <c r="HG15" s="9">
        <v>129.126</v>
      </c>
      <c r="HH15" s="9">
        <v>55.475000000000001</v>
      </c>
      <c r="HI15" s="9">
        <v>802.91200000000003</v>
      </c>
      <c r="HJ15" s="9">
        <v>97.715000000000003</v>
      </c>
      <c r="HK15" s="9">
        <v>99.790999999999997</v>
      </c>
      <c r="HL15" s="9">
        <v>95.671999999999997</v>
      </c>
      <c r="HM15" s="9">
        <v>5.0410000000000004</v>
      </c>
      <c r="HN15" s="9">
        <v>4.423</v>
      </c>
      <c r="HO15" s="9">
        <v>1.3580000000000001</v>
      </c>
      <c r="HP15" s="9">
        <v>3.0649999999999999</v>
      </c>
      <c r="HQ15" s="9">
        <v>1.778</v>
      </c>
      <c r="HR15" s="9">
        <v>2.645</v>
      </c>
      <c r="HS15" s="9">
        <v>1.1539999999999999</v>
      </c>
      <c r="HT15" s="9">
        <v>0.64900000000000002</v>
      </c>
      <c r="HU15" s="9">
        <v>2.62</v>
      </c>
      <c r="HV15" s="9">
        <v>1.21</v>
      </c>
      <c r="HW15" s="9">
        <v>1.5</v>
      </c>
      <c r="HX15" s="9">
        <v>1.712</v>
      </c>
      <c r="HY15" s="9">
        <v>3.2</v>
      </c>
      <c r="HZ15" s="9">
        <v>1.222</v>
      </c>
      <c r="IA15" s="9">
        <v>0.61899999999999999</v>
      </c>
      <c r="IB15" s="9">
        <v>90.631</v>
      </c>
      <c r="IC15" s="9">
        <v>51.067</v>
      </c>
      <c r="ID15" s="9">
        <v>47.465000000000003</v>
      </c>
      <c r="IE15" s="9">
        <v>1.9239999999999999</v>
      </c>
      <c r="IF15" s="9">
        <v>1.679</v>
      </c>
      <c r="IG15" s="9">
        <v>1.9430000000000001</v>
      </c>
      <c r="IH15" s="9">
        <v>0.191</v>
      </c>
      <c r="II15" s="9">
        <v>1.4690000000000001</v>
      </c>
      <c r="IJ15" s="9">
        <v>41.173000000000002</v>
      </c>
      <c r="IK15" s="9">
        <v>2.0870000000000002</v>
      </c>
      <c r="IL15" s="9">
        <v>2.3340000000000001</v>
      </c>
      <c r="IM15" s="9">
        <v>5.4729999999999999</v>
      </c>
      <c r="IN15" s="9">
        <v>10.742000000000001</v>
      </c>
      <c r="IO15" s="9">
        <v>40.325000000000003</v>
      </c>
      <c r="IP15" s="9">
        <v>39.563000000000002</v>
      </c>
      <c r="IQ15" s="9">
        <v>4.1189999999999998</v>
      </c>
    </row>
    <row r="16" spans="1:251">
      <c r="A16" s="10">
        <v>43862</v>
      </c>
      <c r="B16" s="9">
        <v>28.568000000000001</v>
      </c>
      <c r="C16" s="9">
        <v>16.721</v>
      </c>
      <c r="D16" s="9">
        <v>158.74799999999999</v>
      </c>
      <c r="E16" s="9">
        <v>36.036000000000001</v>
      </c>
      <c r="F16" s="9">
        <v>15.983000000000001</v>
      </c>
      <c r="G16" s="9">
        <v>246.47800000000001</v>
      </c>
      <c r="H16" s="9">
        <v>722.90099999999995</v>
      </c>
      <c r="I16" s="9">
        <v>686.14200000000005</v>
      </c>
      <c r="J16" s="9">
        <v>46.84</v>
      </c>
      <c r="K16" s="9">
        <v>43.780999999999999</v>
      </c>
      <c r="L16" s="9">
        <v>18.954000000000001</v>
      </c>
      <c r="M16" s="9">
        <v>24.827000000000002</v>
      </c>
      <c r="N16" s="9">
        <v>34.811</v>
      </c>
      <c r="O16" s="9">
        <v>8.9700000000000006</v>
      </c>
      <c r="P16" s="9">
        <v>36.244999999999997</v>
      </c>
      <c r="Q16" s="9">
        <v>0</v>
      </c>
      <c r="R16" s="9">
        <v>7.5359999999999996</v>
      </c>
      <c r="S16" s="9">
        <v>18.486999999999998</v>
      </c>
      <c r="T16" s="9">
        <v>9.9260000000000002</v>
      </c>
      <c r="U16" s="9">
        <v>15.369</v>
      </c>
      <c r="V16" s="9">
        <v>34.499000000000002</v>
      </c>
      <c r="W16" s="9">
        <v>9.282</v>
      </c>
      <c r="X16" s="9">
        <v>3.0590000000000002</v>
      </c>
      <c r="Y16" s="9">
        <v>639.30200000000002</v>
      </c>
      <c r="Z16" s="9">
        <v>491.93200000000002</v>
      </c>
      <c r="AA16" s="9">
        <v>470.86799999999999</v>
      </c>
      <c r="AB16" s="9">
        <v>11.686999999999999</v>
      </c>
      <c r="AC16" s="9">
        <v>9.3759999999999994</v>
      </c>
      <c r="AD16" s="9">
        <v>16.234000000000002</v>
      </c>
      <c r="AE16" s="9">
        <v>0</v>
      </c>
      <c r="AF16" s="9">
        <v>4.8289999999999997</v>
      </c>
      <c r="AG16" s="9">
        <v>385.93700000000001</v>
      </c>
      <c r="AH16" s="9">
        <v>30.462</v>
      </c>
      <c r="AI16" s="9">
        <v>21.634</v>
      </c>
      <c r="AJ16" s="9">
        <v>53.899000000000001</v>
      </c>
      <c r="AK16" s="9">
        <v>96.103999999999999</v>
      </c>
      <c r="AL16" s="9">
        <v>395.827</v>
      </c>
      <c r="AM16" s="9">
        <v>147.37</v>
      </c>
      <c r="AN16" s="9">
        <v>36.759</v>
      </c>
      <c r="AO16" s="9">
        <v>722.90099999999995</v>
      </c>
      <c r="AP16" s="9">
        <v>317.46300000000002</v>
      </c>
      <c r="AQ16" s="9">
        <v>304.34300000000002</v>
      </c>
      <c r="AR16" s="9">
        <v>24.466999999999999</v>
      </c>
      <c r="AS16" s="9">
        <v>22.774000000000001</v>
      </c>
      <c r="AT16" s="9">
        <v>10.789</v>
      </c>
      <c r="AU16" s="9">
        <v>11.984999999999999</v>
      </c>
      <c r="AV16" s="9">
        <v>15.84</v>
      </c>
      <c r="AW16" s="9">
        <v>6.9340000000000002</v>
      </c>
      <c r="AX16" s="9">
        <v>11.273</v>
      </c>
      <c r="AY16" s="9">
        <v>3.7469999999999999</v>
      </c>
      <c r="AZ16" s="9">
        <v>7.7539999999999996</v>
      </c>
      <c r="BA16" s="9">
        <v>7.8390000000000004</v>
      </c>
      <c r="BB16" s="9">
        <v>8.1530000000000005</v>
      </c>
      <c r="BC16" s="9">
        <v>6.782</v>
      </c>
      <c r="BD16" s="9">
        <v>16.414999999999999</v>
      </c>
      <c r="BE16" s="9">
        <v>6.359</v>
      </c>
      <c r="BF16" s="9">
        <v>1.6930000000000001</v>
      </c>
      <c r="BG16" s="9">
        <v>279.87599999999998</v>
      </c>
      <c r="BH16" s="9">
        <v>213.31899999999999</v>
      </c>
      <c r="BI16" s="9">
        <v>201.06299999999999</v>
      </c>
      <c r="BJ16" s="9">
        <v>4.3579999999999997</v>
      </c>
      <c r="BK16" s="9">
        <v>7.8979999999999997</v>
      </c>
      <c r="BL16" s="9">
        <v>4.5860000000000003</v>
      </c>
      <c r="BM16" s="9">
        <v>5.5839999999999996</v>
      </c>
      <c r="BN16" s="9">
        <v>2.0859999999999999</v>
      </c>
      <c r="BO16" s="9">
        <v>167.38399999999999</v>
      </c>
      <c r="BP16" s="9">
        <v>7.81</v>
      </c>
      <c r="BQ16" s="9">
        <v>9.5190000000000001</v>
      </c>
      <c r="BR16" s="9">
        <v>28.606000000000002</v>
      </c>
      <c r="BS16" s="9">
        <v>39.201999999999998</v>
      </c>
      <c r="BT16" s="9">
        <v>174.11699999999999</v>
      </c>
      <c r="BU16" s="9">
        <v>66.557000000000002</v>
      </c>
      <c r="BV16" s="9">
        <v>13.12</v>
      </c>
      <c r="BW16" s="9">
        <v>317.46300000000002</v>
      </c>
      <c r="BX16" s="9">
        <v>386.14299999999997</v>
      </c>
      <c r="BY16" s="9">
        <v>365.64400000000001</v>
      </c>
      <c r="BZ16" s="9">
        <v>32.39</v>
      </c>
      <c r="CA16" s="9">
        <v>30.699000000000002</v>
      </c>
      <c r="CB16" s="9">
        <v>17.431000000000001</v>
      </c>
      <c r="CC16" s="9">
        <v>13.269</v>
      </c>
      <c r="CD16" s="9">
        <v>18.907</v>
      </c>
      <c r="CE16" s="9">
        <v>11.792999999999999</v>
      </c>
      <c r="CF16" s="9">
        <v>16.442</v>
      </c>
      <c r="CG16" s="9">
        <v>6.298</v>
      </c>
      <c r="CH16" s="9">
        <v>7.9589999999999996</v>
      </c>
      <c r="CI16" s="9">
        <v>9.4420000000000002</v>
      </c>
      <c r="CJ16" s="9">
        <v>12.523</v>
      </c>
      <c r="CK16" s="9">
        <v>8.734</v>
      </c>
      <c r="CL16" s="9">
        <v>18.634</v>
      </c>
      <c r="CM16" s="9">
        <v>12.065</v>
      </c>
      <c r="CN16" s="9">
        <v>1.69</v>
      </c>
      <c r="CO16" s="9">
        <v>333.25400000000002</v>
      </c>
      <c r="CP16" s="9">
        <v>234.626</v>
      </c>
      <c r="CQ16" s="9">
        <v>229.01499999999999</v>
      </c>
      <c r="CR16" s="9">
        <v>3.4809999999999999</v>
      </c>
      <c r="CS16" s="9">
        <v>2.129</v>
      </c>
      <c r="CT16" s="9">
        <v>1.1719999999999999</v>
      </c>
      <c r="CU16" s="9">
        <v>2.6179999999999999</v>
      </c>
      <c r="CV16" s="9">
        <v>1.82</v>
      </c>
      <c r="CW16" s="9">
        <v>181.06899999999999</v>
      </c>
      <c r="CX16" s="9">
        <v>13.192</v>
      </c>
      <c r="CY16" s="9">
        <v>10.459</v>
      </c>
      <c r="CZ16" s="9">
        <v>29.905999999999999</v>
      </c>
      <c r="DA16" s="9">
        <v>32.405999999999999</v>
      </c>
      <c r="DB16" s="9">
        <v>202.22</v>
      </c>
      <c r="DC16" s="9">
        <v>98.629000000000005</v>
      </c>
      <c r="DD16" s="9">
        <v>20.498999999999999</v>
      </c>
      <c r="DE16" s="9">
        <v>386.14299999999997</v>
      </c>
      <c r="DF16" s="9">
        <v>605.38</v>
      </c>
      <c r="DG16" s="9">
        <v>569.77700000000004</v>
      </c>
      <c r="DH16" s="9">
        <v>59.454000000000001</v>
      </c>
      <c r="DI16" s="9">
        <v>54.99</v>
      </c>
      <c r="DJ16" s="9">
        <v>22.917000000000002</v>
      </c>
      <c r="DK16" s="9">
        <v>32.073</v>
      </c>
      <c r="DL16" s="9">
        <v>32.811999999999998</v>
      </c>
      <c r="DM16" s="9">
        <v>22.178000000000001</v>
      </c>
      <c r="DN16" s="9">
        <v>36.633000000000003</v>
      </c>
      <c r="DO16" s="9">
        <v>9.2919999999999998</v>
      </c>
      <c r="DP16" s="9">
        <v>8.2910000000000004</v>
      </c>
      <c r="DQ16" s="9">
        <v>16.878</v>
      </c>
      <c r="DR16" s="9">
        <v>18.279</v>
      </c>
      <c r="DS16" s="9">
        <v>19.832999999999998</v>
      </c>
      <c r="DT16" s="9">
        <v>34.130000000000003</v>
      </c>
      <c r="DU16" s="9">
        <v>20.86</v>
      </c>
      <c r="DV16" s="9">
        <v>4.4640000000000004</v>
      </c>
      <c r="DW16" s="9">
        <v>510.322</v>
      </c>
      <c r="DX16" s="9">
        <v>448.35899999999998</v>
      </c>
      <c r="DY16" s="9">
        <v>432.01600000000002</v>
      </c>
      <c r="DZ16" s="9">
        <v>7.4020000000000001</v>
      </c>
      <c r="EA16" s="9">
        <v>8.94</v>
      </c>
      <c r="EB16" s="9">
        <v>8.5350000000000001</v>
      </c>
      <c r="EC16" s="9">
        <v>5.9589999999999996</v>
      </c>
      <c r="ED16" s="9">
        <v>1.8480000000000001</v>
      </c>
      <c r="EE16" s="9">
        <v>340.77100000000002</v>
      </c>
      <c r="EF16" s="9">
        <v>23.681000000000001</v>
      </c>
      <c r="EG16" s="9">
        <v>18.369</v>
      </c>
      <c r="EH16" s="9">
        <v>65.539000000000001</v>
      </c>
      <c r="EI16" s="9">
        <v>43.454000000000001</v>
      </c>
      <c r="EJ16" s="9">
        <v>404.90499999999997</v>
      </c>
      <c r="EK16" s="9">
        <v>61.963000000000001</v>
      </c>
      <c r="EL16" s="9">
        <v>35.603000000000002</v>
      </c>
      <c r="EM16" s="9">
        <v>605.38</v>
      </c>
      <c r="EN16" s="9">
        <v>388.65600000000001</v>
      </c>
      <c r="EO16" s="9">
        <v>364.36200000000002</v>
      </c>
      <c r="EP16" s="9">
        <v>32.51</v>
      </c>
      <c r="EQ16" s="9">
        <v>29.696999999999999</v>
      </c>
      <c r="ER16" s="9">
        <v>11.476000000000001</v>
      </c>
      <c r="ES16" s="9">
        <v>18.222000000000001</v>
      </c>
      <c r="ET16" s="9">
        <v>16.946000000000002</v>
      </c>
      <c r="EU16" s="9">
        <v>12.750999999999999</v>
      </c>
      <c r="EV16" s="9">
        <v>18.128</v>
      </c>
      <c r="EW16" s="9">
        <v>11.57</v>
      </c>
      <c r="EX16" s="9">
        <v>0</v>
      </c>
      <c r="EY16" s="9">
        <v>5.7679999999999998</v>
      </c>
      <c r="EZ16" s="9">
        <v>17.388999999999999</v>
      </c>
      <c r="FA16" s="9">
        <v>6.5410000000000004</v>
      </c>
      <c r="FB16" s="9">
        <v>20.521000000000001</v>
      </c>
      <c r="FC16" s="9">
        <v>9.1760000000000002</v>
      </c>
      <c r="FD16" s="9">
        <v>2.8119999999999998</v>
      </c>
      <c r="FE16" s="9">
        <v>331.85199999999998</v>
      </c>
      <c r="FF16" s="9">
        <v>291.97500000000002</v>
      </c>
      <c r="FG16" s="9">
        <v>283.64699999999999</v>
      </c>
      <c r="FH16" s="9">
        <v>3.7309999999999999</v>
      </c>
      <c r="FI16" s="9">
        <v>4.5970000000000004</v>
      </c>
      <c r="FJ16" s="9">
        <v>2.2109999999999999</v>
      </c>
      <c r="FK16" s="9">
        <v>5.0730000000000004</v>
      </c>
      <c r="FL16" s="9">
        <v>1.044</v>
      </c>
      <c r="FM16" s="9">
        <v>198.327</v>
      </c>
      <c r="FN16" s="9">
        <v>14.29</v>
      </c>
      <c r="FO16" s="9">
        <v>20.952000000000002</v>
      </c>
      <c r="FP16" s="9">
        <v>58.405999999999999</v>
      </c>
      <c r="FQ16" s="9">
        <v>28.21</v>
      </c>
      <c r="FR16" s="9">
        <v>263.76499999999999</v>
      </c>
      <c r="FS16" s="9">
        <v>39.877000000000002</v>
      </c>
      <c r="FT16" s="9">
        <v>24.294</v>
      </c>
      <c r="FU16" s="9">
        <v>388.65600000000001</v>
      </c>
      <c r="FV16" s="9">
        <v>301.09899999999999</v>
      </c>
      <c r="FW16" s="9">
        <v>258.73899999999998</v>
      </c>
      <c r="FX16" s="9">
        <v>258.73899999999998</v>
      </c>
      <c r="FY16" s="9">
        <v>13.637</v>
      </c>
      <c r="FZ16" s="9">
        <v>245.102</v>
      </c>
      <c r="GA16" s="9">
        <v>42.359000000000002</v>
      </c>
      <c r="GB16" s="9">
        <v>918.11800000000005</v>
      </c>
      <c r="GC16" s="9">
        <v>853.61300000000006</v>
      </c>
      <c r="GD16" s="9">
        <v>152.82599999999999</v>
      </c>
      <c r="GE16" s="9">
        <v>69.093999999999994</v>
      </c>
      <c r="GF16" s="9">
        <v>28.867999999999999</v>
      </c>
      <c r="GG16" s="9">
        <v>32.04</v>
      </c>
      <c r="GH16" s="9">
        <v>41.305</v>
      </c>
      <c r="GI16" s="9">
        <v>19.603000000000002</v>
      </c>
      <c r="GJ16" s="9">
        <v>39.646999999999998</v>
      </c>
      <c r="GK16" s="9">
        <v>8.3249999999999993</v>
      </c>
      <c r="GL16" s="9">
        <v>12.375</v>
      </c>
      <c r="GM16" s="9">
        <v>22.594999999999999</v>
      </c>
      <c r="GN16" s="9">
        <v>21.56</v>
      </c>
      <c r="GO16" s="9">
        <v>16.753</v>
      </c>
      <c r="GP16" s="9">
        <v>40.612000000000002</v>
      </c>
      <c r="GQ16" s="9">
        <v>20.295999999999999</v>
      </c>
      <c r="GR16" s="9">
        <v>83.730999999999995</v>
      </c>
      <c r="GS16" s="9">
        <v>700.78800000000001</v>
      </c>
      <c r="GT16" s="9">
        <v>572.49099999999999</v>
      </c>
      <c r="GU16" s="9">
        <v>541.55899999999997</v>
      </c>
      <c r="GV16" s="9">
        <v>15.414999999999999</v>
      </c>
      <c r="GW16" s="9">
        <v>14.638</v>
      </c>
      <c r="GX16" s="9">
        <v>15.07</v>
      </c>
      <c r="GY16" s="9">
        <v>8.6240000000000006</v>
      </c>
      <c r="GZ16" s="9">
        <v>6.032</v>
      </c>
      <c r="HA16" s="9">
        <v>412.25</v>
      </c>
      <c r="HB16" s="9">
        <v>37.481999999999999</v>
      </c>
      <c r="HC16" s="9">
        <v>28.623999999999999</v>
      </c>
      <c r="HD16" s="9">
        <v>94.135000000000005</v>
      </c>
      <c r="HE16" s="9">
        <v>85.597999999999999</v>
      </c>
      <c r="HF16" s="9">
        <v>486.89299999999997</v>
      </c>
      <c r="HG16" s="9">
        <v>128.29599999999999</v>
      </c>
      <c r="HH16" s="9">
        <v>64.504999999999995</v>
      </c>
      <c r="HI16" s="9">
        <v>815.31700000000001</v>
      </c>
      <c r="HJ16" s="9">
        <v>102.801</v>
      </c>
      <c r="HK16" s="9">
        <v>101.432</v>
      </c>
      <c r="HL16" s="9">
        <v>99.022999999999996</v>
      </c>
      <c r="HM16" s="9">
        <v>6.4610000000000003</v>
      </c>
      <c r="HN16" s="9">
        <v>6.4610000000000003</v>
      </c>
      <c r="HO16" s="9">
        <v>2.5619999999999998</v>
      </c>
      <c r="HP16" s="9">
        <v>3.899</v>
      </c>
      <c r="HQ16" s="9">
        <v>3.7989999999999999</v>
      </c>
      <c r="HR16" s="9">
        <v>2.6619999999999999</v>
      </c>
      <c r="HS16" s="9">
        <v>4.0659999999999998</v>
      </c>
      <c r="HT16" s="9">
        <v>0.23400000000000001</v>
      </c>
      <c r="HU16" s="9">
        <v>2.161</v>
      </c>
      <c r="HV16" s="9">
        <v>2.7320000000000002</v>
      </c>
      <c r="HW16" s="9">
        <v>0.64700000000000002</v>
      </c>
      <c r="HX16" s="9">
        <v>3.0819999999999999</v>
      </c>
      <c r="HY16" s="9">
        <v>4.5369999999999999</v>
      </c>
      <c r="HZ16" s="9">
        <v>1.9239999999999999</v>
      </c>
      <c r="IA16" s="9">
        <v>0</v>
      </c>
      <c r="IB16" s="9">
        <v>92.563000000000002</v>
      </c>
      <c r="IC16" s="9">
        <v>54.731999999999999</v>
      </c>
      <c r="ID16" s="9">
        <v>49.948999999999998</v>
      </c>
      <c r="IE16" s="9">
        <v>2.3759999999999999</v>
      </c>
      <c r="IF16" s="9">
        <v>2.407</v>
      </c>
      <c r="IG16" s="9">
        <v>2.9220000000000002</v>
      </c>
      <c r="IH16" s="9">
        <v>0.53700000000000003</v>
      </c>
      <c r="II16" s="9">
        <v>1.325</v>
      </c>
      <c r="IJ16" s="9">
        <v>42.396000000000001</v>
      </c>
      <c r="IK16" s="9">
        <v>2.5099999999999998</v>
      </c>
      <c r="IL16" s="9">
        <v>1.351</v>
      </c>
      <c r="IM16" s="9">
        <v>8.4749999999999996</v>
      </c>
      <c r="IN16" s="9">
        <v>11.32</v>
      </c>
      <c r="IO16" s="9">
        <v>43.411999999999999</v>
      </c>
      <c r="IP16" s="9">
        <v>37.83</v>
      </c>
      <c r="IQ16" s="9">
        <v>2.4089999999999998</v>
      </c>
    </row>
    <row r="17" spans="1:251">
      <c r="A17" s="10">
        <v>44228</v>
      </c>
      <c r="B17" s="9">
        <v>28.702000000000002</v>
      </c>
      <c r="C17" s="9">
        <v>12.722</v>
      </c>
      <c r="D17" s="9">
        <v>141.79599999999999</v>
      </c>
      <c r="E17" s="9">
        <v>30.093</v>
      </c>
      <c r="F17" s="9">
        <v>20.643000000000001</v>
      </c>
      <c r="G17" s="9">
        <v>224.726</v>
      </c>
      <c r="H17" s="9">
        <v>733.24199999999996</v>
      </c>
      <c r="I17" s="9">
        <v>711.072</v>
      </c>
      <c r="J17" s="9">
        <v>48.33</v>
      </c>
      <c r="K17" s="9">
        <v>45.524999999999999</v>
      </c>
      <c r="L17" s="9">
        <v>23.655000000000001</v>
      </c>
      <c r="M17" s="9">
        <v>21.870999999999999</v>
      </c>
      <c r="N17" s="9">
        <v>32.868000000000002</v>
      </c>
      <c r="O17" s="9">
        <v>12.657</v>
      </c>
      <c r="P17" s="9">
        <v>36.716000000000001</v>
      </c>
      <c r="Q17" s="9">
        <v>0</v>
      </c>
      <c r="R17" s="9">
        <v>8.8089999999999993</v>
      </c>
      <c r="S17" s="9">
        <v>17.515000000000001</v>
      </c>
      <c r="T17" s="9">
        <v>15.43</v>
      </c>
      <c r="U17" s="9">
        <v>12.581</v>
      </c>
      <c r="V17" s="9">
        <v>34.131999999999998</v>
      </c>
      <c r="W17" s="9">
        <v>11.393000000000001</v>
      </c>
      <c r="X17" s="9">
        <v>2.8039999999999998</v>
      </c>
      <c r="Y17" s="9">
        <v>662.74300000000005</v>
      </c>
      <c r="Z17" s="9">
        <v>517.40200000000004</v>
      </c>
      <c r="AA17" s="9">
        <v>487.67</v>
      </c>
      <c r="AB17" s="9">
        <v>17.945</v>
      </c>
      <c r="AC17" s="9">
        <v>11.787000000000001</v>
      </c>
      <c r="AD17" s="9">
        <v>20.783000000000001</v>
      </c>
      <c r="AE17" s="9">
        <v>3.2770000000000001</v>
      </c>
      <c r="AF17" s="9">
        <v>5.6719999999999997</v>
      </c>
      <c r="AG17" s="9">
        <v>390.49299999999999</v>
      </c>
      <c r="AH17" s="9">
        <v>38.098999999999997</v>
      </c>
      <c r="AI17" s="9">
        <v>33.408999999999999</v>
      </c>
      <c r="AJ17" s="9">
        <v>55.401000000000003</v>
      </c>
      <c r="AK17" s="9">
        <v>106.6</v>
      </c>
      <c r="AL17" s="9">
        <v>410.80200000000002</v>
      </c>
      <c r="AM17" s="9">
        <v>145.34100000000001</v>
      </c>
      <c r="AN17" s="9">
        <v>22.17</v>
      </c>
      <c r="AO17" s="9">
        <v>733.24199999999996</v>
      </c>
      <c r="AP17" s="9">
        <v>297.08300000000003</v>
      </c>
      <c r="AQ17" s="9">
        <v>288.39800000000002</v>
      </c>
      <c r="AR17" s="9">
        <v>19.052</v>
      </c>
      <c r="AS17" s="9">
        <v>18.559999999999999</v>
      </c>
      <c r="AT17" s="9">
        <v>7.5090000000000003</v>
      </c>
      <c r="AU17" s="9">
        <v>11.051</v>
      </c>
      <c r="AV17" s="9">
        <v>10.89</v>
      </c>
      <c r="AW17" s="9">
        <v>7.67</v>
      </c>
      <c r="AX17" s="9">
        <v>9.8629999999999995</v>
      </c>
      <c r="AY17" s="9">
        <v>1.76</v>
      </c>
      <c r="AZ17" s="9">
        <v>6.9370000000000003</v>
      </c>
      <c r="BA17" s="9">
        <v>3.359</v>
      </c>
      <c r="BB17" s="9">
        <v>4.6710000000000003</v>
      </c>
      <c r="BC17" s="9">
        <v>10.531000000000001</v>
      </c>
      <c r="BD17" s="9">
        <v>13.327999999999999</v>
      </c>
      <c r="BE17" s="9">
        <v>5.2329999999999997</v>
      </c>
      <c r="BF17" s="9">
        <v>0.49199999999999999</v>
      </c>
      <c r="BG17" s="9">
        <v>269.346</v>
      </c>
      <c r="BH17" s="9">
        <v>193.923</v>
      </c>
      <c r="BI17" s="9">
        <v>184.20400000000001</v>
      </c>
      <c r="BJ17" s="9">
        <v>4.867</v>
      </c>
      <c r="BK17" s="9">
        <v>4.8529999999999998</v>
      </c>
      <c r="BL17" s="9">
        <v>2.9590000000000001</v>
      </c>
      <c r="BM17" s="9">
        <v>2.843</v>
      </c>
      <c r="BN17" s="9">
        <v>3.9180000000000001</v>
      </c>
      <c r="BO17" s="9">
        <v>146.00299999999999</v>
      </c>
      <c r="BP17" s="9">
        <v>14.161</v>
      </c>
      <c r="BQ17" s="9">
        <v>7.1459999999999999</v>
      </c>
      <c r="BR17" s="9">
        <v>26.613</v>
      </c>
      <c r="BS17" s="9">
        <v>30.411000000000001</v>
      </c>
      <c r="BT17" s="9">
        <v>163.512</v>
      </c>
      <c r="BU17" s="9">
        <v>75.421999999999997</v>
      </c>
      <c r="BV17" s="9">
        <v>8.6850000000000005</v>
      </c>
      <c r="BW17" s="9">
        <v>297.08300000000003</v>
      </c>
      <c r="BX17" s="9">
        <v>395.37400000000002</v>
      </c>
      <c r="BY17" s="9">
        <v>375.12099999999998</v>
      </c>
      <c r="BZ17" s="9">
        <v>36.468000000000004</v>
      </c>
      <c r="CA17" s="9">
        <v>31.207000000000001</v>
      </c>
      <c r="CB17" s="9">
        <v>17.260000000000002</v>
      </c>
      <c r="CC17" s="9">
        <v>13.948</v>
      </c>
      <c r="CD17" s="9">
        <v>27.216999999999999</v>
      </c>
      <c r="CE17" s="9">
        <v>3.99</v>
      </c>
      <c r="CF17" s="9">
        <v>25.888999999999999</v>
      </c>
      <c r="CG17" s="9">
        <v>2.8050000000000002</v>
      </c>
      <c r="CH17" s="9">
        <v>2.5129999999999999</v>
      </c>
      <c r="CI17" s="9">
        <v>12.882999999999999</v>
      </c>
      <c r="CJ17" s="9">
        <v>9.9339999999999993</v>
      </c>
      <c r="CK17" s="9">
        <v>8.39</v>
      </c>
      <c r="CL17" s="9">
        <v>21.898</v>
      </c>
      <c r="CM17" s="9">
        <v>9.31</v>
      </c>
      <c r="CN17" s="9">
        <v>5.26</v>
      </c>
      <c r="CO17" s="9">
        <v>338.65300000000002</v>
      </c>
      <c r="CP17" s="9">
        <v>234.77600000000001</v>
      </c>
      <c r="CQ17" s="9">
        <v>229.559</v>
      </c>
      <c r="CR17" s="9">
        <v>2.9060000000000001</v>
      </c>
      <c r="CS17" s="9">
        <v>2.3109999999999999</v>
      </c>
      <c r="CT17" s="9">
        <v>3.5840000000000001</v>
      </c>
      <c r="CU17" s="9">
        <v>0</v>
      </c>
      <c r="CV17" s="9">
        <v>1.6319999999999999</v>
      </c>
      <c r="CW17" s="9">
        <v>178.14699999999999</v>
      </c>
      <c r="CX17" s="9">
        <v>10.941000000000001</v>
      </c>
      <c r="CY17" s="9">
        <v>15.683</v>
      </c>
      <c r="CZ17" s="9">
        <v>30.004999999999999</v>
      </c>
      <c r="DA17" s="9">
        <v>23.19</v>
      </c>
      <c r="DB17" s="9">
        <v>211.58600000000001</v>
      </c>
      <c r="DC17" s="9">
        <v>103.878</v>
      </c>
      <c r="DD17" s="9">
        <v>20.253</v>
      </c>
      <c r="DE17" s="9">
        <v>395.37400000000002</v>
      </c>
      <c r="DF17" s="9">
        <v>609.19799999999998</v>
      </c>
      <c r="DG17" s="9">
        <v>570.77300000000002</v>
      </c>
      <c r="DH17" s="9">
        <v>57.24</v>
      </c>
      <c r="DI17" s="9">
        <v>50.585000000000001</v>
      </c>
      <c r="DJ17" s="9">
        <v>16.576000000000001</v>
      </c>
      <c r="DK17" s="9">
        <v>34.009</v>
      </c>
      <c r="DL17" s="9">
        <v>30.738</v>
      </c>
      <c r="DM17" s="9">
        <v>19.847000000000001</v>
      </c>
      <c r="DN17" s="9">
        <v>35.308</v>
      </c>
      <c r="DO17" s="9">
        <v>10.503</v>
      </c>
      <c r="DP17" s="9">
        <v>4.774</v>
      </c>
      <c r="DQ17" s="9">
        <v>14.167999999999999</v>
      </c>
      <c r="DR17" s="9">
        <v>21.158999999999999</v>
      </c>
      <c r="DS17" s="9">
        <v>15.257999999999999</v>
      </c>
      <c r="DT17" s="9">
        <v>32.598999999999997</v>
      </c>
      <c r="DU17" s="9">
        <v>17.986000000000001</v>
      </c>
      <c r="DV17" s="9">
        <v>6.6559999999999997</v>
      </c>
      <c r="DW17" s="9">
        <v>513.53200000000004</v>
      </c>
      <c r="DX17" s="9">
        <v>457.87799999999999</v>
      </c>
      <c r="DY17" s="9">
        <v>432.88200000000001</v>
      </c>
      <c r="DZ17" s="9">
        <v>14.221</v>
      </c>
      <c r="EA17" s="9">
        <v>10.775</v>
      </c>
      <c r="EB17" s="9">
        <v>14.997999999999999</v>
      </c>
      <c r="EC17" s="9">
        <v>6.6879999999999997</v>
      </c>
      <c r="ED17" s="9">
        <v>3.31</v>
      </c>
      <c r="EE17" s="9">
        <v>335.84399999999999</v>
      </c>
      <c r="EF17" s="9">
        <v>32.293999999999997</v>
      </c>
      <c r="EG17" s="9">
        <v>25.911999999999999</v>
      </c>
      <c r="EH17" s="9">
        <v>63.828000000000003</v>
      </c>
      <c r="EI17" s="9">
        <v>59.798000000000002</v>
      </c>
      <c r="EJ17" s="9">
        <v>398.08</v>
      </c>
      <c r="EK17" s="9">
        <v>55.655000000000001</v>
      </c>
      <c r="EL17" s="9">
        <v>38.424999999999997</v>
      </c>
      <c r="EM17" s="9">
        <v>609.19799999999998</v>
      </c>
      <c r="EN17" s="9">
        <v>379.678</v>
      </c>
      <c r="EO17" s="9">
        <v>348.137</v>
      </c>
      <c r="EP17" s="9">
        <v>35.942999999999998</v>
      </c>
      <c r="EQ17" s="9">
        <v>35.514000000000003</v>
      </c>
      <c r="ER17" s="9">
        <v>15.182</v>
      </c>
      <c r="ES17" s="9">
        <v>20.332000000000001</v>
      </c>
      <c r="ET17" s="9">
        <v>17.533000000000001</v>
      </c>
      <c r="EU17" s="9">
        <v>17.981000000000002</v>
      </c>
      <c r="EV17" s="9">
        <v>20.695</v>
      </c>
      <c r="EW17" s="9">
        <v>14.818</v>
      </c>
      <c r="EX17" s="9">
        <v>0</v>
      </c>
      <c r="EY17" s="9">
        <v>7.8890000000000002</v>
      </c>
      <c r="EZ17" s="9">
        <v>18.189</v>
      </c>
      <c r="FA17" s="9">
        <v>9.4350000000000005</v>
      </c>
      <c r="FB17" s="9">
        <v>22.007999999999999</v>
      </c>
      <c r="FC17" s="9">
        <v>13.506</v>
      </c>
      <c r="FD17" s="9">
        <v>0.42899999999999999</v>
      </c>
      <c r="FE17" s="9">
        <v>312.19400000000002</v>
      </c>
      <c r="FF17" s="9">
        <v>276.22199999999998</v>
      </c>
      <c r="FG17" s="9">
        <v>265.11099999999999</v>
      </c>
      <c r="FH17" s="9">
        <v>5.8360000000000003</v>
      </c>
      <c r="FI17" s="9">
        <v>5.2750000000000004</v>
      </c>
      <c r="FJ17" s="9">
        <v>5.2140000000000004</v>
      </c>
      <c r="FK17" s="9">
        <v>3.8340000000000001</v>
      </c>
      <c r="FL17" s="9">
        <v>2.0640000000000001</v>
      </c>
      <c r="FM17" s="9">
        <v>183.81299999999999</v>
      </c>
      <c r="FN17" s="9">
        <v>13.212999999999999</v>
      </c>
      <c r="FO17" s="9">
        <v>22.111000000000001</v>
      </c>
      <c r="FP17" s="9">
        <v>57.085000000000001</v>
      </c>
      <c r="FQ17" s="9">
        <v>24.381</v>
      </c>
      <c r="FR17" s="9">
        <v>251.84100000000001</v>
      </c>
      <c r="FS17" s="9">
        <v>35.972000000000001</v>
      </c>
      <c r="FT17" s="9">
        <v>31.541</v>
      </c>
      <c r="FU17" s="9">
        <v>379.678</v>
      </c>
      <c r="FV17" s="9">
        <v>328.78300000000002</v>
      </c>
      <c r="FW17" s="9">
        <v>290.63400000000001</v>
      </c>
      <c r="FX17" s="9">
        <v>290.63400000000001</v>
      </c>
      <c r="FY17" s="9">
        <v>18.867999999999999</v>
      </c>
      <c r="FZ17" s="9">
        <v>271.76600000000002</v>
      </c>
      <c r="GA17" s="9">
        <v>38.149000000000001</v>
      </c>
      <c r="GB17" s="9">
        <v>898.13699999999994</v>
      </c>
      <c r="GC17" s="9">
        <v>847.99599999999998</v>
      </c>
      <c r="GD17" s="9">
        <v>126.298</v>
      </c>
      <c r="GE17" s="9">
        <v>58.177</v>
      </c>
      <c r="GF17" s="9">
        <v>23.379000000000001</v>
      </c>
      <c r="GG17" s="9">
        <v>26.547999999999998</v>
      </c>
      <c r="GH17" s="9">
        <v>35.387999999999998</v>
      </c>
      <c r="GI17" s="9">
        <v>14.321999999999999</v>
      </c>
      <c r="GJ17" s="9">
        <v>37.701000000000001</v>
      </c>
      <c r="GK17" s="9">
        <v>6.2930000000000001</v>
      </c>
      <c r="GL17" s="9">
        <v>4.7510000000000003</v>
      </c>
      <c r="GM17" s="9">
        <v>14.206</v>
      </c>
      <c r="GN17" s="9">
        <v>21.661000000000001</v>
      </c>
      <c r="GO17" s="9">
        <v>14.332000000000001</v>
      </c>
      <c r="GP17" s="9">
        <v>32.707000000000001</v>
      </c>
      <c r="GQ17" s="9">
        <v>17.492999999999999</v>
      </c>
      <c r="GR17" s="9">
        <v>68.120999999999995</v>
      </c>
      <c r="GS17" s="9">
        <v>721.69899999999996</v>
      </c>
      <c r="GT17" s="9">
        <v>599.91200000000003</v>
      </c>
      <c r="GU17" s="9">
        <v>566.42100000000005</v>
      </c>
      <c r="GV17" s="9">
        <v>19.757000000000001</v>
      </c>
      <c r="GW17" s="9">
        <v>13.476000000000001</v>
      </c>
      <c r="GX17" s="9">
        <v>16.98</v>
      </c>
      <c r="GY17" s="9">
        <v>8.7010000000000005</v>
      </c>
      <c r="GZ17" s="9">
        <v>6.55</v>
      </c>
      <c r="HA17" s="9">
        <v>435.11700000000002</v>
      </c>
      <c r="HB17" s="9">
        <v>38.393999999999998</v>
      </c>
      <c r="HC17" s="9">
        <v>39.107999999999997</v>
      </c>
      <c r="HD17" s="9">
        <v>87.293000000000006</v>
      </c>
      <c r="HE17" s="9">
        <v>83.852999999999994</v>
      </c>
      <c r="HF17" s="9">
        <v>516.05999999999995</v>
      </c>
      <c r="HG17" s="9">
        <v>121.786</v>
      </c>
      <c r="HH17" s="9">
        <v>50.140999999999998</v>
      </c>
      <c r="HI17" s="9">
        <v>816.5</v>
      </c>
      <c r="HJ17" s="9">
        <v>81.637</v>
      </c>
      <c r="HK17" s="9">
        <v>101.149</v>
      </c>
      <c r="HL17" s="9">
        <v>98.908000000000001</v>
      </c>
      <c r="HM17" s="9">
        <v>4.7709999999999999</v>
      </c>
      <c r="HN17" s="9">
        <v>4.5</v>
      </c>
      <c r="HO17" s="9">
        <v>1.5860000000000001</v>
      </c>
      <c r="HP17" s="9">
        <v>2.915</v>
      </c>
      <c r="HQ17" s="9">
        <v>2.9990000000000001</v>
      </c>
      <c r="HR17" s="9">
        <v>1.502</v>
      </c>
      <c r="HS17" s="9">
        <v>3.4940000000000002</v>
      </c>
      <c r="HT17" s="9">
        <v>0</v>
      </c>
      <c r="HU17" s="9">
        <v>1.0069999999999999</v>
      </c>
      <c r="HV17" s="9">
        <v>1.141</v>
      </c>
      <c r="HW17" s="9">
        <v>0.77900000000000003</v>
      </c>
      <c r="HX17" s="9">
        <v>2.58</v>
      </c>
      <c r="HY17" s="9">
        <v>3.8290000000000002</v>
      </c>
      <c r="HZ17" s="9">
        <v>0.67100000000000004</v>
      </c>
      <c r="IA17" s="9">
        <v>0.27100000000000002</v>
      </c>
      <c r="IB17" s="9">
        <v>94.135999999999996</v>
      </c>
      <c r="IC17" s="9">
        <v>64.450999999999993</v>
      </c>
      <c r="ID17" s="9">
        <v>60.234000000000002</v>
      </c>
      <c r="IE17" s="9">
        <v>2.0619999999999998</v>
      </c>
      <c r="IF17" s="9">
        <v>2.1549999999999998</v>
      </c>
      <c r="IG17" s="9">
        <v>1.3740000000000001</v>
      </c>
      <c r="IH17" s="9">
        <v>0.76900000000000002</v>
      </c>
      <c r="II17" s="9">
        <v>1.8120000000000001</v>
      </c>
      <c r="IJ17" s="9">
        <v>48.078000000000003</v>
      </c>
      <c r="IK17" s="9">
        <v>3.7909999999999999</v>
      </c>
      <c r="IL17" s="9">
        <v>4.2759999999999998</v>
      </c>
      <c r="IM17" s="9">
        <v>8.3070000000000004</v>
      </c>
      <c r="IN17" s="9">
        <v>12.51</v>
      </c>
      <c r="IO17" s="9">
        <v>51.941000000000003</v>
      </c>
      <c r="IP17" s="9">
        <v>29.684999999999999</v>
      </c>
      <c r="IQ17" s="9">
        <v>2.2410000000000001</v>
      </c>
    </row>
    <row r="18" spans="1:251">
      <c r="A18" s="10">
        <v>44593</v>
      </c>
      <c r="B18" s="9">
        <v>25.686</v>
      </c>
      <c r="C18" s="9">
        <v>20.939</v>
      </c>
      <c r="D18" s="9">
        <v>135.084</v>
      </c>
      <c r="E18" s="9">
        <v>29.3</v>
      </c>
      <c r="F18" s="9">
        <v>14.765000000000001</v>
      </c>
      <c r="G18" s="9">
        <v>225.05500000000001</v>
      </c>
      <c r="H18" s="9">
        <v>799.95</v>
      </c>
      <c r="I18" s="9">
        <v>772.75199999999995</v>
      </c>
      <c r="J18" s="9">
        <v>62.415999999999997</v>
      </c>
      <c r="K18" s="9">
        <v>57.536999999999999</v>
      </c>
      <c r="L18" s="9">
        <v>29.04</v>
      </c>
      <c r="M18" s="9">
        <v>28.497</v>
      </c>
      <c r="N18" s="9">
        <v>43.194000000000003</v>
      </c>
      <c r="O18" s="9">
        <v>14.343</v>
      </c>
      <c r="P18" s="9">
        <v>44.837000000000003</v>
      </c>
      <c r="Q18" s="9">
        <v>0</v>
      </c>
      <c r="R18" s="9">
        <v>12.7</v>
      </c>
      <c r="S18" s="9">
        <v>23.681000000000001</v>
      </c>
      <c r="T18" s="9">
        <v>17.181000000000001</v>
      </c>
      <c r="U18" s="9">
        <v>16.675000000000001</v>
      </c>
      <c r="V18" s="9">
        <v>38.853000000000002</v>
      </c>
      <c r="W18" s="9">
        <v>18.684999999999999</v>
      </c>
      <c r="X18" s="9">
        <v>4.8789999999999996</v>
      </c>
      <c r="Y18" s="9">
        <v>710.33600000000001</v>
      </c>
      <c r="Z18" s="9">
        <v>576.76499999999999</v>
      </c>
      <c r="AA18" s="9">
        <v>544.24699999999996</v>
      </c>
      <c r="AB18" s="9">
        <v>24.225999999999999</v>
      </c>
      <c r="AC18" s="9">
        <v>8.2919999999999998</v>
      </c>
      <c r="AD18" s="9">
        <v>27.251999999999999</v>
      </c>
      <c r="AE18" s="9">
        <v>0</v>
      </c>
      <c r="AF18" s="9">
        <v>5.2670000000000003</v>
      </c>
      <c r="AG18" s="9">
        <v>446.37099999999998</v>
      </c>
      <c r="AH18" s="9">
        <v>41.463000000000001</v>
      </c>
      <c r="AI18" s="9">
        <v>26.172999999999998</v>
      </c>
      <c r="AJ18" s="9">
        <v>62.758000000000003</v>
      </c>
      <c r="AK18" s="9">
        <v>123.94</v>
      </c>
      <c r="AL18" s="9">
        <v>452.82499999999999</v>
      </c>
      <c r="AM18" s="9">
        <v>133.571</v>
      </c>
      <c r="AN18" s="9">
        <v>27.196999999999999</v>
      </c>
      <c r="AO18" s="9">
        <v>799.95</v>
      </c>
      <c r="AP18" s="9">
        <v>315.20100000000002</v>
      </c>
      <c r="AQ18" s="9">
        <v>304.36900000000003</v>
      </c>
      <c r="AR18" s="9">
        <v>27.777000000000001</v>
      </c>
      <c r="AS18" s="9">
        <v>27.242999999999999</v>
      </c>
      <c r="AT18" s="9">
        <v>10.949</v>
      </c>
      <c r="AU18" s="9">
        <v>16.294</v>
      </c>
      <c r="AV18" s="9">
        <v>15.564</v>
      </c>
      <c r="AW18" s="9">
        <v>11.678000000000001</v>
      </c>
      <c r="AX18" s="9">
        <v>14.8</v>
      </c>
      <c r="AY18" s="9">
        <v>4.625</v>
      </c>
      <c r="AZ18" s="9">
        <v>7.8179999999999996</v>
      </c>
      <c r="BA18" s="9">
        <v>12.096</v>
      </c>
      <c r="BB18" s="9">
        <v>5.6050000000000004</v>
      </c>
      <c r="BC18" s="9">
        <v>9.5419999999999998</v>
      </c>
      <c r="BD18" s="9">
        <v>22.805</v>
      </c>
      <c r="BE18" s="9">
        <v>4.4379999999999997</v>
      </c>
      <c r="BF18" s="9">
        <v>0.53400000000000003</v>
      </c>
      <c r="BG18" s="9">
        <v>276.59100000000001</v>
      </c>
      <c r="BH18" s="9">
        <v>223.58699999999999</v>
      </c>
      <c r="BI18" s="9">
        <v>214.13</v>
      </c>
      <c r="BJ18" s="9">
        <v>5.798</v>
      </c>
      <c r="BK18" s="9">
        <v>3.6579999999999999</v>
      </c>
      <c r="BL18" s="9">
        <v>5.2539999999999996</v>
      </c>
      <c r="BM18" s="9">
        <v>1.6040000000000001</v>
      </c>
      <c r="BN18" s="9">
        <v>2.5990000000000002</v>
      </c>
      <c r="BO18" s="9">
        <v>179.92599999999999</v>
      </c>
      <c r="BP18" s="9">
        <v>8.5239999999999991</v>
      </c>
      <c r="BQ18" s="9">
        <v>7.8570000000000002</v>
      </c>
      <c r="BR18" s="9">
        <v>27.28</v>
      </c>
      <c r="BS18" s="9">
        <v>38.832000000000001</v>
      </c>
      <c r="BT18" s="9">
        <v>184.755</v>
      </c>
      <c r="BU18" s="9">
        <v>53.003999999999998</v>
      </c>
      <c r="BV18" s="9">
        <v>10.832000000000001</v>
      </c>
      <c r="BW18" s="9">
        <v>315.20100000000002</v>
      </c>
      <c r="BX18" s="9">
        <v>388.16</v>
      </c>
      <c r="BY18" s="9">
        <v>371.40600000000001</v>
      </c>
      <c r="BZ18" s="9">
        <v>34.703000000000003</v>
      </c>
      <c r="CA18" s="9">
        <v>32.673000000000002</v>
      </c>
      <c r="CB18" s="9">
        <v>18.370999999999999</v>
      </c>
      <c r="CC18" s="9">
        <v>14.302</v>
      </c>
      <c r="CD18" s="9">
        <v>20.928000000000001</v>
      </c>
      <c r="CE18" s="9">
        <v>11.744999999999999</v>
      </c>
      <c r="CF18" s="9">
        <v>21.423999999999999</v>
      </c>
      <c r="CG18" s="9">
        <v>1.899</v>
      </c>
      <c r="CH18" s="9">
        <v>9.3510000000000009</v>
      </c>
      <c r="CI18" s="9">
        <v>12.920999999999999</v>
      </c>
      <c r="CJ18" s="9">
        <v>11.29</v>
      </c>
      <c r="CK18" s="9">
        <v>8.4610000000000003</v>
      </c>
      <c r="CL18" s="9">
        <v>19.190000000000001</v>
      </c>
      <c r="CM18" s="9">
        <v>13.483000000000001</v>
      </c>
      <c r="CN18" s="9">
        <v>2.0299999999999998</v>
      </c>
      <c r="CO18" s="9">
        <v>336.70299999999997</v>
      </c>
      <c r="CP18" s="9">
        <v>229.2</v>
      </c>
      <c r="CQ18" s="9">
        <v>215.59399999999999</v>
      </c>
      <c r="CR18" s="9">
        <v>8.9179999999999993</v>
      </c>
      <c r="CS18" s="9">
        <v>4.6870000000000003</v>
      </c>
      <c r="CT18" s="9">
        <v>7.2530000000000001</v>
      </c>
      <c r="CU18" s="9">
        <v>4.6760000000000002</v>
      </c>
      <c r="CV18" s="9">
        <v>1.085</v>
      </c>
      <c r="CW18" s="9">
        <v>186.065</v>
      </c>
      <c r="CX18" s="9">
        <v>9.61</v>
      </c>
      <c r="CY18" s="9">
        <v>4.548</v>
      </c>
      <c r="CZ18" s="9">
        <v>28.977</v>
      </c>
      <c r="DA18" s="9">
        <v>37.636000000000003</v>
      </c>
      <c r="DB18" s="9">
        <v>191.56299999999999</v>
      </c>
      <c r="DC18" s="9">
        <v>107.503</v>
      </c>
      <c r="DD18" s="9">
        <v>16.754000000000001</v>
      </c>
      <c r="DE18" s="9">
        <v>388.16</v>
      </c>
      <c r="DF18" s="9">
        <v>590.66499999999996</v>
      </c>
      <c r="DG18" s="9">
        <v>562.548</v>
      </c>
      <c r="DH18" s="9">
        <v>84.515000000000001</v>
      </c>
      <c r="DI18" s="9">
        <v>78.067999999999998</v>
      </c>
      <c r="DJ18" s="9">
        <v>30.111000000000001</v>
      </c>
      <c r="DK18" s="9">
        <v>47.957000000000001</v>
      </c>
      <c r="DL18" s="9">
        <v>46.817</v>
      </c>
      <c r="DM18" s="9">
        <v>31.251000000000001</v>
      </c>
      <c r="DN18" s="9">
        <v>55.046999999999997</v>
      </c>
      <c r="DO18" s="9">
        <v>17.648</v>
      </c>
      <c r="DP18" s="9">
        <v>5.3730000000000002</v>
      </c>
      <c r="DQ18" s="9">
        <v>18.846</v>
      </c>
      <c r="DR18" s="9">
        <v>30.617999999999999</v>
      </c>
      <c r="DS18" s="9">
        <v>28.603999999999999</v>
      </c>
      <c r="DT18" s="9">
        <v>52.396999999999998</v>
      </c>
      <c r="DU18" s="9">
        <v>25.670999999999999</v>
      </c>
      <c r="DV18" s="9">
        <v>6.4480000000000004</v>
      </c>
      <c r="DW18" s="9">
        <v>478.03199999999998</v>
      </c>
      <c r="DX18" s="9">
        <v>429.2</v>
      </c>
      <c r="DY18" s="9">
        <v>401.274</v>
      </c>
      <c r="DZ18" s="9">
        <v>13.388</v>
      </c>
      <c r="EA18" s="9">
        <v>13.154999999999999</v>
      </c>
      <c r="EB18" s="9">
        <v>12.667999999999999</v>
      </c>
      <c r="EC18" s="9">
        <v>9.7910000000000004</v>
      </c>
      <c r="ED18" s="9">
        <v>3.371</v>
      </c>
      <c r="EE18" s="9">
        <v>318.24700000000001</v>
      </c>
      <c r="EF18" s="9">
        <v>29.268999999999998</v>
      </c>
      <c r="EG18" s="9">
        <v>23.974</v>
      </c>
      <c r="EH18" s="9">
        <v>57.710999999999999</v>
      </c>
      <c r="EI18" s="9">
        <v>66.105999999999995</v>
      </c>
      <c r="EJ18" s="9">
        <v>363.09399999999999</v>
      </c>
      <c r="EK18" s="9">
        <v>48.832000000000001</v>
      </c>
      <c r="EL18" s="9">
        <v>28.117000000000001</v>
      </c>
      <c r="EM18" s="9">
        <v>590.66499999999996</v>
      </c>
      <c r="EN18" s="9">
        <v>352.82299999999998</v>
      </c>
      <c r="EO18" s="9">
        <v>331.64600000000002</v>
      </c>
      <c r="EP18" s="9">
        <v>43.128999999999998</v>
      </c>
      <c r="EQ18" s="9">
        <v>39.738999999999997</v>
      </c>
      <c r="ER18" s="9">
        <v>10.276</v>
      </c>
      <c r="ES18" s="9">
        <v>29.462</v>
      </c>
      <c r="ET18" s="9">
        <v>19.943999999999999</v>
      </c>
      <c r="EU18" s="9">
        <v>19.795000000000002</v>
      </c>
      <c r="EV18" s="9">
        <v>20.611999999999998</v>
      </c>
      <c r="EW18" s="9">
        <v>17.626999999999999</v>
      </c>
      <c r="EX18" s="9">
        <v>0</v>
      </c>
      <c r="EY18" s="9">
        <v>7.4349999999999996</v>
      </c>
      <c r="EZ18" s="9">
        <v>20.170000000000002</v>
      </c>
      <c r="FA18" s="9">
        <v>12.134</v>
      </c>
      <c r="FB18" s="9">
        <v>26.074999999999999</v>
      </c>
      <c r="FC18" s="9">
        <v>13.663</v>
      </c>
      <c r="FD18" s="9">
        <v>3.391</v>
      </c>
      <c r="FE18" s="9">
        <v>288.517</v>
      </c>
      <c r="FF18" s="9">
        <v>257.30599999999998</v>
      </c>
      <c r="FG18" s="9">
        <v>246.15600000000001</v>
      </c>
      <c r="FH18" s="9">
        <v>6.234</v>
      </c>
      <c r="FI18" s="9">
        <v>4.9160000000000004</v>
      </c>
      <c r="FJ18" s="9">
        <v>5.43</v>
      </c>
      <c r="FK18" s="9">
        <v>3.86</v>
      </c>
      <c r="FL18" s="9">
        <v>1.2290000000000001</v>
      </c>
      <c r="FM18" s="9">
        <v>172.16</v>
      </c>
      <c r="FN18" s="9">
        <v>19.786999999999999</v>
      </c>
      <c r="FO18" s="9">
        <v>15.925000000000001</v>
      </c>
      <c r="FP18" s="9">
        <v>49.433999999999997</v>
      </c>
      <c r="FQ18" s="9">
        <v>29.547000000000001</v>
      </c>
      <c r="FR18" s="9">
        <v>227.75800000000001</v>
      </c>
      <c r="FS18" s="9">
        <v>31.210999999999999</v>
      </c>
      <c r="FT18" s="9">
        <v>21.177</v>
      </c>
      <c r="FU18" s="9">
        <v>352.82299999999998</v>
      </c>
      <c r="FV18" s="9">
        <v>382.44400000000002</v>
      </c>
      <c r="FW18" s="9">
        <v>341.55</v>
      </c>
      <c r="FX18" s="9">
        <v>341.55</v>
      </c>
      <c r="FY18" s="9">
        <v>22.516999999999999</v>
      </c>
      <c r="FZ18" s="9">
        <v>319.03199999999998</v>
      </c>
      <c r="GA18" s="9">
        <v>40.893999999999998</v>
      </c>
      <c r="GB18" s="9">
        <v>943.63599999999997</v>
      </c>
      <c r="GC18" s="9">
        <v>880.24900000000002</v>
      </c>
      <c r="GD18" s="9">
        <v>178.518</v>
      </c>
      <c r="GE18" s="9">
        <v>75.89</v>
      </c>
      <c r="GF18" s="9">
        <v>30.782</v>
      </c>
      <c r="GG18" s="9">
        <v>39.207000000000001</v>
      </c>
      <c r="GH18" s="9">
        <v>47.103000000000002</v>
      </c>
      <c r="GI18" s="9">
        <v>22.885999999999999</v>
      </c>
      <c r="GJ18" s="9">
        <v>52.167999999999999</v>
      </c>
      <c r="GK18" s="9">
        <v>10.369</v>
      </c>
      <c r="GL18" s="9">
        <v>6.5709999999999997</v>
      </c>
      <c r="GM18" s="9">
        <v>20.716999999999999</v>
      </c>
      <c r="GN18" s="9">
        <v>28.745000000000001</v>
      </c>
      <c r="GO18" s="9">
        <v>20.527999999999999</v>
      </c>
      <c r="GP18" s="9">
        <v>46.472000000000001</v>
      </c>
      <c r="GQ18" s="9">
        <v>23.516999999999999</v>
      </c>
      <c r="GR18" s="9">
        <v>102.628</v>
      </c>
      <c r="GS18" s="9">
        <v>701.73099999999999</v>
      </c>
      <c r="GT18" s="9">
        <v>573.38900000000001</v>
      </c>
      <c r="GU18" s="9">
        <v>540.38199999999995</v>
      </c>
      <c r="GV18" s="9">
        <v>16.137</v>
      </c>
      <c r="GW18" s="9">
        <v>16.587</v>
      </c>
      <c r="GX18" s="9">
        <v>16.922999999999998</v>
      </c>
      <c r="GY18" s="9">
        <v>10.297000000000001</v>
      </c>
      <c r="GZ18" s="9">
        <v>4.867</v>
      </c>
      <c r="HA18" s="9">
        <v>410.988</v>
      </c>
      <c r="HB18" s="9">
        <v>42.09</v>
      </c>
      <c r="HC18" s="9">
        <v>34.162999999999997</v>
      </c>
      <c r="HD18" s="9">
        <v>86.147999999999996</v>
      </c>
      <c r="HE18" s="9">
        <v>100.93600000000001</v>
      </c>
      <c r="HF18" s="9">
        <v>472.452</v>
      </c>
      <c r="HG18" s="9">
        <v>128.34200000000001</v>
      </c>
      <c r="HH18" s="9">
        <v>63.387</v>
      </c>
      <c r="HI18" s="9">
        <v>827.24699999999996</v>
      </c>
      <c r="HJ18" s="9">
        <v>116.389</v>
      </c>
      <c r="HK18" s="9">
        <v>104.06699999999999</v>
      </c>
      <c r="HL18" s="9">
        <v>98.918000000000006</v>
      </c>
      <c r="HM18" s="9">
        <v>8.0310000000000006</v>
      </c>
      <c r="HN18" s="9">
        <v>7.4710000000000001</v>
      </c>
      <c r="HO18" s="9">
        <v>2.5</v>
      </c>
      <c r="HP18" s="9">
        <v>4.9710000000000001</v>
      </c>
      <c r="HQ18" s="9">
        <v>4.4379999999999997</v>
      </c>
      <c r="HR18" s="9">
        <v>3.0329999999999999</v>
      </c>
      <c r="HS18" s="9">
        <v>5.5570000000000004</v>
      </c>
      <c r="HT18" s="9">
        <v>0</v>
      </c>
      <c r="HU18" s="9">
        <v>1.915</v>
      </c>
      <c r="HV18" s="9">
        <v>3.181</v>
      </c>
      <c r="HW18" s="9">
        <v>1.53</v>
      </c>
      <c r="HX18" s="9">
        <v>2.76</v>
      </c>
      <c r="HY18" s="9">
        <v>6.8129999999999997</v>
      </c>
      <c r="HZ18" s="9">
        <v>0.65800000000000003</v>
      </c>
      <c r="IA18" s="9">
        <v>0.55900000000000005</v>
      </c>
      <c r="IB18" s="9">
        <v>90.888000000000005</v>
      </c>
      <c r="IC18" s="9">
        <v>57.22</v>
      </c>
      <c r="ID18" s="9">
        <v>52.207999999999998</v>
      </c>
      <c r="IE18" s="9">
        <v>2.7839999999999998</v>
      </c>
      <c r="IF18" s="9">
        <v>2.2280000000000002</v>
      </c>
      <c r="IG18" s="9">
        <v>3.69</v>
      </c>
      <c r="IH18" s="9">
        <v>0.73899999999999999</v>
      </c>
      <c r="II18" s="9">
        <v>0.58299999999999996</v>
      </c>
      <c r="IJ18" s="9">
        <v>45.881</v>
      </c>
      <c r="IK18" s="9">
        <v>3.8279999999999998</v>
      </c>
      <c r="IL18" s="9">
        <v>1.462</v>
      </c>
      <c r="IM18" s="9">
        <v>6.0490000000000004</v>
      </c>
      <c r="IN18" s="9">
        <v>13.554</v>
      </c>
      <c r="IO18" s="9">
        <v>43.665999999999997</v>
      </c>
      <c r="IP18" s="9">
        <v>33.667999999999999</v>
      </c>
      <c r="IQ18" s="9">
        <v>5.149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108.331</v>
      </c>
      <c r="C11" s="9">
        <v>165.53200000000001</v>
      </c>
      <c r="D11" s="9">
        <v>154.80799999999999</v>
      </c>
      <c r="E11" s="9">
        <v>12.52</v>
      </c>
      <c r="F11" s="9">
        <v>10.129</v>
      </c>
      <c r="G11" s="9">
        <v>5.39</v>
      </c>
      <c r="H11" s="9">
        <v>4.7389999999999999</v>
      </c>
      <c r="I11" s="9">
        <v>8.5640000000000001</v>
      </c>
      <c r="J11" s="9">
        <v>1.5660000000000001</v>
      </c>
      <c r="K11" s="9">
        <v>9.0540000000000003</v>
      </c>
      <c r="L11" s="9">
        <v>0</v>
      </c>
      <c r="M11" s="9">
        <v>1.075</v>
      </c>
      <c r="N11" s="9">
        <v>5.0140000000000002</v>
      </c>
      <c r="O11" s="9">
        <v>2.5030000000000001</v>
      </c>
      <c r="P11" s="9">
        <v>2.6120000000000001</v>
      </c>
      <c r="Q11" s="9">
        <v>7.0519999999999996</v>
      </c>
      <c r="R11" s="9">
        <v>3.077</v>
      </c>
      <c r="S11" s="9">
        <v>2.391</v>
      </c>
      <c r="T11" s="9">
        <v>142.28800000000001</v>
      </c>
      <c r="U11" s="9">
        <v>118.452</v>
      </c>
      <c r="V11" s="9">
        <v>113.57</v>
      </c>
      <c r="W11" s="9">
        <v>2.1629999999999998</v>
      </c>
      <c r="X11" s="9">
        <v>2.7189999999999999</v>
      </c>
      <c r="Y11" s="9">
        <v>3.4830000000000001</v>
      </c>
      <c r="Z11" s="9">
        <v>0.32300000000000001</v>
      </c>
      <c r="AA11" s="9">
        <v>0.81799999999999995</v>
      </c>
      <c r="AB11" s="9">
        <v>94.879000000000005</v>
      </c>
      <c r="AC11" s="9">
        <v>9.0280000000000005</v>
      </c>
      <c r="AD11" s="9">
        <v>7.0860000000000003</v>
      </c>
      <c r="AE11" s="9">
        <v>7.4589999999999996</v>
      </c>
      <c r="AF11" s="9">
        <v>21.085999999999999</v>
      </c>
      <c r="AG11" s="9">
        <v>97.366</v>
      </c>
      <c r="AH11" s="9">
        <v>23.835999999999999</v>
      </c>
      <c r="AI11" s="9">
        <v>10.724</v>
      </c>
      <c r="AJ11" s="9">
        <v>165.53200000000001</v>
      </c>
      <c r="AK11" s="9">
        <v>104.608</v>
      </c>
      <c r="AL11" s="9">
        <v>99.697999999999993</v>
      </c>
      <c r="AM11" s="9">
        <v>8.0150000000000006</v>
      </c>
      <c r="AN11" s="9">
        <v>6.5759999999999996</v>
      </c>
      <c r="AO11" s="9">
        <v>2.6520000000000001</v>
      </c>
      <c r="AP11" s="9">
        <v>3.923</v>
      </c>
      <c r="AQ11" s="9">
        <v>4.2990000000000004</v>
      </c>
      <c r="AR11" s="9">
        <v>2.2770000000000001</v>
      </c>
      <c r="AS11" s="9">
        <v>4.0030000000000001</v>
      </c>
      <c r="AT11" s="9">
        <v>0.56799999999999995</v>
      </c>
      <c r="AU11" s="9">
        <v>1.1240000000000001</v>
      </c>
      <c r="AV11" s="9">
        <v>0.91500000000000004</v>
      </c>
      <c r="AW11" s="9">
        <v>3.8650000000000002</v>
      </c>
      <c r="AX11" s="9">
        <v>1.796</v>
      </c>
      <c r="AY11" s="9">
        <v>4.8449999999999998</v>
      </c>
      <c r="AZ11" s="9">
        <v>1.7310000000000001</v>
      </c>
      <c r="BA11" s="9">
        <v>1.4390000000000001</v>
      </c>
      <c r="BB11" s="9">
        <v>91.683000000000007</v>
      </c>
      <c r="BC11" s="9">
        <v>67.712999999999994</v>
      </c>
      <c r="BD11" s="9">
        <v>65.421000000000006</v>
      </c>
      <c r="BE11" s="9">
        <v>1.6060000000000001</v>
      </c>
      <c r="BF11" s="9">
        <v>0.68600000000000005</v>
      </c>
      <c r="BG11" s="9">
        <v>1.3049999999999999</v>
      </c>
      <c r="BH11" s="9">
        <v>0.56599999999999995</v>
      </c>
      <c r="BI11" s="9">
        <v>0.42199999999999999</v>
      </c>
      <c r="BJ11" s="9">
        <v>51.652999999999999</v>
      </c>
      <c r="BK11" s="9">
        <v>3.3149999999999999</v>
      </c>
      <c r="BL11" s="9">
        <v>4.3040000000000003</v>
      </c>
      <c r="BM11" s="9">
        <v>8.4410000000000007</v>
      </c>
      <c r="BN11" s="9">
        <v>10.151999999999999</v>
      </c>
      <c r="BO11" s="9">
        <v>57.561</v>
      </c>
      <c r="BP11" s="9">
        <v>23.97</v>
      </c>
      <c r="BQ11" s="9">
        <v>4.9109999999999996</v>
      </c>
      <c r="BR11" s="9">
        <v>104.608</v>
      </c>
      <c r="BS11" s="9">
        <v>84.477999999999994</v>
      </c>
      <c r="BT11" s="9">
        <v>78.516999999999996</v>
      </c>
      <c r="BU11" s="9">
        <v>6.6159999999999997</v>
      </c>
      <c r="BV11" s="9">
        <v>4.7050000000000001</v>
      </c>
      <c r="BW11" s="9">
        <v>2.0830000000000002</v>
      </c>
      <c r="BX11" s="9">
        <v>2.6219999999999999</v>
      </c>
      <c r="BY11" s="9">
        <v>1.7829999999999999</v>
      </c>
      <c r="BZ11" s="9">
        <v>2.9220000000000002</v>
      </c>
      <c r="CA11" s="9">
        <v>2.08</v>
      </c>
      <c r="CB11" s="9">
        <v>1.2150000000000001</v>
      </c>
      <c r="CC11" s="9">
        <v>1.103</v>
      </c>
      <c r="CD11" s="9">
        <v>1.171</v>
      </c>
      <c r="CE11" s="9">
        <v>2.0419999999999998</v>
      </c>
      <c r="CF11" s="9">
        <v>1.492</v>
      </c>
      <c r="CG11" s="9">
        <v>3.6030000000000002</v>
      </c>
      <c r="CH11" s="9">
        <v>1.1020000000000001</v>
      </c>
      <c r="CI11" s="9">
        <v>1.911</v>
      </c>
      <c r="CJ11" s="9">
        <v>71.900000000000006</v>
      </c>
      <c r="CK11" s="9">
        <v>66.385000000000005</v>
      </c>
      <c r="CL11" s="9">
        <v>63.707000000000001</v>
      </c>
      <c r="CM11" s="9">
        <v>1.2270000000000001</v>
      </c>
      <c r="CN11" s="9">
        <v>1.4510000000000001</v>
      </c>
      <c r="CO11" s="9">
        <v>1.1040000000000001</v>
      </c>
      <c r="CP11" s="9">
        <v>1.1759999999999999</v>
      </c>
      <c r="CQ11" s="9">
        <v>0.39700000000000002</v>
      </c>
      <c r="CR11" s="9">
        <v>43.863999999999997</v>
      </c>
      <c r="CS11" s="9">
        <v>7.9039999999999999</v>
      </c>
      <c r="CT11" s="9">
        <v>5.61</v>
      </c>
      <c r="CU11" s="9">
        <v>9.0079999999999991</v>
      </c>
      <c r="CV11" s="9">
        <v>9.15</v>
      </c>
      <c r="CW11" s="9">
        <v>57.234000000000002</v>
      </c>
      <c r="CX11" s="9">
        <v>5.516</v>
      </c>
      <c r="CY11" s="9">
        <v>5.9610000000000003</v>
      </c>
      <c r="CZ11" s="9">
        <v>84.477999999999994</v>
      </c>
      <c r="DA11" s="9">
        <v>110.125</v>
      </c>
      <c r="DB11" s="9">
        <v>103.372</v>
      </c>
      <c r="DC11" s="9">
        <v>6.2640000000000002</v>
      </c>
      <c r="DD11" s="9">
        <v>5.3159999999999998</v>
      </c>
      <c r="DE11" s="9">
        <v>1.3280000000000001</v>
      </c>
      <c r="DF11" s="9">
        <v>3.988</v>
      </c>
      <c r="DG11" s="9">
        <v>3.6259999999999999</v>
      </c>
      <c r="DH11" s="9">
        <v>1.69</v>
      </c>
      <c r="DI11" s="9">
        <v>2.9369999999999998</v>
      </c>
      <c r="DJ11" s="9">
        <v>1.0660000000000001</v>
      </c>
      <c r="DK11" s="9">
        <v>1.3140000000000001</v>
      </c>
      <c r="DL11" s="9">
        <v>1.768</v>
      </c>
      <c r="DM11" s="9">
        <v>2.06</v>
      </c>
      <c r="DN11" s="9">
        <v>1.4890000000000001</v>
      </c>
      <c r="DO11" s="9">
        <v>3.7450000000000001</v>
      </c>
      <c r="DP11" s="9">
        <v>1.571</v>
      </c>
      <c r="DQ11" s="9">
        <v>0.94799999999999995</v>
      </c>
      <c r="DR11" s="9">
        <v>97.108000000000004</v>
      </c>
      <c r="DS11" s="9">
        <v>83.665000000000006</v>
      </c>
      <c r="DT11" s="9">
        <v>79.409000000000006</v>
      </c>
      <c r="DU11" s="9">
        <v>1.7569999999999999</v>
      </c>
      <c r="DV11" s="9">
        <v>2.4980000000000002</v>
      </c>
      <c r="DW11" s="9">
        <v>1.4850000000000001</v>
      </c>
      <c r="DX11" s="9">
        <v>1.3280000000000001</v>
      </c>
      <c r="DY11" s="9">
        <v>1.1479999999999999</v>
      </c>
      <c r="DZ11" s="9">
        <v>70.266000000000005</v>
      </c>
      <c r="EA11" s="9">
        <v>4.3</v>
      </c>
      <c r="EB11" s="9">
        <v>4.3600000000000003</v>
      </c>
      <c r="EC11" s="9">
        <v>4.7389999999999999</v>
      </c>
      <c r="ED11" s="9">
        <v>14.420999999999999</v>
      </c>
      <c r="EE11" s="9">
        <v>69.242999999999995</v>
      </c>
      <c r="EF11" s="9">
        <v>13.444000000000001</v>
      </c>
      <c r="EG11" s="9">
        <v>6.7519999999999998</v>
      </c>
      <c r="EH11" s="9">
        <v>110.125</v>
      </c>
      <c r="EI11" s="9">
        <v>71.819999999999993</v>
      </c>
      <c r="EJ11" s="9">
        <v>65.477000000000004</v>
      </c>
      <c r="EK11" s="9">
        <v>6.8460000000000001</v>
      </c>
      <c r="EL11" s="9">
        <v>6.15</v>
      </c>
      <c r="EM11" s="9">
        <v>1.2070000000000001</v>
      </c>
      <c r="EN11" s="9">
        <v>4.9429999999999996</v>
      </c>
      <c r="EO11" s="9">
        <v>2.7290000000000001</v>
      </c>
      <c r="EP11" s="9">
        <v>3.4209999999999998</v>
      </c>
      <c r="EQ11" s="9">
        <v>2.8149999999999999</v>
      </c>
      <c r="ER11" s="9">
        <v>2.718</v>
      </c>
      <c r="ES11" s="9">
        <v>0.307</v>
      </c>
      <c r="ET11" s="9">
        <v>1.861</v>
      </c>
      <c r="EU11" s="9">
        <v>1.504</v>
      </c>
      <c r="EV11" s="9">
        <v>2.7850000000000001</v>
      </c>
      <c r="EW11" s="9">
        <v>2.5190000000000001</v>
      </c>
      <c r="EX11" s="9">
        <v>3.6309999999999998</v>
      </c>
      <c r="EY11" s="9">
        <v>0.69599999999999995</v>
      </c>
      <c r="EZ11" s="9">
        <v>58.631</v>
      </c>
      <c r="FA11" s="9">
        <v>52.481000000000002</v>
      </c>
      <c r="FB11" s="9">
        <v>50.116</v>
      </c>
      <c r="FC11" s="9">
        <v>0.85599999999999998</v>
      </c>
      <c r="FD11" s="9">
        <v>1.5089999999999999</v>
      </c>
      <c r="FE11" s="9">
        <v>0.58899999999999997</v>
      </c>
      <c r="FF11" s="9">
        <v>1.206</v>
      </c>
      <c r="FG11" s="9">
        <v>0.56999999999999995</v>
      </c>
      <c r="FH11" s="9">
        <v>36.518000000000001</v>
      </c>
      <c r="FI11" s="9">
        <v>3.3660000000000001</v>
      </c>
      <c r="FJ11" s="9">
        <v>3.1640000000000001</v>
      </c>
      <c r="FK11" s="9">
        <v>9.4329999999999998</v>
      </c>
      <c r="FL11" s="9">
        <v>5.8479999999999999</v>
      </c>
      <c r="FM11" s="9">
        <v>46.631999999999998</v>
      </c>
      <c r="FN11" s="9">
        <v>6.15</v>
      </c>
      <c r="FO11" s="9">
        <v>6.343</v>
      </c>
      <c r="FP11" s="9">
        <v>71.819999999999993</v>
      </c>
      <c r="FQ11" s="9">
        <v>51.244999999999997</v>
      </c>
      <c r="FR11" s="9">
        <v>49.643000000000001</v>
      </c>
      <c r="FS11" s="9">
        <v>3.2210000000000001</v>
      </c>
      <c r="FT11" s="9">
        <v>2.9540000000000002</v>
      </c>
      <c r="FU11" s="9">
        <v>1.7949999999999999</v>
      </c>
      <c r="FV11" s="9">
        <v>1.159</v>
      </c>
      <c r="FW11" s="9">
        <v>2.069</v>
      </c>
      <c r="FX11" s="9">
        <v>0.88500000000000001</v>
      </c>
      <c r="FY11" s="9">
        <v>2.069</v>
      </c>
      <c r="FZ11" s="9">
        <v>0</v>
      </c>
      <c r="GA11" s="9">
        <v>0.59</v>
      </c>
      <c r="GB11" s="9">
        <v>1.2629999999999999</v>
      </c>
      <c r="GC11" s="9">
        <v>0.84299999999999997</v>
      </c>
      <c r="GD11" s="9">
        <v>0.84699999999999998</v>
      </c>
      <c r="GE11" s="9">
        <v>1.5409999999999999</v>
      </c>
      <c r="GF11" s="9">
        <v>1.413</v>
      </c>
      <c r="GG11" s="9">
        <v>0.26800000000000002</v>
      </c>
      <c r="GH11" s="9">
        <v>46.420999999999999</v>
      </c>
      <c r="GI11" s="9">
        <v>40.715000000000003</v>
      </c>
      <c r="GJ11" s="9">
        <v>39.576999999999998</v>
      </c>
      <c r="GK11" s="9">
        <v>0.54400000000000004</v>
      </c>
      <c r="GL11" s="9">
        <v>0.59399999999999997</v>
      </c>
      <c r="GM11" s="9">
        <v>0.54400000000000004</v>
      </c>
      <c r="GN11" s="9">
        <v>0.27500000000000002</v>
      </c>
      <c r="GO11" s="9">
        <v>0.31900000000000001</v>
      </c>
      <c r="GP11" s="9">
        <v>32.700000000000003</v>
      </c>
      <c r="GQ11" s="9">
        <v>0.77600000000000002</v>
      </c>
      <c r="GR11" s="9">
        <v>2.6139999999999999</v>
      </c>
      <c r="GS11" s="9">
        <v>4.625</v>
      </c>
      <c r="GT11" s="9">
        <v>4.2290000000000001</v>
      </c>
      <c r="GU11" s="9">
        <v>36.485999999999997</v>
      </c>
      <c r="GV11" s="9">
        <v>5.7060000000000004</v>
      </c>
      <c r="GW11" s="9">
        <v>1.6020000000000001</v>
      </c>
      <c r="GX11" s="9">
        <v>51.244999999999997</v>
      </c>
      <c r="GY11" s="9">
        <v>76.924999999999997</v>
      </c>
      <c r="GZ11" s="9">
        <v>67.691999999999993</v>
      </c>
      <c r="HA11" s="9">
        <v>8.1289999999999996</v>
      </c>
      <c r="HB11" s="9">
        <v>6.5510000000000002</v>
      </c>
      <c r="HC11" s="9">
        <v>2.613</v>
      </c>
      <c r="HD11" s="9">
        <v>3.9380000000000002</v>
      </c>
      <c r="HE11" s="9">
        <v>4.3890000000000002</v>
      </c>
      <c r="HF11" s="9">
        <v>2.1619999999999999</v>
      </c>
      <c r="HG11" s="9">
        <v>4.8940000000000001</v>
      </c>
      <c r="HH11" s="9">
        <v>1.3740000000000001</v>
      </c>
      <c r="HI11" s="9">
        <v>0.28299999999999997</v>
      </c>
      <c r="HJ11" s="9">
        <v>0.69</v>
      </c>
      <c r="HK11" s="9">
        <v>3.9079999999999999</v>
      </c>
      <c r="HL11" s="9">
        <v>1.954</v>
      </c>
      <c r="HM11" s="9">
        <v>2.4910000000000001</v>
      </c>
      <c r="HN11" s="9">
        <v>4.0599999999999996</v>
      </c>
      <c r="HO11" s="9">
        <v>1.5780000000000001</v>
      </c>
      <c r="HP11" s="9">
        <v>59.563000000000002</v>
      </c>
      <c r="HQ11" s="9">
        <v>49.645000000000003</v>
      </c>
      <c r="HR11" s="9">
        <v>47.137999999999998</v>
      </c>
      <c r="HS11" s="9">
        <v>1.476</v>
      </c>
      <c r="HT11" s="9">
        <v>1.0309999999999999</v>
      </c>
      <c r="HU11" s="9">
        <v>1.476</v>
      </c>
      <c r="HV11" s="9">
        <v>1.0309999999999999</v>
      </c>
      <c r="HW11" s="9">
        <v>0</v>
      </c>
      <c r="HX11" s="9">
        <v>37.337000000000003</v>
      </c>
      <c r="HY11" s="9">
        <v>1.821</v>
      </c>
      <c r="HZ11" s="9">
        <v>2.6560000000000001</v>
      </c>
      <c r="IA11" s="9">
        <v>7.8310000000000004</v>
      </c>
      <c r="IB11" s="9">
        <v>5.2240000000000002</v>
      </c>
      <c r="IC11" s="9">
        <v>44.420999999999999</v>
      </c>
      <c r="ID11" s="9">
        <v>9.9179999999999993</v>
      </c>
      <c r="IE11" s="9">
        <v>9.2330000000000005</v>
      </c>
      <c r="IF11" s="9">
        <v>76.924999999999997</v>
      </c>
      <c r="IG11" s="9">
        <v>230.495</v>
      </c>
      <c r="IH11" s="9">
        <v>218.32300000000001</v>
      </c>
      <c r="II11" s="9">
        <v>13.987</v>
      </c>
      <c r="IJ11" s="9">
        <v>11.321999999999999</v>
      </c>
      <c r="IK11" s="9">
        <v>6.0410000000000004</v>
      </c>
      <c r="IL11" s="9">
        <v>5.2809999999999997</v>
      </c>
      <c r="IM11" s="9">
        <v>9.1300000000000008</v>
      </c>
      <c r="IN11" s="9">
        <v>2.1920000000000002</v>
      </c>
      <c r="IO11" s="9">
        <v>10.571</v>
      </c>
      <c r="IP11" s="9">
        <v>0</v>
      </c>
      <c r="IQ11" s="9">
        <v>0.751</v>
      </c>
    </row>
    <row r="12" spans="1:251">
      <c r="A12" s="10">
        <v>42401</v>
      </c>
      <c r="B12" s="9">
        <v>100.339</v>
      </c>
      <c r="C12" s="9">
        <v>159.66999999999999</v>
      </c>
      <c r="D12" s="9">
        <v>151.49700000000001</v>
      </c>
      <c r="E12" s="9">
        <v>14.523</v>
      </c>
      <c r="F12" s="9">
        <v>12.224</v>
      </c>
      <c r="G12" s="9">
        <v>6.431</v>
      </c>
      <c r="H12" s="9">
        <v>5.7939999999999996</v>
      </c>
      <c r="I12" s="9">
        <v>10.294</v>
      </c>
      <c r="J12" s="9">
        <v>1.93</v>
      </c>
      <c r="K12" s="9">
        <v>10.629</v>
      </c>
      <c r="L12" s="9">
        <v>0</v>
      </c>
      <c r="M12" s="9">
        <v>1.595</v>
      </c>
      <c r="N12" s="9">
        <v>5.3150000000000004</v>
      </c>
      <c r="O12" s="9">
        <v>3.649</v>
      </c>
      <c r="P12" s="9">
        <v>3.2610000000000001</v>
      </c>
      <c r="Q12" s="9">
        <v>8.1050000000000004</v>
      </c>
      <c r="R12" s="9">
        <v>4.1189999999999998</v>
      </c>
      <c r="S12" s="9">
        <v>2.2989999999999999</v>
      </c>
      <c r="T12" s="9">
        <v>136.97399999999999</v>
      </c>
      <c r="U12" s="9">
        <v>115.895</v>
      </c>
      <c r="V12" s="9">
        <v>108.932</v>
      </c>
      <c r="W12" s="9">
        <v>4.8780000000000001</v>
      </c>
      <c r="X12" s="9">
        <v>2.0840000000000001</v>
      </c>
      <c r="Y12" s="9">
        <v>5.5010000000000003</v>
      </c>
      <c r="Z12" s="9">
        <v>0</v>
      </c>
      <c r="AA12" s="9">
        <v>1.4610000000000001</v>
      </c>
      <c r="AB12" s="9">
        <v>94.716999999999999</v>
      </c>
      <c r="AC12" s="9">
        <v>7.2270000000000003</v>
      </c>
      <c r="AD12" s="9">
        <v>5.202</v>
      </c>
      <c r="AE12" s="9">
        <v>8.7479999999999993</v>
      </c>
      <c r="AF12" s="9">
        <v>22.867000000000001</v>
      </c>
      <c r="AG12" s="9">
        <v>93.028000000000006</v>
      </c>
      <c r="AH12" s="9">
        <v>21.079000000000001</v>
      </c>
      <c r="AI12" s="9">
        <v>8.173</v>
      </c>
      <c r="AJ12" s="9">
        <v>159.66999999999999</v>
      </c>
      <c r="AK12" s="9">
        <v>114.001</v>
      </c>
      <c r="AL12" s="9">
        <v>108.071</v>
      </c>
      <c r="AM12" s="9">
        <v>8.1890000000000001</v>
      </c>
      <c r="AN12" s="9">
        <v>7.5730000000000004</v>
      </c>
      <c r="AO12" s="9">
        <v>2.4220000000000002</v>
      </c>
      <c r="AP12" s="9">
        <v>5.1509999999999998</v>
      </c>
      <c r="AQ12" s="9">
        <v>4.4000000000000004</v>
      </c>
      <c r="AR12" s="9">
        <v>3.1739999999999999</v>
      </c>
      <c r="AS12" s="9">
        <v>3.6930000000000001</v>
      </c>
      <c r="AT12" s="9">
        <v>1.2070000000000001</v>
      </c>
      <c r="AU12" s="9">
        <v>2.3820000000000001</v>
      </c>
      <c r="AV12" s="9">
        <v>2.0790000000000002</v>
      </c>
      <c r="AW12" s="9">
        <v>2.2389999999999999</v>
      </c>
      <c r="AX12" s="9">
        <v>3.2549999999999999</v>
      </c>
      <c r="AY12" s="9">
        <v>4.2610000000000001</v>
      </c>
      <c r="AZ12" s="9">
        <v>3.3119999999999998</v>
      </c>
      <c r="BA12" s="9">
        <v>0.61599999999999999</v>
      </c>
      <c r="BB12" s="9">
        <v>99.881</v>
      </c>
      <c r="BC12" s="9">
        <v>70.832999999999998</v>
      </c>
      <c r="BD12" s="9">
        <v>69.281999999999996</v>
      </c>
      <c r="BE12" s="9">
        <v>0.63400000000000001</v>
      </c>
      <c r="BF12" s="9">
        <v>0.91700000000000004</v>
      </c>
      <c r="BG12" s="9">
        <v>0.29799999999999999</v>
      </c>
      <c r="BH12" s="9">
        <v>0.33700000000000002</v>
      </c>
      <c r="BI12" s="9">
        <v>0.66</v>
      </c>
      <c r="BJ12" s="9">
        <v>59.137</v>
      </c>
      <c r="BK12" s="9">
        <v>1.296</v>
      </c>
      <c r="BL12" s="9">
        <v>2.931</v>
      </c>
      <c r="BM12" s="9">
        <v>7.4690000000000003</v>
      </c>
      <c r="BN12" s="9">
        <v>8.9060000000000006</v>
      </c>
      <c r="BO12" s="9">
        <v>61.927</v>
      </c>
      <c r="BP12" s="9">
        <v>29.047999999999998</v>
      </c>
      <c r="BQ12" s="9">
        <v>5.93</v>
      </c>
      <c r="BR12" s="9">
        <v>114.001</v>
      </c>
      <c r="BS12" s="9">
        <v>86.733999999999995</v>
      </c>
      <c r="BT12" s="9">
        <v>79.781999999999996</v>
      </c>
      <c r="BU12" s="9">
        <v>7.9379999999999997</v>
      </c>
      <c r="BV12" s="9">
        <v>6.6820000000000004</v>
      </c>
      <c r="BW12" s="9">
        <v>3.0379999999999998</v>
      </c>
      <c r="BX12" s="9">
        <v>3.645</v>
      </c>
      <c r="BY12" s="9">
        <v>3.7850000000000001</v>
      </c>
      <c r="BZ12" s="9">
        <v>2.8969999999999998</v>
      </c>
      <c r="CA12" s="9">
        <v>2.5139999999999998</v>
      </c>
      <c r="CB12" s="9">
        <v>1.8340000000000001</v>
      </c>
      <c r="CC12" s="9">
        <v>2.335</v>
      </c>
      <c r="CD12" s="9">
        <v>0.94499999999999995</v>
      </c>
      <c r="CE12" s="9">
        <v>3.7109999999999999</v>
      </c>
      <c r="CF12" s="9">
        <v>2.0259999999999998</v>
      </c>
      <c r="CG12" s="9">
        <v>4.141</v>
      </c>
      <c r="CH12" s="9">
        <v>2.5409999999999999</v>
      </c>
      <c r="CI12" s="9">
        <v>1.2549999999999999</v>
      </c>
      <c r="CJ12" s="9">
        <v>71.843999999999994</v>
      </c>
      <c r="CK12" s="9">
        <v>66.308000000000007</v>
      </c>
      <c r="CL12" s="9">
        <v>64.055000000000007</v>
      </c>
      <c r="CM12" s="9">
        <v>1.661</v>
      </c>
      <c r="CN12" s="9">
        <v>0.59099999999999997</v>
      </c>
      <c r="CO12" s="9">
        <v>0.84799999999999998</v>
      </c>
      <c r="CP12" s="9">
        <v>0.57699999999999996</v>
      </c>
      <c r="CQ12" s="9">
        <v>0.82699999999999996</v>
      </c>
      <c r="CR12" s="9">
        <v>43.686</v>
      </c>
      <c r="CS12" s="9">
        <v>5.0129999999999999</v>
      </c>
      <c r="CT12" s="9">
        <v>6.11</v>
      </c>
      <c r="CU12" s="9">
        <v>11.499000000000001</v>
      </c>
      <c r="CV12" s="9">
        <v>7.5869999999999997</v>
      </c>
      <c r="CW12" s="9">
        <v>58.72</v>
      </c>
      <c r="CX12" s="9">
        <v>5.5369999999999999</v>
      </c>
      <c r="CY12" s="9">
        <v>6.9509999999999996</v>
      </c>
      <c r="CZ12" s="9">
        <v>86.733999999999995</v>
      </c>
      <c r="DA12" s="9">
        <v>116.762</v>
      </c>
      <c r="DB12" s="9">
        <v>108.01300000000001</v>
      </c>
      <c r="DC12" s="9">
        <v>9.3219999999999992</v>
      </c>
      <c r="DD12" s="9">
        <v>8.609</v>
      </c>
      <c r="DE12" s="9">
        <v>3.3079999999999998</v>
      </c>
      <c r="DF12" s="9">
        <v>5.3010000000000002</v>
      </c>
      <c r="DG12" s="9">
        <v>5.9050000000000002</v>
      </c>
      <c r="DH12" s="9">
        <v>2.7029999999999998</v>
      </c>
      <c r="DI12" s="9">
        <v>5.407</v>
      </c>
      <c r="DJ12" s="9">
        <v>0.76600000000000001</v>
      </c>
      <c r="DK12" s="9">
        <v>2.4359999999999999</v>
      </c>
      <c r="DL12" s="9">
        <v>2.6259999999999999</v>
      </c>
      <c r="DM12" s="9">
        <v>2.1909999999999998</v>
      </c>
      <c r="DN12" s="9">
        <v>3.7909999999999999</v>
      </c>
      <c r="DO12" s="9">
        <v>5.9960000000000004</v>
      </c>
      <c r="DP12" s="9">
        <v>2.613</v>
      </c>
      <c r="DQ12" s="9">
        <v>0.71399999999999997</v>
      </c>
      <c r="DR12" s="9">
        <v>98.69</v>
      </c>
      <c r="DS12" s="9">
        <v>85.799000000000007</v>
      </c>
      <c r="DT12" s="9">
        <v>80.807000000000002</v>
      </c>
      <c r="DU12" s="9">
        <v>1.738</v>
      </c>
      <c r="DV12" s="9">
        <v>3.254</v>
      </c>
      <c r="DW12" s="9">
        <v>1.028</v>
      </c>
      <c r="DX12" s="9">
        <v>2.7530000000000001</v>
      </c>
      <c r="DY12" s="9">
        <v>1.212</v>
      </c>
      <c r="DZ12" s="9">
        <v>68.497</v>
      </c>
      <c r="EA12" s="9">
        <v>7.1369999999999996</v>
      </c>
      <c r="EB12" s="9">
        <v>4.5090000000000003</v>
      </c>
      <c r="EC12" s="9">
        <v>5.6559999999999997</v>
      </c>
      <c r="ED12" s="9">
        <v>10.096</v>
      </c>
      <c r="EE12" s="9">
        <v>75.703000000000003</v>
      </c>
      <c r="EF12" s="9">
        <v>12.891</v>
      </c>
      <c r="EG12" s="9">
        <v>8.7490000000000006</v>
      </c>
      <c r="EH12" s="9">
        <v>116.762</v>
      </c>
      <c r="EI12" s="9">
        <v>77.561999999999998</v>
      </c>
      <c r="EJ12" s="9">
        <v>71.518000000000001</v>
      </c>
      <c r="EK12" s="9">
        <v>8.61</v>
      </c>
      <c r="EL12" s="9">
        <v>8.343</v>
      </c>
      <c r="EM12" s="9">
        <v>2.681</v>
      </c>
      <c r="EN12" s="9">
        <v>5.6630000000000003</v>
      </c>
      <c r="EO12" s="9">
        <v>2.952</v>
      </c>
      <c r="EP12" s="9">
        <v>5.3920000000000003</v>
      </c>
      <c r="EQ12" s="9">
        <v>3.9220000000000002</v>
      </c>
      <c r="ER12" s="9">
        <v>3.9049999999999998</v>
      </c>
      <c r="ES12" s="9">
        <v>0.51600000000000001</v>
      </c>
      <c r="ET12" s="9">
        <v>1.5009999999999999</v>
      </c>
      <c r="EU12" s="9">
        <v>4.665</v>
      </c>
      <c r="EV12" s="9">
        <v>2.177</v>
      </c>
      <c r="EW12" s="9">
        <v>4.4850000000000003</v>
      </c>
      <c r="EX12" s="9">
        <v>3.859</v>
      </c>
      <c r="EY12" s="9">
        <v>0.26600000000000001</v>
      </c>
      <c r="EZ12" s="9">
        <v>62.908000000000001</v>
      </c>
      <c r="FA12" s="9">
        <v>58.555</v>
      </c>
      <c r="FB12" s="9">
        <v>55.588999999999999</v>
      </c>
      <c r="FC12" s="9">
        <v>1.151</v>
      </c>
      <c r="FD12" s="9">
        <v>1.8140000000000001</v>
      </c>
      <c r="FE12" s="9">
        <v>0.39500000000000002</v>
      </c>
      <c r="FF12" s="9">
        <v>1.92</v>
      </c>
      <c r="FG12" s="9">
        <v>0.65</v>
      </c>
      <c r="FH12" s="9">
        <v>40.14</v>
      </c>
      <c r="FI12" s="9">
        <v>5.4960000000000004</v>
      </c>
      <c r="FJ12" s="9">
        <v>4.2060000000000004</v>
      </c>
      <c r="FK12" s="9">
        <v>8.7129999999999992</v>
      </c>
      <c r="FL12" s="9">
        <v>7.1230000000000002</v>
      </c>
      <c r="FM12" s="9">
        <v>51.432000000000002</v>
      </c>
      <c r="FN12" s="9">
        <v>4.3529999999999998</v>
      </c>
      <c r="FO12" s="9">
        <v>6.0439999999999996</v>
      </c>
      <c r="FP12" s="9">
        <v>77.561999999999998</v>
      </c>
      <c r="FQ12" s="9">
        <v>44.076000000000001</v>
      </c>
      <c r="FR12" s="9">
        <v>41.353000000000002</v>
      </c>
      <c r="FS12" s="9">
        <v>4.0469999999999997</v>
      </c>
      <c r="FT12" s="9">
        <v>3.706</v>
      </c>
      <c r="FU12" s="9">
        <v>1.6279999999999999</v>
      </c>
      <c r="FV12" s="9">
        <v>2.077</v>
      </c>
      <c r="FW12" s="9">
        <v>2.89</v>
      </c>
      <c r="FX12" s="9">
        <v>0.81599999999999995</v>
      </c>
      <c r="FY12" s="9">
        <v>2.89</v>
      </c>
      <c r="FZ12" s="9">
        <v>0.54400000000000004</v>
      </c>
      <c r="GA12" s="9">
        <v>0.27100000000000002</v>
      </c>
      <c r="GB12" s="9">
        <v>1.097</v>
      </c>
      <c r="GC12" s="9">
        <v>0.622</v>
      </c>
      <c r="GD12" s="9">
        <v>1.9870000000000001</v>
      </c>
      <c r="GE12" s="9">
        <v>1.6919999999999999</v>
      </c>
      <c r="GF12" s="9">
        <v>2.0139999999999998</v>
      </c>
      <c r="GG12" s="9">
        <v>0.34100000000000003</v>
      </c>
      <c r="GH12" s="9">
        <v>37.305999999999997</v>
      </c>
      <c r="GI12" s="9">
        <v>31.033999999999999</v>
      </c>
      <c r="GJ12" s="9">
        <v>30.27</v>
      </c>
      <c r="GK12" s="9">
        <v>0.27200000000000002</v>
      </c>
      <c r="GL12" s="9">
        <v>0.49199999999999999</v>
      </c>
      <c r="GM12" s="9">
        <v>0.54800000000000004</v>
      </c>
      <c r="GN12" s="9">
        <v>0</v>
      </c>
      <c r="GO12" s="9">
        <v>0.216</v>
      </c>
      <c r="GP12" s="9">
        <v>21.913</v>
      </c>
      <c r="GQ12" s="9">
        <v>1.306</v>
      </c>
      <c r="GR12" s="9">
        <v>1.1930000000000001</v>
      </c>
      <c r="GS12" s="9">
        <v>6.6210000000000004</v>
      </c>
      <c r="GT12" s="9">
        <v>2.964</v>
      </c>
      <c r="GU12" s="9">
        <v>28.07</v>
      </c>
      <c r="GV12" s="9">
        <v>6.2729999999999997</v>
      </c>
      <c r="GW12" s="9">
        <v>2.7229999999999999</v>
      </c>
      <c r="GX12" s="9">
        <v>44.076000000000001</v>
      </c>
      <c r="GY12" s="9">
        <v>77.207999999999998</v>
      </c>
      <c r="GZ12" s="9">
        <v>71.435000000000002</v>
      </c>
      <c r="HA12" s="9">
        <v>5.3579999999999997</v>
      </c>
      <c r="HB12" s="9">
        <v>4.4130000000000003</v>
      </c>
      <c r="HC12" s="9">
        <v>1.93</v>
      </c>
      <c r="HD12" s="9">
        <v>2.4830000000000001</v>
      </c>
      <c r="HE12" s="9">
        <v>2.0099999999999998</v>
      </c>
      <c r="HF12" s="9">
        <v>2.4039999999999999</v>
      </c>
      <c r="HG12" s="9">
        <v>2.3159999999999998</v>
      </c>
      <c r="HH12" s="9">
        <v>1.7450000000000001</v>
      </c>
      <c r="HI12" s="9">
        <v>0</v>
      </c>
      <c r="HJ12" s="9">
        <v>1.423</v>
      </c>
      <c r="HK12" s="9">
        <v>2.3450000000000002</v>
      </c>
      <c r="HL12" s="9">
        <v>0.64500000000000002</v>
      </c>
      <c r="HM12" s="9">
        <v>1.98</v>
      </c>
      <c r="HN12" s="9">
        <v>2.4329999999999998</v>
      </c>
      <c r="HO12" s="9">
        <v>0.94399999999999995</v>
      </c>
      <c r="HP12" s="9">
        <v>66.078000000000003</v>
      </c>
      <c r="HQ12" s="9">
        <v>56.933999999999997</v>
      </c>
      <c r="HR12" s="9">
        <v>55.478000000000002</v>
      </c>
      <c r="HS12" s="9">
        <v>0.52900000000000003</v>
      </c>
      <c r="HT12" s="9">
        <v>0.92800000000000005</v>
      </c>
      <c r="HU12" s="9">
        <v>0.52900000000000003</v>
      </c>
      <c r="HV12" s="9">
        <v>0.66300000000000003</v>
      </c>
      <c r="HW12" s="9">
        <v>0</v>
      </c>
      <c r="HX12" s="9">
        <v>37.834000000000003</v>
      </c>
      <c r="HY12" s="9">
        <v>2.5249999999999999</v>
      </c>
      <c r="HZ12" s="9">
        <v>3.101</v>
      </c>
      <c r="IA12" s="9">
        <v>13.474</v>
      </c>
      <c r="IB12" s="9">
        <v>5.2619999999999996</v>
      </c>
      <c r="IC12" s="9">
        <v>51.671999999999997</v>
      </c>
      <c r="ID12" s="9">
        <v>9.1430000000000007</v>
      </c>
      <c r="IE12" s="9">
        <v>5.7720000000000002</v>
      </c>
      <c r="IF12" s="9">
        <v>77.207999999999998</v>
      </c>
      <c r="IG12" s="9">
        <v>216.31399999999999</v>
      </c>
      <c r="IH12" s="9">
        <v>206.137</v>
      </c>
      <c r="II12" s="9">
        <v>15.579000000000001</v>
      </c>
      <c r="IJ12" s="9">
        <v>12.760999999999999</v>
      </c>
      <c r="IK12" s="9">
        <v>6.6920000000000002</v>
      </c>
      <c r="IL12" s="9">
        <v>6.0679999999999996</v>
      </c>
      <c r="IM12" s="9">
        <v>10.555999999999999</v>
      </c>
      <c r="IN12" s="9">
        <v>2.2050000000000001</v>
      </c>
      <c r="IO12" s="9">
        <v>11.166</v>
      </c>
      <c r="IP12" s="9">
        <v>0</v>
      </c>
      <c r="IQ12" s="9">
        <v>1.595</v>
      </c>
    </row>
    <row r="13" spans="1:251">
      <c r="A13" s="10">
        <v>42767</v>
      </c>
      <c r="B13" s="9">
        <v>100.06399999999999</v>
      </c>
      <c r="C13" s="9">
        <v>168.87899999999999</v>
      </c>
      <c r="D13" s="9">
        <v>161.57300000000001</v>
      </c>
      <c r="E13" s="9">
        <v>8.298</v>
      </c>
      <c r="F13" s="9">
        <v>6.8890000000000002</v>
      </c>
      <c r="G13" s="9">
        <v>2.6909999999999998</v>
      </c>
      <c r="H13" s="9">
        <v>4.1980000000000004</v>
      </c>
      <c r="I13" s="9">
        <v>5.4130000000000003</v>
      </c>
      <c r="J13" s="9">
        <v>1.476</v>
      </c>
      <c r="K13" s="9">
        <v>5.4329999999999998</v>
      </c>
      <c r="L13" s="9">
        <v>0.25700000000000001</v>
      </c>
      <c r="M13" s="9">
        <v>1.1990000000000001</v>
      </c>
      <c r="N13" s="9">
        <v>1.6779999999999999</v>
      </c>
      <c r="O13" s="9">
        <v>2.476</v>
      </c>
      <c r="P13" s="9">
        <v>2.7349999999999999</v>
      </c>
      <c r="Q13" s="9">
        <v>4.6520000000000001</v>
      </c>
      <c r="R13" s="9">
        <v>2.2370000000000001</v>
      </c>
      <c r="S13" s="9">
        <v>1.409</v>
      </c>
      <c r="T13" s="9">
        <v>153.27500000000001</v>
      </c>
      <c r="U13" s="9">
        <v>131.23400000000001</v>
      </c>
      <c r="V13" s="9">
        <v>125.789</v>
      </c>
      <c r="W13" s="9">
        <v>2.617</v>
      </c>
      <c r="X13" s="9">
        <v>2.827</v>
      </c>
      <c r="Y13" s="9">
        <v>3.6949999999999998</v>
      </c>
      <c r="Z13" s="9">
        <v>0.28599999999999998</v>
      </c>
      <c r="AA13" s="9">
        <v>1.464</v>
      </c>
      <c r="AB13" s="9">
        <v>106.196</v>
      </c>
      <c r="AC13" s="9">
        <v>6.633</v>
      </c>
      <c r="AD13" s="9">
        <v>7.2110000000000003</v>
      </c>
      <c r="AE13" s="9">
        <v>11.192</v>
      </c>
      <c r="AF13" s="9">
        <v>17.965</v>
      </c>
      <c r="AG13" s="9">
        <v>113.26900000000001</v>
      </c>
      <c r="AH13" s="9">
        <v>22.041</v>
      </c>
      <c r="AI13" s="9">
        <v>7.306</v>
      </c>
      <c r="AJ13" s="9">
        <v>168.87899999999999</v>
      </c>
      <c r="AK13" s="9">
        <v>110.005</v>
      </c>
      <c r="AL13" s="9">
        <v>104.02</v>
      </c>
      <c r="AM13" s="9">
        <v>9.7330000000000005</v>
      </c>
      <c r="AN13" s="9">
        <v>8.9649999999999999</v>
      </c>
      <c r="AO13" s="9">
        <v>5.3849999999999998</v>
      </c>
      <c r="AP13" s="9">
        <v>3.5790000000000002</v>
      </c>
      <c r="AQ13" s="9">
        <v>6.0129999999999999</v>
      </c>
      <c r="AR13" s="9">
        <v>2.952</v>
      </c>
      <c r="AS13" s="9">
        <v>5.7210000000000001</v>
      </c>
      <c r="AT13" s="9">
        <v>0.88600000000000001</v>
      </c>
      <c r="AU13" s="9">
        <v>1.774</v>
      </c>
      <c r="AV13" s="9">
        <v>1.206</v>
      </c>
      <c r="AW13" s="9">
        <v>3.2160000000000002</v>
      </c>
      <c r="AX13" s="9">
        <v>4.5419999999999998</v>
      </c>
      <c r="AY13" s="9">
        <v>4.556</v>
      </c>
      <c r="AZ13" s="9">
        <v>4.4089999999999998</v>
      </c>
      <c r="BA13" s="9">
        <v>0.76800000000000002</v>
      </c>
      <c r="BB13" s="9">
        <v>94.287000000000006</v>
      </c>
      <c r="BC13" s="9">
        <v>68.852000000000004</v>
      </c>
      <c r="BD13" s="9">
        <v>66.835999999999999</v>
      </c>
      <c r="BE13" s="9">
        <v>0.89100000000000001</v>
      </c>
      <c r="BF13" s="9">
        <v>1.125</v>
      </c>
      <c r="BG13" s="9">
        <v>0.622</v>
      </c>
      <c r="BH13" s="9">
        <v>1.07</v>
      </c>
      <c r="BI13" s="9">
        <v>0.32400000000000001</v>
      </c>
      <c r="BJ13" s="9">
        <v>55.204000000000001</v>
      </c>
      <c r="BK13" s="9">
        <v>4.125</v>
      </c>
      <c r="BL13" s="9">
        <v>1.4490000000000001</v>
      </c>
      <c r="BM13" s="9">
        <v>8.0749999999999993</v>
      </c>
      <c r="BN13" s="9">
        <v>6.46</v>
      </c>
      <c r="BO13" s="9">
        <v>62.392000000000003</v>
      </c>
      <c r="BP13" s="9">
        <v>25.434000000000001</v>
      </c>
      <c r="BQ13" s="9">
        <v>5.9850000000000003</v>
      </c>
      <c r="BR13" s="9">
        <v>110.005</v>
      </c>
      <c r="BS13" s="9">
        <v>98.174000000000007</v>
      </c>
      <c r="BT13" s="9">
        <v>91.677000000000007</v>
      </c>
      <c r="BU13" s="9">
        <v>6.9130000000000003</v>
      </c>
      <c r="BV13" s="9">
        <v>6.0149999999999997</v>
      </c>
      <c r="BW13" s="9">
        <v>4.3499999999999996</v>
      </c>
      <c r="BX13" s="9">
        <v>1.6639999999999999</v>
      </c>
      <c r="BY13" s="9">
        <v>4.5460000000000003</v>
      </c>
      <c r="BZ13" s="9">
        <v>1.4690000000000001</v>
      </c>
      <c r="CA13" s="9">
        <v>4.7569999999999997</v>
      </c>
      <c r="CB13" s="9">
        <v>0.35699999999999998</v>
      </c>
      <c r="CC13" s="9">
        <v>0.90100000000000002</v>
      </c>
      <c r="CD13" s="9">
        <v>1.2629999999999999</v>
      </c>
      <c r="CE13" s="9">
        <v>2.6970000000000001</v>
      </c>
      <c r="CF13" s="9">
        <v>2.0539999999999998</v>
      </c>
      <c r="CG13" s="9">
        <v>4.4169999999999998</v>
      </c>
      <c r="CH13" s="9">
        <v>1.597</v>
      </c>
      <c r="CI13" s="9">
        <v>0.89900000000000002</v>
      </c>
      <c r="CJ13" s="9">
        <v>84.763999999999996</v>
      </c>
      <c r="CK13" s="9">
        <v>80.415000000000006</v>
      </c>
      <c r="CL13" s="9">
        <v>77.77</v>
      </c>
      <c r="CM13" s="9">
        <v>1.2509999999999999</v>
      </c>
      <c r="CN13" s="9">
        <v>1.3939999999999999</v>
      </c>
      <c r="CO13" s="9">
        <v>1.5429999999999999</v>
      </c>
      <c r="CP13" s="9">
        <v>0.83799999999999997</v>
      </c>
      <c r="CQ13" s="9">
        <v>0.26400000000000001</v>
      </c>
      <c r="CR13" s="9">
        <v>52.841999999999999</v>
      </c>
      <c r="CS13" s="9">
        <v>6.2619999999999996</v>
      </c>
      <c r="CT13" s="9">
        <v>8.0220000000000002</v>
      </c>
      <c r="CU13" s="9">
        <v>13.289</v>
      </c>
      <c r="CV13" s="9">
        <v>9.8710000000000004</v>
      </c>
      <c r="CW13" s="9">
        <v>70.543999999999997</v>
      </c>
      <c r="CX13" s="9">
        <v>4.3490000000000002</v>
      </c>
      <c r="CY13" s="9">
        <v>6.4969999999999999</v>
      </c>
      <c r="CZ13" s="9">
        <v>98.174000000000007</v>
      </c>
      <c r="DA13" s="9">
        <v>106.547</v>
      </c>
      <c r="DB13" s="9">
        <v>100.65600000000001</v>
      </c>
      <c r="DC13" s="9">
        <v>5.98</v>
      </c>
      <c r="DD13" s="9">
        <v>5.1289999999999996</v>
      </c>
      <c r="DE13" s="9">
        <v>1.8</v>
      </c>
      <c r="DF13" s="9">
        <v>3.3290000000000002</v>
      </c>
      <c r="DG13" s="9">
        <v>3.4409999999999998</v>
      </c>
      <c r="DH13" s="9">
        <v>1.6879999999999999</v>
      </c>
      <c r="DI13" s="9">
        <v>3.0529999999999999</v>
      </c>
      <c r="DJ13" s="9">
        <v>1.1779999999999999</v>
      </c>
      <c r="DK13" s="9">
        <v>0.60699999999999998</v>
      </c>
      <c r="DL13" s="9">
        <v>1.8779999999999999</v>
      </c>
      <c r="DM13" s="9">
        <v>1.53</v>
      </c>
      <c r="DN13" s="9">
        <v>1.7210000000000001</v>
      </c>
      <c r="DO13" s="9">
        <v>3.4609999999999999</v>
      </c>
      <c r="DP13" s="9">
        <v>1.6679999999999999</v>
      </c>
      <c r="DQ13" s="9">
        <v>0.85099999999999998</v>
      </c>
      <c r="DR13" s="9">
        <v>94.676000000000002</v>
      </c>
      <c r="DS13" s="9">
        <v>80.537999999999997</v>
      </c>
      <c r="DT13" s="9">
        <v>77.448999999999998</v>
      </c>
      <c r="DU13" s="9">
        <v>1.6459999999999999</v>
      </c>
      <c r="DV13" s="9">
        <v>1.4419999999999999</v>
      </c>
      <c r="DW13" s="9">
        <v>0.82699999999999996</v>
      </c>
      <c r="DX13" s="9">
        <v>1.42</v>
      </c>
      <c r="DY13" s="9">
        <v>0.84199999999999997</v>
      </c>
      <c r="DZ13" s="9">
        <v>64.899000000000001</v>
      </c>
      <c r="EA13" s="9">
        <v>5.3959999999999999</v>
      </c>
      <c r="EB13" s="9">
        <v>3.6389999999999998</v>
      </c>
      <c r="EC13" s="9">
        <v>6.6029999999999998</v>
      </c>
      <c r="ED13" s="9">
        <v>9.9870000000000001</v>
      </c>
      <c r="EE13" s="9">
        <v>70.551000000000002</v>
      </c>
      <c r="EF13" s="9">
        <v>14.138</v>
      </c>
      <c r="EG13" s="9">
        <v>5.891</v>
      </c>
      <c r="EH13" s="9">
        <v>106.547</v>
      </c>
      <c r="EI13" s="9">
        <v>76.605000000000004</v>
      </c>
      <c r="EJ13" s="9">
        <v>71.426000000000002</v>
      </c>
      <c r="EK13" s="9">
        <v>7.49</v>
      </c>
      <c r="EL13" s="9">
        <v>6.694</v>
      </c>
      <c r="EM13" s="9">
        <v>3.2090000000000001</v>
      </c>
      <c r="EN13" s="9">
        <v>3.4849999999999999</v>
      </c>
      <c r="EO13" s="9">
        <v>3.077</v>
      </c>
      <c r="EP13" s="9">
        <v>3.6160000000000001</v>
      </c>
      <c r="EQ13" s="9">
        <v>5.0620000000000003</v>
      </c>
      <c r="ER13" s="9">
        <v>0.79100000000000004</v>
      </c>
      <c r="ES13" s="9">
        <v>0.59599999999999997</v>
      </c>
      <c r="ET13" s="9">
        <v>3.1429999999999998</v>
      </c>
      <c r="EU13" s="9">
        <v>1.444</v>
      </c>
      <c r="EV13" s="9">
        <v>2.1070000000000002</v>
      </c>
      <c r="EW13" s="9">
        <v>3.4550000000000001</v>
      </c>
      <c r="EX13" s="9">
        <v>3.2389999999999999</v>
      </c>
      <c r="EY13" s="9">
        <v>0.79600000000000004</v>
      </c>
      <c r="EZ13" s="9">
        <v>63.936</v>
      </c>
      <c r="FA13" s="9">
        <v>59.573</v>
      </c>
      <c r="FB13" s="9">
        <v>56.593000000000004</v>
      </c>
      <c r="FC13" s="9">
        <v>1.133</v>
      </c>
      <c r="FD13" s="9">
        <v>1.847</v>
      </c>
      <c r="FE13" s="9">
        <v>0.58399999999999996</v>
      </c>
      <c r="FF13" s="9">
        <v>2.1</v>
      </c>
      <c r="FG13" s="9">
        <v>0.29699999999999999</v>
      </c>
      <c r="FH13" s="9">
        <v>38.305999999999997</v>
      </c>
      <c r="FI13" s="9">
        <v>5.069</v>
      </c>
      <c r="FJ13" s="9">
        <v>4.1180000000000003</v>
      </c>
      <c r="FK13" s="9">
        <v>12.081</v>
      </c>
      <c r="FL13" s="9">
        <v>6.1970000000000001</v>
      </c>
      <c r="FM13" s="9">
        <v>53.375999999999998</v>
      </c>
      <c r="FN13" s="9">
        <v>4.3630000000000004</v>
      </c>
      <c r="FO13" s="9">
        <v>5.1790000000000003</v>
      </c>
      <c r="FP13" s="9">
        <v>76.605000000000004</v>
      </c>
      <c r="FQ13" s="9">
        <v>47.356000000000002</v>
      </c>
      <c r="FR13" s="9">
        <v>44.637</v>
      </c>
      <c r="FS13" s="9">
        <v>3.0409999999999999</v>
      </c>
      <c r="FT13" s="9">
        <v>3.0409999999999999</v>
      </c>
      <c r="FU13" s="9">
        <v>1.1950000000000001</v>
      </c>
      <c r="FV13" s="9">
        <v>1.8460000000000001</v>
      </c>
      <c r="FW13" s="9">
        <v>3.0409999999999999</v>
      </c>
      <c r="FX13" s="9">
        <v>0</v>
      </c>
      <c r="FY13" s="9">
        <v>3.0409999999999999</v>
      </c>
      <c r="FZ13" s="9">
        <v>0</v>
      </c>
      <c r="GA13" s="9">
        <v>0</v>
      </c>
      <c r="GB13" s="9">
        <v>0.59199999999999997</v>
      </c>
      <c r="GC13" s="9">
        <v>0.9</v>
      </c>
      <c r="GD13" s="9">
        <v>1.548</v>
      </c>
      <c r="GE13" s="9">
        <v>1.3979999999999999</v>
      </c>
      <c r="GF13" s="9">
        <v>1.6419999999999999</v>
      </c>
      <c r="GG13" s="9">
        <v>0</v>
      </c>
      <c r="GH13" s="9">
        <v>41.597000000000001</v>
      </c>
      <c r="GI13" s="9">
        <v>36.186999999999998</v>
      </c>
      <c r="GJ13" s="9">
        <v>34.707000000000001</v>
      </c>
      <c r="GK13" s="9">
        <v>0.59399999999999997</v>
      </c>
      <c r="GL13" s="9">
        <v>0.88700000000000001</v>
      </c>
      <c r="GM13" s="9">
        <v>0.31</v>
      </c>
      <c r="GN13" s="9">
        <v>0.54600000000000004</v>
      </c>
      <c r="GO13" s="9">
        <v>0.34100000000000003</v>
      </c>
      <c r="GP13" s="9">
        <v>29.184000000000001</v>
      </c>
      <c r="GQ13" s="9">
        <v>0.50600000000000001</v>
      </c>
      <c r="GR13" s="9">
        <v>1.22</v>
      </c>
      <c r="GS13" s="9">
        <v>5.2770000000000001</v>
      </c>
      <c r="GT13" s="9">
        <v>2.4470000000000001</v>
      </c>
      <c r="GU13" s="9">
        <v>33.74</v>
      </c>
      <c r="GV13" s="9">
        <v>5.41</v>
      </c>
      <c r="GW13" s="9">
        <v>2.718</v>
      </c>
      <c r="GX13" s="9">
        <v>47.356000000000002</v>
      </c>
      <c r="GY13" s="9">
        <v>87.506</v>
      </c>
      <c r="GZ13" s="9">
        <v>80.716999999999999</v>
      </c>
      <c r="HA13" s="9">
        <v>4.0890000000000004</v>
      </c>
      <c r="HB13" s="9">
        <v>3.577</v>
      </c>
      <c r="HC13" s="9">
        <v>1.3620000000000001</v>
      </c>
      <c r="HD13" s="9">
        <v>2.214</v>
      </c>
      <c r="HE13" s="9">
        <v>2.4260000000000002</v>
      </c>
      <c r="HF13" s="9">
        <v>1.1499999999999999</v>
      </c>
      <c r="HG13" s="9">
        <v>2.4260000000000002</v>
      </c>
      <c r="HH13" s="9">
        <v>0.29699999999999999</v>
      </c>
      <c r="HI13" s="9">
        <v>0</v>
      </c>
      <c r="HJ13" s="9">
        <v>1.3180000000000001</v>
      </c>
      <c r="HK13" s="9">
        <v>1.405</v>
      </c>
      <c r="HL13" s="9">
        <v>0.85299999999999998</v>
      </c>
      <c r="HM13" s="9">
        <v>1.0109999999999999</v>
      </c>
      <c r="HN13" s="9">
        <v>2.5659999999999998</v>
      </c>
      <c r="HO13" s="9">
        <v>0.51300000000000001</v>
      </c>
      <c r="HP13" s="9">
        <v>76.626999999999995</v>
      </c>
      <c r="HQ13" s="9">
        <v>62.323999999999998</v>
      </c>
      <c r="HR13" s="9">
        <v>60.561</v>
      </c>
      <c r="HS13" s="9">
        <v>1.1890000000000001</v>
      </c>
      <c r="HT13" s="9">
        <v>0.57499999999999996</v>
      </c>
      <c r="HU13" s="9">
        <v>1.1890000000000001</v>
      </c>
      <c r="HV13" s="9">
        <v>0.57499999999999996</v>
      </c>
      <c r="HW13" s="9">
        <v>0</v>
      </c>
      <c r="HX13" s="9">
        <v>43.697000000000003</v>
      </c>
      <c r="HY13" s="9">
        <v>2.3919999999999999</v>
      </c>
      <c r="HZ13" s="9">
        <v>3.8260000000000001</v>
      </c>
      <c r="IA13" s="9">
        <v>12.409000000000001</v>
      </c>
      <c r="IB13" s="9">
        <v>6.1310000000000002</v>
      </c>
      <c r="IC13" s="9">
        <v>56.192999999999998</v>
      </c>
      <c r="ID13" s="9">
        <v>14.303000000000001</v>
      </c>
      <c r="IE13" s="9">
        <v>6.7889999999999997</v>
      </c>
      <c r="IF13" s="9">
        <v>87.506</v>
      </c>
      <c r="IG13" s="9">
        <v>226.63499999999999</v>
      </c>
      <c r="IH13" s="9">
        <v>217.071</v>
      </c>
      <c r="II13" s="9">
        <v>10.907</v>
      </c>
      <c r="IJ13" s="9">
        <v>9.2739999999999991</v>
      </c>
      <c r="IK13" s="9">
        <v>3.1629999999999998</v>
      </c>
      <c r="IL13" s="9">
        <v>6.1109999999999998</v>
      </c>
      <c r="IM13" s="9">
        <v>6.0289999999999999</v>
      </c>
      <c r="IN13" s="9">
        <v>3.2450000000000001</v>
      </c>
      <c r="IO13" s="9">
        <v>6.23</v>
      </c>
      <c r="IP13" s="9">
        <v>0</v>
      </c>
      <c r="IQ13" s="9">
        <v>3.044</v>
      </c>
    </row>
    <row r="14" spans="1:251">
      <c r="A14" s="10">
        <v>43132</v>
      </c>
      <c r="B14" s="9">
        <v>94.748000000000005</v>
      </c>
      <c r="C14" s="9">
        <v>182.04499999999999</v>
      </c>
      <c r="D14" s="9">
        <v>172.52799999999999</v>
      </c>
      <c r="E14" s="9">
        <v>11.769</v>
      </c>
      <c r="F14" s="9">
        <v>9.9960000000000004</v>
      </c>
      <c r="G14" s="9">
        <v>5.2949999999999999</v>
      </c>
      <c r="H14" s="9">
        <v>4.7009999999999996</v>
      </c>
      <c r="I14" s="9">
        <v>9.1210000000000004</v>
      </c>
      <c r="J14" s="9">
        <v>0.875</v>
      </c>
      <c r="K14" s="9">
        <v>9.1210000000000004</v>
      </c>
      <c r="L14" s="9">
        <v>0</v>
      </c>
      <c r="M14" s="9">
        <v>0.875</v>
      </c>
      <c r="N14" s="9">
        <v>3.7730000000000001</v>
      </c>
      <c r="O14" s="9">
        <v>1.66</v>
      </c>
      <c r="P14" s="9">
        <v>4.5629999999999997</v>
      </c>
      <c r="Q14" s="9">
        <v>8.2040000000000006</v>
      </c>
      <c r="R14" s="9">
        <v>1.792</v>
      </c>
      <c r="S14" s="9">
        <v>1.7729999999999999</v>
      </c>
      <c r="T14" s="9">
        <v>160.75899999999999</v>
      </c>
      <c r="U14" s="9">
        <v>138.37100000000001</v>
      </c>
      <c r="V14" s="9">
        <v>133.876</v>
      </c>
      <c r="W14" s="9">
        <v>1.833</v>
      </c>
      <c r="X14" s="9">
        <v>2.6629999999999998</v>
      </c>
      <c r="Y14" s="9">
        <v>2.992</v>
      </c>
      <c r="Z14" s="9">
        <v>0.28100000000000003</v>
      </c>
      <c r="AA14" s="9">
        <v>1.222</v>
      </c>
      <c r="AB14" s="9">
        <v>113.006</v>
      </c>
      <c r="AC14" s="9">
        <v>5.4039999999999999</v>
      </c>
      <c r="AD14" s="9">
        <v>6.766</v>
      </c>
      <c r="AE14" s="9">
        <v>13.195</v>
      </c>
      <c r="AF14" s="9">
        <v>17.396000000000001</v>
      </c>
      <c r="AG14" s="9">
        <v>120.97499999999999</v>
      </c>
      <c r="AH14" s="9">
        <v>22.388000000000002</v>
      </c>
      <c r="AI14" s="9">
        <v>9.5169999999999995</v>
      </c>
      <c r="AJ14" s="9">
        <v>182.04499999999999</v>
      </c>
      <c r="AK14" s="9">
        <v>108.08799999999999</v>
      </c>
      <c r="AL14" s="9">
        <v>103.996</v>
      </c>
      <c r="AM14" s="9">
        <v>7.6580000000000004</v>
      </c>
      <c r="AN14" s="9">
        <v>7.1390000000000002</v>
      </c>
      <c r="AO14" s="9">
        <v>5</v>
      </c>
      <c r="AP14" s="9">
        <v>2.1389999999999998</v>
      </c>
      <c r="AQ14" s="9">
        <v>5.7539999999999996</v>
      </c>
      <c r="AR14" s="9">
        <v>1.385</v>
      </c>
      <c r="AS14" s="9">
        <v>5.4710000000000001</v>
      </c>
      <c r="AT14" s="9">
        <v>1.129</v>
      </c>
      <c r="AU14" s="9">
        <v>0.53800000000000003</v>
      </c>
      <c r="AV14" s="9">
        <v>2.887</v>
      </c>
      <c r="AW14" s="9">
        <v>1.5069999999999999</v>
      </c>
      <c r="AX14" s="9">
        <v>2.7450000000000001</v>
      </c>
      <c r="AY14" s="9">
        <v>2.359</v>
      </c>
      <c r="AZ14" s="9">
        <v>4.78</v>
      </c>
      <c r="BA14" s="9">
        <v>0.51900000000000002</v>
      </c>
      <c r="BB14" s="9">
        <v>96.337999999999994</v>
      </c>
      <c r="BC14" s="9">
        <v>65.218000000000004</v>
      </c>
      <c r="BD14" s="9">
        <v>62.97</v>
      </c>
      <c r="BE14" s="9">
        <v>1.349</v>
      </c>
      <c r="BF14" s="9">
        <v>0.89900000000000002</v>
      </c>
      <c r="BG14" s="9">
        <v>1.349</v>
      </c>
      <c r="BH14" s="9">
        <v>0.52100000000000002</v>
      </c>
      <c r="BI14" s="9">
        <v>0.378</v>
      </c>
      <c r="BJ14" s="9">
        <v>49.249000000000002</v>
      </c>
      <c r="BK14" s="9">
        <v>1.9119999999999999</v>
      </c>
      <c r="BL14" s="9">
        <v>3.0219999999999998</v>
      </c>
      <c r="BM14" s="9">
        <v>11.034000000000001</v>
      </c>
      <c r="BN14" s="9">
        <v>6.8650000000000002</v>
      </c>
      <c r="BO14" s="9">
        <v>58.353000000000002</v>
      </c>
      <c r="BP14" s="9">
        <v>31.12</v>
      </c>
      <c r="BQ14" s="9">
        <v>4.0919999999999996</v>
      </c>
      <c r="BR14" s="9">
        <v>108.08799999999999</v>
      </c>
      <c r="BS14" s="9">
        <v>101.76</v>
      </c>
      <c r="BT14" s="9">
        <v>94.649000000000001</v>
      </c>
      <c r="BU14" s="9">
        <v>8.5809999999999995</v>
      </c>
      <c r="BV14" s="9">
        <v>7.4260000000000002</v>
      </c>
      <c r="BW14" s="9">
        <v>2.5</v>
      </c>
      <c r="BX14" s="9">
        <v>4.9269999999999996</v>
      </c>
      <c r="BY14" s="9">
        <v>4.6379999999999999</v>
      </c>
      <c r="BZ14" s="9">
        <v>2.7890000000000001</v>
      </c>
      <c r="CA14" s="9">
        <v>2.698</v>
      </c>
      <c r="CB14" s="9">
        <v>1.72</v>
      </c>
      <c r="CC14" s="9">
        <v>3.008</v>
      </c>
      <c r="CD14" s="9">
        <v>1.3540000000000001</v>
      </c>
      <c r="CE14" s="9">
        <v>3.8330000000000002</v>
      </c>
      <c r="CF14" s="9">
        <v>2.2400000000000002</v>
      </c>
      <c r="CG14" s="9">
        <v>5.1719999999999997</v>
      </c>
      <c r="CH14" s="9">
        <v>2.2549999999999999</v>
      </c>
      <c r="CI14" s="9">
        <v>1.155</v>
      </c>
      <c r="CJ14" s="9">
        <v>86.067999999999998</v>
      </c>
      <c r="CK14" s="9">
        <v>79.760000000000005</v>
      </c>
      <c r="CL14" s="9">
        <v>75.222999999999999</v>
      </c>
      <c r="CM14" s="9">
        <v>3.222</v>
      </c>
      <c r="CN14" s="9">
        <v>1.3149999999999999</v>
      </c>
      <c r="CO14" s="9">
        <v>2.008</v>
      </c>
      <c r="CP14" s="9">
        <v>1.28</v>
      </c>
      <c r="CQ14" s="9">
        <v>0.54500000000000004</v>
      </c>
      <c r="CR14" s="9">
        <v>57.088999999999999</v>
      </c>
      <c r="CS14" s="9">
        <v>5.1230000000000002</v>
      </c>
      <c r="CT14" s="9">
        <v>6.74</v>
      </c>
      <c r="CU14" s="9">
        <v>10.808</v>
      </c>
      <c r="CV14" s="9">
        <v>9.9369999999999994</v>
      </c>
      <c r="CW14" s="9">
        <v>69.822999999999993</v>
      </c>
      <c r="CX14" s="9">
        <v>6.3079999999999998</v>
      </c>
      <c r="CY14" s="9">
        <v>7.11</v>
      </c>
      <c r="CZ14" s="9">
        <v>101.76</v>
      </c>
      <c r="DA14" s="9">
        <v>110.342</v>
      </c>
      <c r="DB14" s="9">
        <v>104.648</v>
      </c>
      <c r="DC14" s="9">
        <v>7.516</v>
      </c>
      <c r="DD14" s="9">
        <v>6.6760000000000002</v>
      </c>
      <c r="DE14" s="9">
        <v>2.1589999999999998</v>
      </c>
      <c r="DF14" s="9">
        <v>4.5179999999999998</v>
      </c>
      <c r="DG14" s="9">
        <v>4.5460000000000003</v>
      </c>
      <c r="DH14" s="9">
        <v>2.13</v>
      </c>
      <c r="DI14" s="9">
        <v>3.4969999999999999</v>
      </c>
      <c r="DJ14" s="9">
        <v>1.1519999999999999</v>
      </c>
      <c r="DK14" s="9">
        <v>1.6279999999999999</v>
      </c>
      <c r="DL14" s="9">
        <v>1.754</v>
      </c>
      <c r="DM14" s="9">
        <v>1.7949999999999999</v>
      </c>
      <c r="DN14" s="9">
        <v>3.1269999999999998</v>
      </c>
      <c r="DO14" s="9">
        <v>4.1539999999999999</v>
      </c>
      <c r="DP14" s="9">
        <v>2.5219999999999998</v>
      </c>
      <c r="DQ14" s="9">
        <v>0.84</v>
      </c>
      <c r="DR14" s="9">
        <v>97.132000000000005</v>
      </c>
      <c r="DS14" s="9">
        <v>84.125</v>
      </c>
      <c r="DT14" s="9">
        <v>79.412999999999997</v>
      </c>
      <c r="DU14" s="9">
        <v>1.5429999999999999</v>
      </c>
      <c r="DV14" s="9">
        <v>3.1680000000000001</v>
      </c>
      <c r="DW14" s="9">
        <v>2.3639999999999999</v>
      </c>
      <c r="DX14" s="9">
        <v>2.1080000000000001</v>
      </c>
      <c r="DY14" s="9">
        <v>0.24</v>
      </c>
      <c r="DZ14" s="9">
        <v>69.28</v>
      </c>
      <c r="EA14" s="9">
        <v>3.6320000000000001</v>
      </c>
      <c r="EB14" s="9">
        <v>4.0949999999999998</v>
      </c>
      <c r="EC14" s="9">
        <v>7.1180000000000003</v>
      </c>
      <c r="ED14" s="9">
        <v>11.292999999999999</v>
      </c>
      <c r="EE14" s="9">
        <v>72.831999999999994</v>
      </c>
      <c r="EF14" s="9">
        <v>13.007999999999999</v>
      </c>
      <c r="EG14" s="9">
        <v>5.694</v>
      </c>
      <c r="EH14" s="9">
        <v>110.342</v>
      </c>
      <c r="EI14" s="9">
        <v>65.745000000000005</v>
      </c>
      <c r="EJ14" s="9">
        <v>62.587000000000003</v>
      </c>
      <c r="EK14" s="9">
        <v>8.875</v>
      </c>
      <c r="EL14" s="9">
        <v>7.6369999999999996</v>
      </c>
      <c r="EM14" s="9">
        <v>1.74</v>
      </c>
      <c r="EN14" s="9">
        <v>5.8970000000000002</v>
      </c>
      <c r="EO14" s="9">
        <v>3.3959999999999999</v>
      </c>
      <c r="EP14" s="9">
        <v>4.2409999999999997</v>
      </c>
      <c r="EQ14" s="9">
        <v>3.9750000000000001</v>
      </c>
      <c r="ER14" s="9">
        <v>3.6619999999999999</v>
      </c>
      <c r="ES14" s="9">
        <v>0</v>
      </c>
      <c r="ET14" s="9">
        <v>1.68</v>
      </c>
      <c r="EU14" s="9">
        <v>3.8530000000000002</v>
      </c>
      <c r="EV14" s="9">
        <v>2.1040000000000001</v>
      </c>
      <c r="EW14" s="9">
        <v>4.7530000000000001</v>
      </c>
      <c r="EX14" s="9">
        <v>2.8839999999999999</v>
      </c>
      <c r="EY14" s="9">
        <v>1.238</v>
      </c>
      <c r="EZ14" s="9">
        <v>53.712000000000003</v>
      </c>
      <c r="FA14" s="9">
        <v>49.744</v>
      </c>
      <c r="FB14" s="9">
        <v>48.914000000000001</v>
      </c>
      <c r="FC14" s="9">
        <v>0.52500000000000002</v>
      </c>
      <c r="FD14" s="9">
        <v>0.30499999999999999</v>
      </c>
      <c r="FE14" s="9">
        <v>0.52500000000000002</v>
      </c>
      <c r="FF14" s="9">
        <v>0.30499999999999999</v>
      </c>
      <c r="FG14" s="9">
        <v>0</v>
      </c>
      <c r="FH14" s="9">
        <v>32.401000000000003</v>
      </c>
      <c r="FI14" s="9">
        <v>2.9620000000000002</v>
      </c>
      <c r="FJ14" s="9">
        <v>4.6929999999999996</v>
      </c>
      <c r="FK14" s="9">
        <v>9.6880000000000006</v>
      </c>
      <c r="FL14" s="9">
        <v>4.6479999999999997</v>
      </c>
      <c r="FM14" s="9">
        <v>45.097000000000001</v>
      </c>
      <c r="FN14" s="9">
        <v>3.968</v>
      </c>
      <c r="FO14" s="9">
        <v>3.1579999999999999</v>
      </c>
      <c r="FP14" s="9">
        <v>65.745000000000005</v>
      </c>
      <c r="FQ14" s="9">
        <v>45.92</v>
      </c>
      <c r="FR14" s="9">
        <v>42.173999999999999</v>
      </c>
      <c r="FS14" s="9">
        <v>2.246</v>
      </c>
      <c r="FT14" s="9">
        <v>2.246</v>
      </c>
      <c r="FU14" s="9">
        <v>0.27800000000000002</v>
      </c>
      <c r="FV14" s="9">
        <v>1.968</v>
      </c>
      <c r="FW14" s="9">
        <v>2.246</v>
      </c>
      <c r="FX14" s="9">
        <v>0</v>
      </c>
      <c r="FY14" s="9">
        <v>2.246</v>
      </c>
      <c r="FZ14" s="9">
        <v>0</v>
      </c>
      <c r="GA14" s="9">
        <v>0</v>
      </c>
      <c r="GB14" s="9">
        <v>1.4690000000000001</v>
      </c>
      <c r="GC14" s="9">
        <v>0</v>
      </c>
      <c r="GD14" s="9">
        <v>0.77700000000000002</v>
      </c>
      <c r="GE14" s="9">
        <v>1.77</v>
      </c>
      <c r="GF14" s="9">
        <v>0.47499999999999998</v>
      </c>
      <c r="GG14" s="9">
        <v>0</v>
      </c>
      <c r="GH14" s="9">
        <v>39.927999999999997</v>
      </c>
      <c r="GI14" s="9">
        <v>33.904000000000003</v>
      </c>
      <c r="GJ14" s="9">
        <v>32.362000000000002</v>
      </c>
      <c r="GK14" s="9">
        <v>0.36499999999999999</v>
      </c>
      <c r="GL14" s="9">
        <v>1.1779999999999999</v>
      </c>
      <c r="GM14" s="9">
        <v>0.629</v>
      </c>
      <c r="GN14" s="9">
        <v>0.63300000000000001</v>
      </c>
      <c r="GO14" s="9">
        <v>0.28100000000000003</v>
      </c>
      <c r="GP14" s="9">
        <v>24.97</v>
      </c>
      <c r="GQ14" s="9">
        <v>1.534</v>
      </c>
      <c r="GR14" s="9">
        <v>1.6020000000000001</v>
      </c>
      <c r="GS14" s="9">
        <v>5.798</v>
      </c>
      <c r="GT14" s="9">
        <v>3.47</v>
      </c>
      <c r="GU14" s="9">
        <v>30.434999999999999</v>
      </c>
      <c r="GV14" s="9">
        <v>6.0229999999999997</v>
      </c>
      <c r="GW14" s="9">
        <v>3.7469999999999999</v>
      </c>
      <c r="GX14" s="9">
        <v>45.92</v>
      </c>
      <c r="GY14" s="9">
        <v>93.004000000000005</v>
      </c>
      <c r="GZ14" s="9">
        <v>87.278000000000006</v>
      </c>
      <c r="HA14" s="9">
        <v>7.5309999999999997</v>
      </c>
      <c r="HB14" s="9">
        <v>6.8959999999999999</v>
      </c>
      <c r="HC14" s="9">
        <v>3.07</v>
      </c>
      <c r="HD14" s="9">
        <v>3.8260000000000001</v>
      </c>
      <c r="HE14" s="9">
        <v>3.359</v>
      </c>
      <c r="HF14" s="9">
        <v>3.5369999999999999</v>
      </c>
      <c r="HG14" s="9">
        <v>3.3330000000000002</v>
      </c>
      <c r="HH14" s="9">
        <v>2.89</v>
      </c>
      <c r="HI14" s="9">
        <v>0</v>
      </c>
      <c r="HJ14" s="9">
        <v>2.3130000000000002</v>
      </c>
      <c r="HK14" s="9">
        <v>2.3279999999999998</v>
      </c>
      <c r="HL14" s="9">
        <v>2.2549999999999999</v>
      </c>
      <c r="HM14" s="9">
        <v>3.3330000000000002</v>
      </c>
      <c r="HN14" s="9">
        <v>3.5640000000000001</v>
      </c>
      <c r="HO14" s="9">
        <v>0.63500000000000001</v>
      </c>
      <c r="HP14" s="9">
        <v>79.747</v>
      </c>
      <c r="HQ14" s="9">
        <v>66.918000000000006</v>
      </c>
      <c r="HR14" s="9">
        <v>63.601999999999997</v>
      </c>
      <c r="HS14" s="9">
        <v>1.284</v>
      </c>
      <c r="HT14" s="9">
        <v>2.032</v>
      </c>
      <c r="HU14" s="9">
        <v>0.94499999999999995</v>
      </c>
      <c r="HV14" s="9">
        <v>1.3819999999999999</v>
      </c>
      <c r="HW14" s="9">
        <v>0.65</v>
      </c>
      <c r="HX14" s="9">
        <v>44.427999999999997</v>
      </c>
      <c r="HY14" s="9">
        <v>3.5950000000000002</v>
      </c>
      <c r="HZ14" s="9">
        <v>2.91</v>
      </c>
      <c r="IA14" s="9">
        <v>15.984999999999999</v>
      </c>
      <c r="IB14" s="9">
        <v>6.8339999999999996</v>
      </c>
      <c r="IC14" s="9">
        <v>60.085000000000001</v>
      </c>
      <c r="ID14" s="9">
        <v>12.829000000000001</v>
      </c>
      <c r="IE14" s="9">
        <v>5.726</v>
      </c>
      <c r="IF14" s="9">
        <v>93.004000000000005</v>
      </c>
      <c r="IG14" s="9">
        <v>243.93199999999999</v>
      </c>
      <c r="IH14" s="9">
        <v>232.744</v>
      </c>
      <c r="II14" s="9">
        <v>14.702</v>
      </c>
      <c r="IJ14" s="9">
        <v>12.929</v>
      </c>
      <c r="IK14" s="9">
        <v>6.5839999999999996</v>
      </c>
      <c r="IL14" s="9">
        <v>6.3449999999999998</v>
      </c>
      <c r="IM14" s="9">
        <v>10.941000000000001</v>
      </c>
      <c r="IN14" s="9">
        <v>1.9870000000000001</v>
      </c>
      <c r="IO14" s="9">
        <v>11.214</v>
      </c>
      <c r="IP14" s="9">
        <v>0</v>
      </c>
      <c r="IQ14" s="9">
        <v>1.714</v>
      </c>
    </row>
    <row r="15" spans="1:251">
      <c r="A15" s="10">
        <v>43497</v>
      </c>
      <c r="B15" s="9">
        <v>99.790999999999997</v>
      </c>
      <c r="C15" s="9">
        <v>164.13</v>
      </c>
      <c r="D15" s="9">
        <v>157.66499999999999</v>
      </c>
      <c r="E15" s="9">
        <v>13.651999999999999</v>
      </c>
      <c r="F15" s="9">
        <v>11.737</v>
      </c>
      <c r="G15" s="9">
        <v>8.0510000000000002</v>
      </c>
      <c r="H15" s="9">
        <v>3.399</v>
      </c>
      <c r="I15" s="9">
        <v>10.015000000000001</v>
      </c>
      <c r="J15" s="9">
        <v>1.7210000000000001</v>
      </c>
      <c r="K15" s="9">
        <v>10.266</v>
      </c>
      <c r="L15" s="9">
        <v>0</v>
      </c>
      <c r="M15" s="9">
        <v>1.4710000000000001</v>
      </c>
      <c r="N15" s="9">
        <v>4.8710000000000004</v>
      </c>
      <c r="O15" s="9">
        <v>2.7970000000000002</v>
      </c>
      <c r="P15" s="9">
        <v>4.0679999999999996</v>
      </c>
      <c r="Q15" s="9">
        <v>9.2940000000000005</v>
      </c>
      <c r="R15" s="9">
        <v>2.4420000000000002</v>
      </c>
      <c r="S15" s="9">
        <v>1.9159999999999999</v>
      </c>
      <c r="T15" s="9">
        <v>144.01300000000001</v>
      </c>
      <c r="U15" s="9">
        <v>122.571</v>
      </c>
      <c r="V15" s="9">
        <v>117.354</v>
      </c>
      <c r="W15" s="9">
        <v>2.0760000000000001</v>
      </c>
      <c r="X15" s="9">
        <v>3.141</v>
      </c>
      <c r="Y15" s="9">
        <v>3.2639999999999998</v>
      </c>
      <c r="Z15" s="9">
        <v>0.60199999999999998</v>
      </c>
      <c r="AA15" s="9">
        <v>1.3520000000000001</v>
      </c>
      <c r="AB15" s="9">
        <v>95.933000000000007</v>
      </c>
      <c r="AC15" s="9">
        <v>7.4530000000000003</v>
      </c>
      <c r="AD15" s="9">
        <v>6.6139999999999999</v>
      </c>
      <c r="AE15" s="9">
        <v>12.571</v>
      </c>
      <c r="AF15" s="9">
        <v>19.835999999999999</v>
      </c>
      <c r="AG15" s="9">
        <v>102.735</v>
      </c>
      <c r="AH15" s="9">
        <v>21.442</v>
      </c>
      <c r="AI15" s="9">
        <v>6.4649999999999999</v>
      </c>
      <c r="AJ15" s="9">
        <v>164.13</v>
      </c>
      <c r="AK15" s="9">
        <v>117.827</v>
      </c>
      <c r="AL15" s="9">
        <v>113.601</v>
      </c>
      <c r="AM15" s="9">
        <v>9.5060000000000002</v>
      </c>
      <c r="AN15" s="9">
        <v>8.6720000000000006</v>
      </c>
      <c r="AO15" s="9">
        <v>6.3449999999999998</v>
      </c>
      <c r="AP15" s="9">
        <v>2.327</v>
      </c>
      <c r="AQ15" s="9">
        <v>8.1999999999999993</v>
      </c>
      <c r="AR15" s="9">
        <v>0.47199999999999998</v>
      </c>
      <c r="AS15" s="9">
        <v>7.2409999999999997</v>
      </c>
      <c r="AT15" s="9">
        <v>0.95899999999999996</v>
      </c>
      <c r="AU15" s="9">
        <v>0.47199999999999998</v>
      </c>
      <c r="AV15" s="9">
        <v>2.8690000000000002</v>
      </c>
      <c r="AW15" s="9">
        <v>1.7869999999999999</v>
      </c>
      <c r="AX15" s="9">
        <v>4.016</v>
      </c>
      <c r="AY15" s="9">
        <v>4.2619999999999996</v>
      </c>
      <c r="AZ15" s="9">
        <v>4.41</v>
      </c>
      <c r="BA15" s="9">
        <v>0.83399999999999996</v>
      </c>
      <c r="BB15" s="9">
        <v>104.095</v>
      </c>
      <c r="BC15" s="9">
        <v>76.911000000000001</v>
      </c>
      <c r="BD15" s="9">
        <v>74.989999999999995</v>
      </c>
      <c r="BE15" s="9">
        <v>0.91</v>
      </c>
      <c r="BF15" s="9">
        <v>1.0109999999999999</v>
      </c>
      <c r="BG15" s="9">
        <v>1.4219999999999999</v>
      </c>
      <c r="BH15" s="9">
        <v>0.23899999999999999</v>
      </c>
      <c r="BI15" s="9">
        <v>0.26100000000000001</v>
      </c>
      <c r="BJ15" s="9">
        <v>60.83</v>
      </c>
      <c r="BK15" s="9">
        <v>2.9350000000000001</v>
      </c>
      <c r="BL15" s="9">
        <v>3.2570000000000001</v>
      </c>
      <c r="BM15" s="9">
        <v>9.8889999999999993</v>
      </c>
      <c r="BN15" s="9">
        <v>9.2850000000000001</v>
      </c>
      <c r="BO15" s="9">
        <v>67.626000000000005</v>
      </c>
      <c r="BP15" s="9">
        <v>27.184000000000001</v>
      </c>
      <c r="BQ15" s="9">
        <v>4.226</v>
      </c>
      <c r="BR15" s="9">
        <v>117.827</v>
      </c>
      <c r="BS15" s="9">
        <v>90.180999999999997</v>
      </c>
      <c r="BT15" s="9">
        <v>85.004000000000005</v>
      </c>
      <c r="BU15" s="9">
        <v>6.8410000000000002</v>
      </c>
      <c r="BV15" s="9">
        <v>4.5490000000000004</v>
      </c>
      <c r="BW15" s="9">
        <v>2.6230000000000002</v>
      </c>
      <c r="BX15" s="9">
        <v>1.9259999999999999</v>
      </c>
      <c r="BY15" s="9">
        <v>3.2909999999999999</v>
      </c>
      <c r="BZ15" s="9">
        <v>1.258</v>
      </c>
      <c r="CA15" s="9">
        <v>2.556</v>
      </c>
      <c r="CB15" s="9">
        <v>0.45200000000000001</v>
      </c>
      <c r="CC15" s="9">
        <v>1.2649999999999999</v>
      </c>
      <c r="CD15" s="9">
        <v>0.27600000000000002</v>
      </c>
      <c r="CE15" s="9">
        <v>1.891</v>
      </c>
      <c r="CF15" s="9">
        <v>2.3820000000000001</v>
      </c>
      <c r="CG15" s="9">
        <v>1.56</v>
      </c>
      <c r="CH15" s="9">
        <v>2.9889999999999999</v>
      </c>
      <c r="CI15" s="9">
        <v>2.2919999999999998</v>
      </c>
      <c r="CJ15" s="9">
        <v>78.162000000000006</v>
      </c>
      <c r="CK15" s="9">
        <v>71.736999999999995</v>
      </c>
      <c r="CL15" s="9">
        <v>69.231999999999999</v>
      </c>
      <c r="CM15" s="9">
        <v>1.9650000000000001</v>
      </c>
      <c r="CN15" s="9">
        <v>0.54</v>
      </c>
      <c r="CO15" s="9">
        <v>1.1299999999999999</v>
      </c>
      <c r="CP15" s="9">
        <v>1.1080000000000001</v>
      </c>
      <c r="CQ15" s="9">
        <v>0.26700000000000002</v>
      </c>
      <c r="CR15" s="9">
        <v>47.554000000000002</v>
      </c>
      <c r="CS15" s="9">
        <v>3.786</v>
      </c>
      <c r="CT15" s="9">
        <v>5.7670000000000003</v>
      </c>
      <c r="CU15" s="9">
        <v>14.63</v>
      </c>
      <c r="CV15" s="9">
        <v>6.0670000000000002</v>
      </c>
      <c r="CW15" s="9">
        <v>65.67</v>
      </c>
      <c r="CX15" s="9">
        <v>6.4249999999999998</v>
      </c>
      <c r="CY15" s="9">
        <v>5.1769999999999996</v>
      </c>
      <c r="CZ15" s="9">
        <v>90.180999999999997</v>
      </c>
      <c r="DA15" s="9">
        <v>110.557</v>
      </c>
      <c r="DB15" s="9">
        <v>104.572</v>
      </c>
      <c r="DC15" s="9">
        <v>9.61</v>
      </c>
      <c r="DD15" s="9">
        <v>8.0839999999999996</v>
      </c>
      <c r="DE15" s="9">
        <v>1.8360000000000001</v>
      </c>
      <c r="DF15" s="9">
        <v>6.2480000000000002</v>
      </c>
      <c r="DG15" s="9">
        <v>5.0350000000000001</v>
      </c>
      <c r="DH15" s="9">
        <v>3.0489999999999999</v>
      </c>
      <c r="DI15" s="9">
        <v>3.93</v>
      </c>
      <c r="DJ15" s="9">
        <v>2.3479999999999999</v>
      </c>
      <c r="DK15" s="9">
        <v>1.806</v>
      </c>
      <c r="DL15" s="9">
        <v>3.6459999999999999</v>
      </c>
      <c r="DM15" s="9">
        <v>1.8180000000000001</v>
      </c>
      <c r="DN15" s="9">
        <v>2.6190000000000002</v>
      </c>
      <c r="DO15" s="9">
        <v>6.5579999999999998</v>
      </c>
      <c r="DP15" s="9">
        <v>1.5249999999999999</v>
      </c>
      <c r="DQ15" s="9">
        <v>1.5269999999999999</v>
      </c>
      <c r="DR15" s="9">
        <v>94.962000000000003</v>
      </c>
      <c r="DS15" s="9">
        <v>82.149000000000001</v>
      </c>
      <c r="DT15" s="9">
        <v>76.965999999999994</v>
      </c>
      <c r="DU15" s="9">
        <v>2.7130000000000001</v>
      </c>
      <c r="DV15" s="9">
        <v>2.4710000000000001</v>
      </c>
      <c r="DW15" s="9">
        <v>2.9169999999999998</v>
      </c>
      <c r="DX15" s="9">
        <v>1.758</v>
      </c>
      <c r="DY15" s="9">
        <v>0.30299999999999999</v>
      </c>
      <c r="DZ15" s="9">
        <v>67.102000000000004</v>
      </c>
      <c r="EA15" s="9">
        <v>6.3650000000000002</v>
      </c>
      <c r="EB15" s="9">
        <v>3.786</v>
      </c>
      <c r="EC15" s="9">
        <v>4.8959999999999999</v>
      </c>
      <c r="ED15" s="9">
        <v>10.358000000000001</v>
      </c>
      <c r="EE15" s="9">
        <v>71.790999999999997</v>
      </c>
      <c r="EF15" s="9">
        <v>12.813000000000001</v>
      </c>
      <c r="EG15" s="9">
        <v>5.9850000000000003</v>
      </c>
      <c r="EH15" s="9">
        <v>110.557</v>
      </c>
      <c r="EI15" s="9">
        <v>72.596000000000004</v>
      </c>
      <c r="EJ15" s="9">
        <v>67.869</v>
      </c>
      <c r="EK15" s="9">
        <v>4.5469999999999997</v>
      </c>
      <c r="EL15" s="9">
        <v>4.3460000000000001</v>
      </c>
      <c r="EM15" s="9">
        <v>1.7949999999999999</v>
      </c>
      <c r="EN15" s="9">
        <v>2.5510000000000002</v>
      </c>
      <c r="EO15" s="9">
        <v>2.343</v>
      </c>
      <c r="EP15" s="9">
        <v>2.0030000000000001</v>
      </c>
      <c r="EQ15" s="9">
        <v>2.645</v>
      </c>
      <c r="ER15" s="9">
        <v>1.7010000000000001</v>
      </c>
      <c r="ES15" s="9">
        <v>0</v>
      </c>
      <c r="ET15" s="9">
        <v>0.83499999999999996</v>
      </c>
      <c r="EU15" s="9">
        <v>2.9689999999999999</v>
      </c>
      <c r="EV15" s="9">
        <v>0.54200000000000004</v>
      </c>
      <c r="EW15" s="9">
        <v>2.3580000000000001</v>
      </c>
      <c r="EX15" s="9">
        <v>1.988</v>
      </c>
      <c r="EY15" s="9">
        <v>0.20100000000000001</v>
      </c>
      <c r="EZ15" s="9">
        <v>63.322000000000003</v>
      </c>
      <c r="FA15" s="9">
        <v>58.868000000000002</v>
      </c>
      <c r="FB15" s="9">
        <v>56.454999999999998</v>
      </c>
      <c r="FC15" s="9">
        <v>0.26600000000000001</v>
      </c>
      <c r="FD15" s="9">
        <v>2.1469999999999998</v>
      </c>
      <c r="FE15" s="9">
        <v>1.8520000000000001</v>
      </c>
      <c r="FF15" s="9">
        <v>0.56100000000000005</v>
      </c>
      <c r="FG15" s="9">
        <v>0</v>
      </c>
      <c r="FH15" s="9">
        <v>42.093000000000004</v>
      </c>
      <c r="FI15" s="9">
        <v>3.407</v>
      </c>
      <c r="FJ15" s="9">
        <v>1.5229999999999999</v>
      </c>
      <c r="FK15" s="9">
        <v>11.845000000000001</v>
      </c>
      <c r="FL15" s="9">
        <v>8.4930000000000003</v>
      </c>
      <c r="FM15" s="9">
        <v>50.375</v>
      </c>
      <c r="FN15" s="9">
        <v>4.4539999999999997</v>
      </c>
      <c r="FO15" s="9">
        <v>4.7270000000000003</v>
      </c>
      <c r="FP15" s="9">
        <v>72.596000000000004</v>
      </c>
      <c r="FQ15" s="9">
        <v>59.606999999999999</v>
      </c>
      <c r="FR15" s="9">
        <v>56.408000000000001</v>
      </c>
      <c r="FS15" s="9">
        <v>2.9</v>
      </c>
      <c r="FT15" s="9">
        <v>2.573</v>
      </c>
      <c r="FU15" s="9">
        <v>0.70799999999999996</v>
      </c>
      <c r="FV15" s="9">
        <v>1.865</v>
      </c>
      <c r="FW15" s="9">
        <v>2.0099999999999998</v>
      </c>
      <c r="FX15" s="9">
        <v>0.56299999999999994</v>
      </c>
      <c r="FY15" s="9">
        <v>2.0099999999999998</v>
      </c>
      <c r="FZ15" s="9">
        <v>0.56299999999999994</v>
      </c>
      <c r="GA15" s="9">
        <v>0</v>
      </c>
      <c r="GB15" s="9">
        <v>0.26500000000000001</v>
      </c>
      <c r="GC15" s="9">
        <v>0.83199999999999996</v>
      </c>
      <c r="GD15" s="9">
        <v>1.4750000000000001</v>
      </c>
      <c r="GE15" s="9">
        <v>1.7589999999999999</v>
      </c>
      <c r="GF15" s="9">
        <v>0.81399999999999995</v>
      </c>
      <c r="GG15" s="9">
        <v>0.32700000000000001</v>
      </c>
      <c r="GH15" s="9">
        <v>53.508000000000003</v>
      </c>
      <c r="GI15" s="9">
        <v>48.753</v>
      </c>
      <c r="GJ15" s="9">
        <v>45.999000000000002</v>
      </c>
      <c r="GK15" s="9">
        <v>2.4820000000000002</v>
      </c>
      <c r="GL15" s="9">
        <v>0.27100000000000002</v>
      </c>
      <c r="GM15" s="9">
        <v>2.7530000000000001</v>
      </c>
      <c r="GN15" s="9">
        <v>0</v>
      </c>
      <c r="GO15" s="9">
        <v>0</v>
      </c>
      <c r="GP15" s="9">
        <v>36.545999999999999</v>
      </c>
      <c r="GQ15" s="9">
        <v>2.4500000000000002</v>
      </c>
      <c r="GR15" s="9">
        <v>2.8839999999999999</v>
      </c>
      <c r="GS15" s="9">
        <v>6.8730000000000002</v>
      </c>
      <c r="GT15" s="9">
        <v>5.7539999999999996</v>
      </c>
      <c r="GU15" s="9">
        <v>42.997999999999998</v>
      </c>
      <c r="GV15" s="9">
        <v>4.7560000000000002</v>
      </c>
      <c r="GW15" s="9">
        <v>3.1989999999999998</v>
      </c>
      <c r="GX15" s="9">
        <v>59.606999999999999</v>
      </c>
      <c r="GY15" s="9">
        <v>87.034999999999997</v>
      </c>
      <c r="GZ15" s="9">
        <v>81.13</v>
      </c>
      <c r="HA15" s="9">
        <v>5.3540000000000001</v>
      </c>
      <c r="HB15" s="9">
        <v>4.7530000000000001</v>
      </c>
      <c r="HC15" s="9">
        <v>2.2789999999999999</v>
      </c>
      <c r="HD15" s="9">
        <v>2.4740000000000002</v>
      </c>
      <c r="HE15" s="9">
        <v>2.375</v>
      </c>
      <c r="HF15" s="9">
        <v>2.3780000000000001</v>
      </c>
      <c r="HG15" s="9">
        <v>1.988</v>
      </c>
      <c r="HH15" s="9">
        <v>2.766</v>
      </c>
      <c r="HI15" s="9">
        <v>0</v>
      </c>
      <c r="HJ15" s="9">
        <v>0.68</v>
      </c>
      <c r="HK15" s="9">
        <v>2.8250000000000002</v>
      </c>
      <c r="HL15" s="9">
        <v>1.248</v>
      </c>
      <c r="HM15" s="9">
        <v>3.9609999999999999</v>
      </c>
      <c r="HN15" s="9">
        <v>0.79200000000000004</v>
      </c>
      <c r="HO15" s="9">
        <v>0.60099999999999998</v>
      </c>
      <c r="HP15" s="9">
        <v>75.775999999999996</v>
      </c>
      <c r="HQ15" s="9">
        <v>63.286999999999999</v>
      </c>
      <c r="HR15" s="9">
        <v>60.308</v>
      </c>
      <c r="HS15" s="9">
        <v>1.079</v>
      </c>
      <c r="HT15" s="9">
        <v>1.9</v>
      </c>
      <c r="HU15" s="9">
        <v>1.7310000000000001</v>
      </c>
      <c r="HV15" s="9">
        <v>0.84799999999999998</v>
      </c>
      <c r="HW15" s="9">
        <v>0</v>
      </c>
      <c r="HX15" s="9">
        <v>43.286999999999999</v>
      </c>
      <c r="HY15" s="9">
        <v>3.589</v>
      </c>
      <c r="HZ15" s="9">
        <v>2.762</v>
      </c>
      <c r="IA15" s="9">
        <v>13.648999999999999</v>
      </c>
      <c r="IB15" s="9">
        <v>5.1539999999999999</v>
      </c>
      <c r="IC15" s="9">
        <v>58.133000000000003</v>
      </c>
      <c r="ID15" s="9">
        <v>12.489000000000001</v>
      </c>
      <c r="IE15" s="9">
        <v>5.9039999999999999</v>
      </c>
      <c r="IF15" s="9">
        <v>87.034999999999997</v>
      </c>
      <c r="IG15" s="9">
        <v>222.00800000000001</v>
      </c>
      <c r="IH15" s="9">
        <v>215.25</v>
      </c>
      <c r="II15" s="9">
        <v>16.058</v>
      </c>
      <c r="IJ15" s="9">
        <v>13.834</v>
      </c>
      <c r="IK15" s="9">
        <v>8.8620000000000001</v>
      </c>
      <c r="IL15" s="9">
        <v>4.6849999999999996</v>
      </c>
      <c r="IM15" s="9">
        <v>10.862</v>
      </c>
      <c r="IN15" s="9">
        <v>2.972</v>
      </c>
      <c r="IO15" s="9">
        <v>11.138</v>
      </c>
      <c r="IP15" s="9">
        <v>0</v>
      </c>
      <c r="IQ15" s="9">
        <v>2.6960000000000002</v>
      </c>
    </row>
    <row r="16" spans="1:251">
      <c r="A16" s="10">
        <v>43862</v>
      </c>
      <c r="B16" s="9">
        <v>101.432</v>
      </c>
      <c r="C16" s="9">
        <v>175.29499999999999</v>
      </c>
      <c r="D16" s="9">
        <v>165.24600000000001</v>
      </c>
      <c r="E16" s="9">
        <v>12.340999999999999</v>
      </c>
      <c r="F16" s="9">
        <v>9.9030000000000005</v>
      </c>
      <c r="G16" s="9">
        <v>5.4349999999999996</v>
      </c>
      <c r="H16" s="9">
        <v>4.468</v>
      </c>
      <c r="I16" s="9">
        <v>6.8280000000000003</v>
      </c>
      <c r="J16" s="9">
        <v>3.0739999999999998</v>
      </c>
      <c r="K16" s="9">
        <v>7.4429999999999996</v>
      </c>
      <c r="L16" s="9">
        <v>0</v>
      </c>
      <c r="M16" s="9">
        <v>2.46</v>
      </c>
      <c r="N16" s="9">
        <v>4.8440000000000003</v>
      </c>
      <c r="O16" s="9">
        <v>2.8780000000000001</v>
      </c>
      <c r="P16" s="9">
        <v>2.1800000000000002</v>
      </c>
      <c r="Q16" s="9">
        <v>8.1780000000000008</v>
      </c>
      <c r="R16" s="9">
        <v>1.7250000000000001</v>
      </c>
      <c r="S16" s="9">
        <v>2.4380000000000002</v>
      </c>
      <c r="T16" s="9">
        <v>152.905</v>
      </c>
      <c r="U16" s="9">
        <v>131.07599999999999</v>
      </c>
      <c r="V16" s="9">
        <v>123.059</v>
      </c>
      <c r="W16" s="9">
        <v>5.16</v>
      </c>
      <c r="X16" s="9">
        <v>2.59</v>
      </c>
      <c r="Y16" s="9">
        <v>6.0309999999999997</v>
      </c>
      <c r="Z16" s="9">
        <v>0</v>
      </c>
      <c r="AA16" s="9">
        <v>1.7190000000000001</v>
      </c>
      <c r="AB16" s="9">
        <v>98.978999999999999</v>
      </c>
      <c r="AC16" s="9">
        <v>10.787000000000001</v>
      </c>
      <c r="AD16" s="9">
        <v>8.4529999999999994</v>
      </c>
      <c r="AE16" s="9">
        <v>12.856</v>
      </c>
      <c r="AF16" s="9">
        <v>26.498000000000001</v>
      </c>
      <c r="AG16" s="9">
        <v>104.577</v>
      </c>
      <c r="AH16" s="9">
        <v>21.829000000000001</v>
      </c>
      <c r="AI16" s="9">
        <v>10.048999999999999</v>
      </c>
      <c r="AJ16" s="9">
        <v>175.29499999999999</v>
      </c>
      <c r="AK16" s="9">
        <v>122.372</v>
      </c>
      <c r="AL16" s="9">
        <v>117.41800000000001</v>
      </c>
      <c r="AM16" s="9">
        <v>11.71</v>
      </c>
      <c r="AN16" s="9">
        <v>10.723000000000001</v>
      </c>
      <c r="AO16" s="9">
        <v>6.1360000000000001</v>
      </c>
      <c r="AP16" s="9">
        <v>4.5869999999999997</v>
      </c>
      <c r="AQ16" s="9">
        <v>8.391</v>
      </c>
      <c r="AR16" s="9">
        <v>2.3319999999999999</v>
      </c>
      <c r="AS16" s="9">
        <v>8.0860000000000003</v>
      </c>
      <c r="AT16" s="9">
        <v>0.55200000000000005</v>
      </c>
      <c r="AU16" s="9">
        <v>2.085</v>
      </c>
      <c r="AV16" s="9">
        <v>2.9860000000000002</v>
      </c>
      <c r="AW16" s="9">
        <v>4.3360000000000003</v>
      </c>
      <c r="AX16" s="9">
        <v>3.4020000000000001</v>
      </c>
      <c r="AY16" s="9">
        <v>5.9710000000000001</v>
      </c>
      <c r="AZ16" s="9">
        <v>4.7519999999999998</v>
      </c>
      <c r="BA16" s="9">
        <v>0.98699999999999999</v>
      </c>
      <c r="BB16" s="9">
        <v>105.708</v>
      </c>
      <c r="BC16" s="9">
        <v>74.650999999999996</v>
      </c>
      <c r="BD16" s="9">
        <v>72.05</v>
      </c>
      <c r="BE16" s="9">
        <v>1.75</v>
      </c>
      <c r="BF16" s="9">
        <v>0.85099999999999998</v>
      </c>
      <c r="BG16" s="9">
        <v>1.4730000000000001</v>
      </c>
      <c r="BH16" s="9">
        <v>0.88200000000000001</v>
      </c>
      <c r="BI16" s="9">
        <v>0.247</v>
      </c>
      <c r="BJ16" s="9">
        <v>55.66</v>
      </c>
      <c r="BK16" s="9">
        <v>4.6689999999999996</v>
      </c>
      <c r="BL16" s="9">
        <v>1.629</v>
      </c>
      <c r="BM16" s="9">
        <v>12.693</v>
      </c>
      <c r="BN16" s="9">
        <v>7.3070000000000004</v>
      </c>
      <c r="BO16" s="9">
        <v>67.343999999999994</v>
      </c>
      <c r="BP16" s="9">
        <v>31.056999999999999</v>
      </c>
      <c r="BQ16" s="9">
        <v>4.9539999999999997</v>
      </c>
      <c r="BR16" s="9">
        <v>122.372</v>
      </c>
      <c r="BS16" s="9">
        <v>90.980999999999995</v>
      </c>
      <c r="BT16" s="9">
        <v>84.218000000000004</v>
      </c>
      <c r="BU16" s="9">
        <v>9.7669999999999995</v>
      </c>
      <c r="BV16" s="9">
        <v>8.9719999999999995</v>
      </c>
      <c r="BW16" s="9">
        <v>5.1020000000000003</v>
      </c>
      <c r="BX16" s="9">
        <v>3.87</v>
      </c>
      <c r="BY16" s="9">
        <v>6.423</v>
      </c>
      <c r="BZ16" s="9">
        <v>2.5489999999999999</v>
      </c>
      <c r="CA16" s="9">
        <v>4.8789999999999996</v>
      </c>
      <c r="CB16" s="9">
        <v>1.2949999999999999</v>
      </c>
      <c r="CC16" s="9">
        <v>2.532</v>
      </c>
      <c r="CD16" s="9">
        <v>1.893</v>
      </c>
      <c r="CE16" s="9">
        <v>4.3940000000000001</v>
      </c>
      <c r="CF16" s="9">
        <v>2.6850000000000001</v>
      </c>
      <c r="CG16" s="9">
        <v>5.08</v>
      </c>
      <c r="CH16" s="9">
        <v>3.891</v>
      </c>
      <c r="CI16" s="9">
        <v>0.79600000000000004</v>
      </c>
      <c r="CJ16" s="9">
        <v>74.45</v>
      </c>
      <c r="CK16" s="9">
        <v>68.611000000000004</v>
      </c>
      <c r="CL16" s="9">
        <v>65.638000000000005</v>
      </c>
      <c r="CM16" s="9">
        <v>2.698</v>
      </c>
      <c r="CN16" s="9">
        <v>0.27500000000000002</v>
      </c>
      <c r="CO16" s="9">
        <v>1.766</v>
      </c>
      <c r="CP16" s="9">
        <v>0.53900000000000003</v>
      </c>
      <c r="CQ16" s="9">
        <v>0.66800000000000004</v>
      </c>
      <c r="CR16" s="9">
        <v>40.514000000000003</v>
      </c>
      <c r="CS16" s="9">
        <v>5.5410000000000004</v>
      </c>
      <c r="CT16" s="9">
        <v>6.17</v>
      </c>
      <c r="CU16" s="9">
        <v>16.385000000000002</v>
      </c>
      <c r="CV16" s="9">
        <v>9.1460000000000008</v>
      </c>
      <c r="CW16" s="9">
        <v>59.463999999999999</v>
      </c>
      <c r="CX16" s="9">
        <v>5.84</v>
      </c>
      <c r="CY16" s="9">
        <v>6.7629999999999999</v>
      </c>
      <c r="CZ16" s="9">
        <v>90.980999999999995</v>
      </c>
      <c r="DA16" s="9">
        <v>103.267</v>
      </c>
      <c r="DB16" s="9">
        <v>96.322999999999993</v>
      </c>
      <c r="DC16" s="9">
        <v>8.19</v>
      </c>
      <c r="DD16" s="9">
        <v>7.5449999999999999</v>
      </c>
      <c r="DE16" s="9">
        <v>2.629</v>
      </c>
      <c r="DF16" s="9">
        <v>4.9160000000000004</v>
      </c>
      <c r="DG16" s="9">
        <v>5.3840000000000003</v>
      </c>
      <c r="DH16" s="9">
        <v>2.161</v>
      </c>
      <c r="DI16" s="9">
        <v>4.8680000000000003</v>
      </c>
      <c r="DJ16" s="9">
        <v>0.79500000000000004</v>
      </c>
      <c r="DK16" s="9">
        <v>1.8819999999999999</v>
      </c>
      <c r="DL16" s="9">
        <v>3.3239999999999998</v>
      </c>
      <c r="DM16" s="9">
        <v>2.7269999999999999</v>
      </c>
      <c r="DN16" s="9">
        <v>1.494</v>
      </c>
      <c r="DO16" s="9">
        <v>5.5339999999999998</v>
      </c>
      <c r="DP16" s="9">
        <v>2.0110000000000001</v>
      </c>
      <c r="DQ16" s="9">
        <v>0.64500000000000002</v>
      </c>
      <c r="DR16" s="9">
        <v>88.132999999999996</v>
      </c>
      <c r="DS16" s="9">
        <v>76.872</v>
      </c>
      <c r="DT16" s="9">
        <v>70.971000000000004</v>
      </c>
      <c r="DU16" s="9">
        <v>2.8380000000000001</v>
      </c>
      <c r="DV16" s="9">
        <v>3.0619999999999998</v>
      </c>
      <c r="DW16" s="9">
        <v>2.0510000000000002</v>
      </c>
      <c r="DX16" s="9">
        <v>2.5070000000000001</v>
      </c>
      <c r="DY16" s="9">
        <v>1.343</v>
      </c>
      <c r="DZ16" s="9">
        <v>65.078999999999994</v>
      </c>
      <c r="EA16" s="9">
        <v>4.5540000000000003</v>
      </c>
      <c r="EB16" s="9">
        <v>3.2890000000000001</v>
      </c>
      <c r="EC16" s="9">
        <v>3.95</v>
      </c>
      <c r="ED16" s="9">
        <v>13.868</v>
      </c>
      <c r="EE16" s="9">
        <v>63.003999999999998</v>
      </c>
      <c r="EF16" s="9">
        <v>11.260999999999999</v>
      </c>
      <c r="EG16" s="9">
        <v>6.944</v>
      </c>
      <c r="EH16" s="9">
        <v>103.267</v>
      </c>
      <c r="EI16" s="9">
        <v>78.503</v>
      </c>
      <c r="EJ16" s="9">
        <v>73.665000000000006</v>
      </c>
      <c r="EK16" s="9">
        <v>7.0220000000000002</v>
      </c>
      <c r="EL16" s="9">
        <v>6.3620000000000001</v>
      </c>
      <c r="EM16" s="9">
        <v>3.0630000000000002</v>
      </c>
      <c r="EN16" s="9">
        <v>3.2989999999999999</v>
      </c>
      <c r="EO16" s="9">
        <v>3.117</v>
      </c>
      <c r="EP16" s="9">
        <v>3.2440000000000002</v>
      </c>
      <c r="EQ16" s="9">
        <v>3.5590000000000002</v>
      </c>
      <c r="ER16" s="9">
        <v>2.528</v>
      </c>
      <c r="ES16" s="9">
        <v>0.27400000000000002</v>
      </c>
      <c r="ET16" s="9">
        <v>2.5539999999999998</v>
      </c>
      <c r="EU16" s="9">
        <v>3.528</v>
      </c>
      <c r="EV16" s="9">
        <v>0.27900000000000003</v>
      </c>
      <c r="EW16" s="9">
        <v>4.0410000000000004</v>
      </c>
      <c r="EX16" s="9">
        <v>2.3210000000000002</v>
      </c>
      <c r="EY16" s="9">
        <v>0.66</v>
      </c>
      <c r="EZ16" s="9">
        <v>66.644000000000005</v>
      </c>
      <c r="FA16" s="9">
        <v>60.475000000000001</v>
      </c>
      <c r="FB16" s="9">
        <v>58.341999999999999</v>
      </c>
      <c r="FC16" s="9">
        <v>0.26600000000000001</v>
      </c>
      <c r="FD16" s="9">
        <v>1.867</v>
      </c>
      <c r="FE16" s="9">
        <v>0.26600000000000001</v>
      </c>
      <c r="FF16" s="9">
        <v>1.867</v>
      </c>
      <c r="FG16" s="9">
        <v>0</v>
      </c>
      <c r="FH16" s="9">
        <v>38.115000000000002</v>
      </c>
      <c r="FI16" s="9">
        <v>4.4039999999999999</v>
      </c>
      <c r="FJ16" s="9">
        <v>2.702</v>
      </c>
      <c r="FK16" s="9">
        <v>15.255000000000001</v>
      </c>
      <c r="FL16" s="9">
        <v>8.0549999999999997</v>
      </c>
      <c r="FM16" s="9">
        <v>52.42</v>
      </c>
      <c r="FN16" s="9">
        <v>6.1689999999999996</v>
      </c>
      <c r="FO16" s="9">
        <v>4.8380000000000001</v>
      </c>
      <c r="FP16" s="9">
        <v>78.503</v>
      </c>
      <c r="FQ16" s="9">
        <v>47.314999999999998</v>
      </c>
      <c r="FR16" s="9">
        <v>45.091000000000001</v>
      </c>
      <c r="FS16" s="9">
        <v>2.8940000000000001</v>
      </c>
      <c r="FT16" s="9">
        <v>2.5910000000000002</v>
      </c>
      <c r="FU16" s="9">
        <v>1.375</v>
      </c>
      <c r="FV16" s="9">
        <v>1.216</v>
      </c>
      <c r="FW16" s="9">
        <v>1.972</v>
      </c>
      <c r="FX16" s="9">
        <v>0.62</v>
      </c>
      <c r="FY16" s="9">
        <v>1.677</v>
      </c>
      <c r="FZ16" s="9">
        <v>0.28399999999999997</v>
      </c>
      <c r="GA16" s="9">
        <v>0.33500000000000002</v>
      </c>
      <c r="GB16" s="9">
        <v>0.84199999999999997</v>
      </c>
      <c r="GC16" s="9">
        <v>0.30199999999999999</v>
      </c>
      <c r="GD16" s="9">
        <v>1.4470000000000001</v>
      </c>
      <c r="GE16" s="9">
        <v>2.0379999999999998</v>
      </c>
      <c r="GF16" s="9">
        <v>0.55300000000000005</v>
      </c>
      <c r="GG16" s="9">
        <v>0.30299999999999999</v>
      </c>
      <c r="GH16" s="9">
        <v>42.195999999999998</v>
      </c>
      <c r="GI16" s="9">
        <v>36.213999999999999</v>
      </c>
      <c r="GJ16" s="9">
        <v>34.6</v>
      </c>
      <c r="GK16" s="9">
        <v>0.32700000000000001</v>
      </c>
      <c r="GL16" s="9">
        <v>1.2869999999999999</v>
      </c>
      <c r="GM16" s="9">
        <v>0.56100000000000005</v>
      </c>
      <c r="GN16" s="9">
        <v>0.316</v>
      </c>
      <c r="GO16" s="9">
        <v>0.41</v>
      </c>
      <c r="GP16" s="9">
        <v>26.314</v>
      </c>
      <c r="GQ16" s="9">
        <v>2.1440000000000001</v>
      </c>
      <c r="GR16" s="9">
        <v>0.83199999999999996</v>
      </c>
      <c r="GS16" s="9">
        <v>6.923</v>
      </c>
      <c r="GT16" s="9">
        <v>2.9990000000000001</v>
      </c>
      <c r="GU16" s="9">
        <v>33.213999999999999</v>
      </c>
      <c r="GV16" s="9">
        <v>5.9820000000000002</v>
      </c>
      <c r="GW16" s="9">
        <v>2.2240000000000002</v>
      </c>
      <c r="GX16" s="9">
        <v>47.314999999999998</v>
      </c>
      <c r="GY16" s="9">
        <v>95.852000000000004</v>
      </c>
      <c r="GZ16" s="9">
        <v>87.447000000000003</v>
      </c>
      <c r="HA16" s="9">
        <v>9.5579999999999998</v>
      </c>
      <c r="HB16" s="9">
        <v>8.3529999999999998</v>
      </c>
      <c r="HC16" s="9">
        <v>2.5659999999999998</v>
      </c>
      <c r="HD16" s="9">
        <v>5.7859999999999996</v>
      </c>
      <c r="HE16" s="9">
        <v>5.3920000000000003</v>
      </c>
      <c r="HF16" s="9">
        <v>2.9609999999999999</v>
      </c>
      <c r="HG16" s="9">
        <v>5.0679999999999996</v>
      </c>
      <c r="HH16" s="9">
        <v>2.637</v>
      </c>
      <c r="HI16" s="9">
        <v>0.64700000000000002</v>
      </c>
      <c r="HJ16" s="9">
        <v>3.42</v>
      </c>
      <c r="HK16" s="9">
        <v>2.7490000000000001</v>
      </c>
      <c r="HL16" s="9">
        <v>2.1840000000000002</v>
      </c>
      <c r="HM16" s="9">
        <v>5.2329999999999997</v>
      </c>
      <c r="HN16" s="9">
        <v>3.12</v>
      </c>
      <c r="HO16" s="9">
        <v>1.2050000000000001</v>
      </c>
      <c r="HP16" s="9">
        <v>77.888999999999996</v>
      </c>
      <c r="HQ16" s="9">
        <v>69.561000000000007</v>
      </c>
      <c r="HR16" s="9">
        <v>66.95</v>
      </c>
      <c r="HS16" s="9">
        <v>0</v>
      </c>
      <c r="HT16" s="9">
        <v>2.2989999999999999</v>
      </c>
      <c r="HU16" s="9">
        <v>0</v>
      </c>
      <c r="HV16" s="9">
        <v>1.978</v>
      </c>
      <c r="HW16" s="9">
        <v>0.32100000000000001</v>
      </c>
      <c r="HX16" s="9">
        <v>45.192999999999998</v>
      </c>
      <c r="HY16" s="9">
        <v>2.8730000000000002</v>
      </c>
      <c r="HZ16" s="9">
        <v>3.8980000000000001</v>
      </c>
      <c r="IA16" s="9">
        <v>17.597000000000001</v>
      </c>
      <c r="IB16" s="9">
        <v>6.4039999999999999</v>
      </c>
      <c r="IC16" s="9">
        <v>63.156999999999996</v>
      </c>
      <c r="ID16" s="9">
        <v>8.3279999999999994</v>
      </c>
      <c r="IE16" s="9">
        <v>8.4049999999999994</v>
      </c>
      <c r="IF16" s="9">
        <v>95.852000000000004</v>
      </c>
      <c r="IG16" s="9">
        <v>242.87100000000001</v>
      </c>
      <c r="IH16" s="9">
        <v>231.22800000000001</v>
      </c>
      <c r="II16" s="9">
        <v>16.626000000000001</v>
      </c>
      <c r="IJ16" s="9">
        <v>14.186999999999999</v>
      </c>
      <c r="IK16" s="9">
        <v>7.0529999999999999</v>
      </c>
      <c r="IL16" s="9">
        <v>7.1340000000000003</v>
      </c>
      <c r="IM16" s="9">
        <v>9.9760000000000009</v>
      </c>
      <c r="IN16" s="9">
        <v>4.2110000000000003</v>
      </c>
      <c r="IO16" s="9">
        <v>10.57</v>
      </c>
      <c r="IP16" s="9">
        <v>0</v>
      </c>
      <c r="IQ16" s="9">
        <v>3.617</v>
      </c>
    </row>
    <row r="17" spans="1:251">
      <c r="A17" s="10">
        <v>44228</v>
      </c>
      <c r="B17" s="9">
        <v>101.149</v>
      </c>
      <c r="C17" s="9">
        <v>196.517</v>
      </c>
      <c r="D17" s="9">
        <v>188.87200000000001</v>
      </c>
      <c r="E17" s="9">
        <v>11.675000000000001</v>
      </c>
      <c r="F17" s="9">
        <v>9.7680000000000007</v>
      </c>
      <c r="G17" s="9">
        <v>6.117</v>
      </c>
      <c r="H17" s="9">
        <v>3.6520000000000001</v>
      </c>
      <c r="I17" s="9">
        <v>7.952</v>
      </c>
      <c r="J17" s="9">
        <v>1.8169999999999999</v>
      </c>
      <c r="K17" s="9">
        <v>8.6319999999999997</v>
      </c>
      <c r="L17" s="9">
        <v>0</v>
      </c>
      <c r="M17" s="9">
        <v>1.137</v>
      </c>
      <c r="N17" s="9">
        <v>3.1760000000000002</v>
      </c>
      <c r="O17" s="9">
        <v>3.851</v>
      </c>
      <c r="P17" s="9">
        <v>2.7410000000000001</v>
      </c>
      <c r="Q17" s="9">
        <v>5.9969999999999999</v>
      </c>
      <c r="R17" s="9">
        <v>3.7709999999999999</v>
      </c>
      <c r="S17" s="9">
        <v>1.907</v>
      </c>
      <c r="T17" s="9">
        <v>177.197</v>
      </c>
      <c r="U17" s="9">
        <v>151.93600000000001</v>
      </c>
      <c r="V17" s="9">
        <v>145.05000000000001</v>
      </c>
      <c r="W17" s="9">
        <v>5.3150000000000004</v>
      </c>
      <c r="X17" s="9">
        <v>1.57</v>
      </c>
      <c r="Y17" s="9">
        <v>5.5709999999999997</v>
      </c>
      <c r="Z17" s="9">
        <v>0</v>
      </c>
      <c r="AA17" s="9">
        <v>1.3149999999999999</v>
      </c>
      <c r="AB17" s="9">
        <v>111.79900000000001</v>
      </c>
      <c r="AC17" s="9">
        <v>9.02</v>
      </c>
      <c r="AD17" s="9">
        <v>9.5239999999999991</v>
      </c>
      <c r="AE17" s="9">
        <v>21.593</v>
      </c>
      <c r="AF17" s="9">
        <v>21.818000000000001</v>
      </c>
      <c r="AG17" s="9">
        <v>130.11799999999999</v>
      </c>
      <c r="AH17" s="9">
        <v>25.260999999999999</v>
      </c>
      <c r="AI17" s="9">
        <v>7.6440000000000001</v>
      </c>
      <c r="AJ17" s="9">
        <v>196.517</v>
      </c>
      <c r="AK17" s="9">
        <v>114.946</v>
      </c>
      <c r="AL17" s="9">
        <v>110.369</v>
      </c>
      <c r="AM17" s="9">
        <v>9.3529999999999998</v>
      </c>
      <c r="AN17" s="9">
        <v>9.1210000000000004</v>
      </c>
      <c r="AO17" s="9">
        <v>5.3239999999999998</v>
      </c>
      <c r="AP17" s="9">
        <v>3.7970000000000002</v>
      </c>
      <c r="AQ17" s="9">
        <v>7.9249999999999998</v>
      </c>
      <c r="AR17" s="9">
        <v>1.1950000000000001</v>
      </c>
      <c r="AS17" s="9">
        <v>8.1959999999999997</v>
      </c>
      <c r="AT17" s="9">
        <v>0</v>
      </c>
      <c r="AU17" s="9">
        <v>0.92500000000000004</v>
      </c>
      <c r="AV17" s="9">
        <v>3.9220000000000002</v>
      </c>
      <c r="AW17" s="9">
        <v>3.2229999999999999</v>
      </c>
      <c r="AX17" s="9">
        <v>1.9750000000000001</v>
      </c>
      <c r="AY17" s="9">
        <v>4.5339999999999998</v>
      </c>
      <c r="AZ17" s="9">
        <v>4.5869999999999997</v>
      </c>
      <c r="BA17" s="9">
        <v>0.23200000000000001</v>
      </c>
      <c r="BB17" s="9">
        <v>101.01600000000001</v>
      </c>
      <c r="BC17" s="9">
        <v>73.162000000000006</v>
      </c>
      <c r="BD17" s="9">
        <v>71.284999999999997</v>
      </c>
      <c r="BE17" s="9">
        <v>0.55200000000000005</v>
      </c>
      <c r="BF17" s="9">
        <v>1.3260000000000001</v>
      </c>
      <c r="BG17" s="9">
        <v>0.55200000000000005</v>
      </c>
      <c r="BH17" s="9">
        <v>1.119</v>
      </c>
      <c r="BI17" s="9">
        <v>0.20599999999999999</v>
      </c>
      <c r="BJ17" s="9">
        <v>54.866999999999997</v>
      </c>
      <c r="BK17" s="9">
        <v>3.9540000000000002</v>
      </c>
      <c r="BL17" s="9">
        <v>3.6040000000000001</v>
      </c>
      <c r="BM17" s="9">
        <v>10.737</v>
      </c>
      <c r="BN17" s="9">
        <v>7.9550000000000001</v>
      </c>
      <c r="BO17" s="9">
        <v>65.206999999999994</v>
      </c>
      <c r="BP17" s="9">
        <v>27.853999999999999</v>
      </c>
      <c r="BQ17" s="9">
        <v>4.577</v>
      </c>
      <c r="BR17" s="9">
        <v>114.946</v>
      </c>
      <c r="BS17" s="9">
        <v>92.632999999999996</v>
      </c>
      <c r="BT17" s="9">
        <v>87.811000000000007</v>
      </c>
      <c r="BU17" s="9">
        <v>9.3780000000000001</v>
      </c>
      <c r="BV17" s="9">
        <v>8.5890000000000004</v>
      </c>
      <c r="BW17" s="9">
        <v>4.03</v>
      </c>
      <c r="BX17" s="9">
        <v>4.5590000000000002</v>
      </c>
      <c r="BY17" s="9">
        <v>5.8</v>
      </c>
      <c r="BZ17" s="9">
        <v>2.79</v>
      </c>
      <c r="CA17" s="9">
        <v>5.1760000000000002</v>
      </c>
      <c r="CB17" s="9">
        <v>1.6180000000000001</v>
      </c>
      <c r="CC17" s="9">
        <v>0.83</v>
      </c>
      <c r="CD17" s="9">
        <v>1.6739999999999999</v>
      </c>
      <c r="CE17" s="9">
        <v>6.4249999999999998</v>
      </c>
      <c r="CF17" s="9">
        <v>0.49</v>
      </c>
      <c r="CG17" s="9">
        <v>7.3259999999999996</v>
      </c>
      <c r="CH17" s="9">
        <v>1.2629999999999999</v>
      </c>
      <c r="CI17" s="9">
        <v>0.78900000000000003</v>
      </c>
      <c r="CJ17" s="9">
        <v>78.433000000000007</v>
      </c>
      <c r="CK17" s="9">
        <v>72.295000000000002</v>
      </c>
      <c r="CL17" s="9">
        <v>66.254999999999995</v>
      </c>
      <c r="CM17" s="9">
        <v>3.7890000000000001</v>
      </c>
      <c r="CN17" s="9">
        <v>2.2509999999999999</v>
      </c>
      <c r="CO17" s="9">
        <v>3.0430000000000001</v>
      </c>
      <c r="CP17" s="9">
        <v>1.7509999999999999</v>
      </c>
      <c r="CQ17" s="9">
        <v>0.872</v>
      </c>
      <c r="CR17" s="9">
        <v>50.773000000000003</v>
      </c>
      <c r="CS17" s="9">
        <v>4.5270000000000001</v>
      </c>
      <c r="CT17" s="9">
        <v>7.2080000000000002</v>
      </c>
      <c r="CU17" s="9">
        <v>9.7870000000000008</v>
      </c>
      <c r="CV17" s="9">
        <v>12.897</v>
      </c>
      <c r="CW17" s="9">
        <v>59.399000000000001</v>
      </c>
      <c r="CX17" s="9">
        <v>6.1379999999999999</v>
      </c>
      <c r="CY17" s="9">
        <v>4.8220000000000001</v>
      </c>
      <c r="CZ17" s="9">
        <v>92.632999999999996</v>
      </c>
      <c r="DA17" s="9">
        <v>105.062</v>
      </c>
      <c r="DB17" s="9">
        <v>100.748</v>
      </c>
      <c r="DC17" s="9">
        <v>4.8540000000000001</v>
      </c>
      <c r="DD17" s="9">
        <v>4.5620000000000003</v>
      </c>
      <c r="DE17" s="9">
        <v>1.6220000000000001</v>
      </c>
      <c r="DF17" s="9">
        <v>2.9390000000000001</v>
      </c>
      <c r="DG17" s="9">
        <v>3.5350000000000001</v>
      </c>
      <c r="DH17" s="9">
        <v>1.0269999999999999</v>
      </c>
      <c r="DI17" s="9">
        <v>3.8170000000000002</v>
      </c>
      <c r="DJ17" s="9">
        <v>0.745</v>
      </c>
      <c r="DK17" s="9">
        <v>0</v>
      </c>
      <c r="DL17" s="9">
        <v>1.1819999999999999</v>
      </c>
      <c r="DM17" s="9">
        <v>1.776</v>
      </c>
      <c r="DN17" s="9">
        <v>1.6040000000000001</v>
      </c>
      <c r="DO17" s="9">
        <v>2.992</v>
      </c>
      <c r="DP17" s="9">
        <v>1.57</v>
      </c>
      <c r="DQ17" s="9">
        <v>0.29199999999999998</v>
      </c>
      <c r="DR17" s="9">
        <v>95.894999999999996</v>
      </c>
      <c r="DS17" s="9">
        <v>84.238</v>
      </c>
      <c r="DT17" s="9">
        <v>77.995000000000005</v>
      </c>
      <c r="DU17" s="9">
        <v>4.2249999999999996</v>
      </c>
      <c r="DV17" s="9">
        <v>2.0179999999999998</v>
      </c>
      <c r="DW17" s="9">
        <v>2.835</v>
      </c>
      <c r="DX17" s="9">
        <v>2.33</v>
      </c>
      <c r="DY17" s="9">
        <v>1.0780000000000001</v>
      </c>
      <c r="DZ17" s="9">
        <v>65.724999999999994</v>
      </c>
      <c r="EA17" s="9">
        <v>5.6079999999999997</v>
      </c>
      <c r="EB17" s="9">
        <v>6.0190000000000001</v>
      </c>
      <c r="EC17" s="9">
        <v>6.8860000000000001</v>
      </c>
      <c r="ED17" s="9">
        <v>11.292</v>
      </c>
      <c r="EE17" s="9">
        <v>72.945999999999998</v>
      </c>
      <c r="EF17" s="9">
        <v>11.656000000000001</v>
      </c>
      <c r="EG17" s="9">
        <v>4.3129999999999997</v>
      </c>
      <c r="EH17" s="9">
        <v>105.062</v>
      </c>
      <c r="EI17" s="9">
        <v>74.584000000000003</v>
      </c>
      <c r="EJ17" s="9">
        <v>71.481999999999999</v>
      </c>
      <c r="EK17" s="9">
        <v>5.1580000000000004</v>
      </c>
      <c r="EL17" s="9">
        <v>4.5720000000000001</v>
      </c>
      <c r="EM17" s="9">
        <v>1.502</v>
      </c>
      <c r="EN17" s="9">
        <v>3.07</v>
      </c>
      <c r="EO17" s="9">
        <v>2.8180000000000001</v>
      </c>
      <c r="EP17" s="9">
        <v>1.754</v>
      </c>
      <c r="EQ17" s="9">
        <v>2.7930000000000001</v>
      </c>
      <c r="ER17" s="9">
        <v>1.2669999999999999</v>
      </c>
      <c r="ES17" s="9">
        <v>0.51200000000000001</v>
      </c>
      <c r="ET17" s="9">
        <v>1.044</v>
      </c>
      <c r="EU17" s="9">
        <v>2.1230000000000002</v>
      </c>
      <c r="EV17" s="9">
        <v>1.405</v>
      </c>
      <c r="EW17" s="9">
        <v>2.9009999999999998</v>
      </c>
      <c r="EX17" s="9">
        <v>1.671</v>
      </c>
      <c r="EY17" s="9">
        <v>0.58599999999999997</v>
      </c>
      <c r="EZ17" s="9">
        <v>66.323999999999998</v>
      </c>
      <c r="FA17" s="9">
        <v>61.012999999999998</v>
      </c>
      <c r="FB17" s="9">
        <v>57.683999999999997</v>
      </c>
      <c r="FC17" s="9">
        <v>1.377</v>
      </c>
      <c r="FD17" s="9">
        <v>1.6930000000000001</v>
      </c>
      <c r="FE17" s="9">
        <v>1.534</v>
      </c>
      <c r="FF17" s="9">
        <v>1.278</v>
      </c>
      <c r="FG17" s="9">
        <v>0.25800000000000001</v>
      </c>
      <c r="FH17" s="9">
        <v>39.612000000000002</v>
      </c>
      <c r="FI17" s="9">
        <v>6.5270000000000001</v>
      </c>
      <c r="FJ17" s="9">
        <v>3.105</v>
      </c>
      <c r="FK17" s="9">
        <v>11.768000000000001</v>
      </c>
      <c r="FL17" s="9">
        <v>7.3719999999999999</v>
      </c>
      <c r="FM17" s="9">
        <v>53.640999999999998</v>
      </c>
      <c r="FN17" s="9">
        <v>5.3109999999999999</v>
      </c>
      <c r="FO17" s="9">
        <v>3.1019999999999999</v>
      </c>
      <c r="FP17" s="9">
        <v>74.584000000000003</v>
      </c>
      <c r="FQ17" s="9">
        <v>49.082999999999998</v>
      </c>
      <c r="FR17" s="9">
        <v>44.816000000000003</v>
      </c>
      <c r="FS17" s="9">
        <v>3.218</v>
      </c>
      <c r="FT17" s="9">
        <v>2.9209999999999998</v>
      </c>
      <c r="FU17" s="9">
        <v>1.86</v>
      </c>
      <c r="FV17" s="9">
        <v>1.06</v>
      </c>
      <c r="FW17" s="9">
        <v>2.2989999999999999</v>
      </c>
      <c r="FX17" s="9">
        <v>0.622</v>
      </c>
      <c r="FY17" s="9">
        <v>2.2989999999999999</v>
      </c>
      <c r="FZ17" s="9">
        <v>0.28299999999999997</v>
      </c>
      <c r="GA17" s="9">
        <v>0.33900000000000002</v>
      </c>
      <c r="GB17" s="9">
        <v>0.55400000000000005</v>
      </c>
      <c r="GC17" s="9">
        <v>1.7909999999999999</v>
      </c>
      <c r="GD17" s="9">
        <v>0.57599999999999996</v>
      </c>
      <c r="GE17" s="9">
        <v>2.3210000000000002</v>
      </c>
      <c r="GF17" s="9">
        <v>0.6</v>
      </c>
      <c r="GG17" s="9">
        <v>0.29699999999999999</v>
      </c>
      <c r="GH17" s="9">
        <v>41.597999999999999</v>
      </c>
      <c r="GI17" s="9">
        <v>37.573999999999998</v>
      </c>
      <c r="GJ17" s="9">
        <v>34.484999999999999</v>
      </c>
      <c r="GK17" s="9">
        <v>1.7110000000000001</v>
      </c>
      <c r="GL17" s="9">
        <v>1.379</v>
      </c>
      <c r="GM17" s="9">
        <v>1.345</v>
      </c>
      <c r="GN17" s="9">
        <v>0.95499999999999996</v>
      </c>
      <c r="GO17" s="9">
        <v>0.42399999999999999</v>
      </c>
      <c r="GP17" s="9">
        <v>25.548999999999999</v>
      </c>
      <c r="GQ17" s="9">
        <v>1.5780000000000001</v>
      </c>
      <c r="GR17" s="9">
        <v>2.2240000000000002</v>
      </c>
      <c r="GS17" s="9">
        <v>8.2230000000000008</v>
      </c>
      <c r="GT17" s="9">
        <v>4.9459999999999997</v>
      </c>
      <c r="GU17" s="9">
        <v>32.628</v>
      </c>
      <c r="GV17" s="9">
        <v>4.024</v>
      </c>
      <c r="GW17" s="9">
        <v>4.2670000000000003</v>
      </c>
      <c r="GX17" s="9">
        <v>49.082999999999998</v>
      </c>
      <c r="GY17" s="9">
        <v>81.450999999999993</v>
      </c>
      <c r="GZ17" s="9">
        <v>73.265000000000001</v>
      </c>
      <c r="HA17" s="9">
        <v>6.75</v>
      </c>
      <c r="HB17" s="9">
        <v>5.6760000000000002</v>
      </c>
      <c r="HC17" s="9">
        <v>1.3380000000000001</v>
      </c>
      <c r="HD17" s="9">
        <v>4.3380000000000001</v>
      </c>
      <c r="HE17" s="9">
        <v>2.0609999999999999</v>
      </c>
      <c r="HF17" s="9">
        <v>3.6150000000000002</v>
      </c>
      <c r="HG17" s="9">
        <v>3.2959999999999998</v>
      </c>
      <c r="HH17" s="9">
        <v>2.38</v>
      </c>
      <c r="HI17" s="9">
        <v>0</v>
      </c>
      <c r="HJ17" s="9">
        <v>1.24</v>
      </c>
      <c r="HK17" s="9">
        <v>1.476</v>
      </c>
      <c r="HL17" s="9">
        <v>2.96</v>
      </c>
      <c r="HM17" s="9">
        <v>2.589</v>
      </c>
      <c r="HN17" s="9">
        <v>3.0870000000000002</v>
      </c>
      <c r="HO17" s="9">
        <v>1.0740000000000001</v>
      </c>
      <c r="HP17" s="9">
        <v>66.515000000000001</v>
      </c>
      <c r="HQ17" s="9">
        <v>54.658000000000001</v>
      </c>
      <c r="HR17" s="9">
        <v>53.433</v>
      </c>
      <c r="HS17" s="9">
        <v>0.72699999999999998</v>
      </c>
      <c r="HT17" s="9">
        <v>0.498</v>
      </c>
      <c r="HU17" s="9">
        <v>0.72699999999999998</v>
      </c>
      <c r="HV17" s="9">
        <v>0.498</v>
      </c>
      <c r="HW17" s="9">
        <v>0</v>
      </c>
      <c r="HX17" s="9">
        <v>38.384</v>
      </c>
      <c r="HY17" s="9">
        <v>3.39</v>
      </c>
      <c r="HZ17" s="9">
        <v>2.8940000000000001</v>
      </c>
      <c r="IA17" s="9">
        <v>9.9909999999999997</v>
      </c>
      <c r="IB17" s="9">
        <v>4.4779999999999998</v>
      </c>
      <c r="IC17" s="9">
        <v>50.18</v>
      </c>
      <c r="ID17" s="9">
        <v>11.856999999999999</v>
      </c>
      <c r="IE17" s="9">
        <v>8.1859999999999999</v>
      </c>
      <c r="IF17" s="9">
        <v>81.450999999999993</v>
      </c>
      <c r="IG17" s="9">
        <v>261.39600000000002</v>
      </c>
      <c r="IH17" s="9">
        <v>252.13200000000001</v>
      </c>
      <c r="II17" s="9">
        <v>14.406000000000001</v>
      </c>
      <c r="IJ17" s="9">
        <v>12.228</v>
      </c>
      <c r="IK17" s="9">
        <v>6.7880000000000003</v>
      </c>
      <c r="IL17" s="9">
        <v>5.44</v>
      </c>
      <c r="IM17" s="9">
        <v>9.4280000000000008</v>
      </c>
      <c r="IN17" s="9">
        <v>2.8</v>
      </c>
      <c r="IO17" s="9">
        <v>10.319000000000001</v>
      </c>
      <c r="IP17" s="9">
        <v>0</v>
      </c>
      <c r="IQ17" s="9">
        <v>1.9079999999999999</v>
      </c>
    </row>
    <row r="18" spans="1:251">
      <c r="A18" s="10">
        <v>44593</v>
      </c>
      <c r="B18" s="9">
        <v>104.06699999999999</v>
      </c>
      <c r="C18" s="9">
        <v>196.03100000000001</v>
      </c>
      <c r="D18" s="9">
        <v>188.39699999999999</v>
      </c>
      <c r="E18" s="9">
        <v>17.434999999999999</v>
      </c>
      <c r="F18" s="9">
        <v>14.76</v>
      </c>
      <c r="G18" s="9">
        <v>7.8109999999999999</v>
      </c>
      <c r="H18" s="9">
        <v>6.9489999999999998</v>
      </c>
      <c r="I18" s="9">
        <v>10.936</v>
      </c>
      <c r="J18" s="9">
        <v>3.8239999999999998</v>
      </c>
      <c r="K18" s="9">
        <v>12.814</v>
      </c>
      <c r="L18" s="9">
        <v>0.25700000000000001</v>
      </c>
      <c r="M18" s="9">
        <v>1.6890000000000001</v>
      </c>
      <c r="N18" s="9">
        <v>6.8330000000000002</v>
      </c>
      <c r="O18" s="9">
        <v>4.2770000000000001</v>
      </c>
      <c r="P18" s="9">
        <v>3.65</v>
      </c>
      <c r="Q18" s="9">
        <v>11.337</v>
      </c>
      <c r="R18" s="9">
        <v>3.423</v>
      </c>
      <c r="S18" s="9">
        <v>2.6749999999999998</v>
      </c>
      <c r="T18" s="9">
        <v>170.96199999999999</v>
      </c>
      <c r="U18" s="9">
        <v>144.16800000000001</v>
      </c>
      <c r="V18" s="9">
        <v>136.99799999999999</v>
      </c>
      <c r="W18" s="9">
        <v>4.04</v>
      </c>
      <c r="X18" s="9">
        <v>2.8460000000000001</v>
      </c>
      <c r="Y18" s="9">
        <v>4.6760000000000002</v>
      </c>
      <c r="Z18" s="9">
        <v>0</v>
      </c>
      <c r="AA18" s="9">
        <v>2.21</v>
      </c>
      <c r="AB18" s="9">
        <v>107.71299999999999</v>
      </c>
      <c r="AC18" s="9">
        <v>10.843</v>
      </c>
      <c r="AD18" s="9">
        <v>8.2690000000000001</v>
      </c>
      <c r="AE18" s="9">
        <v>17.344000000000001</v>
      </c>
      <c r="AF18" s="9">
        <v>30.381</v>
      </c>
      <c r="AG18" s="9">
        <v>113.78700000000001</v>
      </c>
      <c r="AH18" s="9">
        <v>26.794</v>
      </c>
      <c r="AI18" s="9">
        <v>7.6340000000000003</v>
      </c>
      <c r="AJ18" s="9">
        <v>196.03100000000001</v>
      </c>
      <c r="AK18" s="9">
        <v>114.69</v>
      </c>
      <c r="AL18" s="9">
        <v>110.738</v>
      </c>
      <c r="AM18" s="9">
        <v>8.68</v>
      </c>
      <c r="AN18" s="9">
        <v>8.0739999999999998</v>
      </c>
      <c r="AO18" s="9">
        <v>3.8889999999999998</v>
      </c>
      <c r="AP18" s="9">
        <v>4.1849999999999996</v>
      </c>
      <c r="AQ18" s="9">
        <v>6.758</v>
      </c>
      <c r="AR18" s="9">
        <v>1.3160000000000001</v>
      </c>
      <c r="AS18" s="9">
        <v>6.101</v>
      </c>
      <c r="AT18" s="9">
        <v>0.309</v>
      </c>
      <c r="AU18" s="9">
        <v>1.3160000000000001</v>
      </c>
      <c r="AV18" s="9">
        <v>2.242</v>
      </c>
      <c r="AW18" s="9">
        <v>2.101</v>
      </c>
      <c r="AX18" s="9">
        <v>3.7309999999999999</v>
      </c>
      <c r="AY18" s="9">
        <v>5.25</v>
      </c>
      <c r="AZ18" s="9">
        <v>2.8239999999999998</v>
      </c>
      <c r="BA18" s="9">
        <v>0.60699999999999998</v>
      </c>
      <c r="BB18" s="9">
        <v>102.05800000000001</v>
      </c>
      <c r="BC18" s="9">
        <v>73.299000000000007</v>
      </c>
      <c r="BD18" s="9">
        <v>70.915999999999997</v>
      </c>
      <c r="BE18" s="9">
        <v>0.83699999999999997</v>
      </c>
      <c r="BF18" s="9">
        <v>1.546</v>
      </c>
      <c r="BG18" s="9">
        <v>0.83699999999999997</v>
      </c>
      <c r="BH18" s="9">
        <v>0.96799999999999997</v>
      </c>
      <c r="BI18" s="9">
        <v>0.57799999999999996</v>
      </c>
      <c r="BJ18" s="9">
        <v>55.813000000000002</v>
      </c>
      <c r="BK18" s="9">
        <v>3.6419999999999999</v>
      </c>
      <c r="BL18" s="9">
        <v>4.0720000000000001</v>
      </c>
      <c r="BM18" s="9">
        <v>9.7710000000000008</v>
      </c>
      <c r="BN18" s="9">
        <v>9.2520000000000007</v>
      </c>
      <c r="BO18" s="9">
        <v>64.046999999999997</v>
      </c>
      <c r="BP18" s="9">
        <v>28.759</v>
      </c>
      <c r="BQ18" s="9">
        <v>3.952</v>
      </c>
      <c r="BR18" s="9">
        <v>114.69</v>
      </c>
      <c r="BS18" s="9">
        <v>101.387</v>
      </c>
      <c r="BT18" s="9">
        <v>92.753</v>
      </c>
      <c r="BU18" s="9">
        <v>10.151999999999999</v>
      </c>
      <c r="BV18" s="9">
        <v>9.2989999999999995</v>
      </c>
      <c r="BW18" s="9">
        <v>5.5839999999999996</v>
      </c>
      <c r="BX18" s="9">
        <v>3.7149999999999999</v>
      </c>
      <c r="BY18" s="9">
        <v>7.0419999999999998</v>
      </c>
      <c r="BZ18" s="9">
        <v>2.2570000000000001</v>
      </c>
      <c r="CA18" s="9">
        <v>7.0339999999999998</v>
      </c>
      <c r="CB18" s="9">
        <v>1.556</v>
      </c>
      <c r="CC18" s="9">
        <v>0.46100000000000002</v>
      </c>
      <c r="CD18" s="9">
        <v>1.855</v>
      </c>
      <c r="CE18" s="9">
        <v>5.4089999999999998</v>
      </c>
      <c r="CF18" s="9">
        <v>2.0350000000000001</v>
      </c>
      <c r="CG18" s="9">
        <v>5.9619999999999997</v>
      </c>
      <c r="CH18" s="9">
        <v>3.3370000000000002</v>
      </c>
      <c r="CI18" s="9">
        <v>0.85299999999999998</v>
      </c>
      <c r="CJ18" s="9">
        <v>82.600999999999999</v>
      </c>
      <c r="CK18" s="9">
        <v>76.036000000000001</v>
      </c>
      <c r="CL18" s="9">
        <v>70.847999999999999</v>
      </c>
      <c r="CM18" s="9">
        <v>2.3540000000000001</v>
      </c>
      <c r="CN18" s="9">
        <v>2.8330000000000002</v>
      </c>
      <c r="CO18" s="9">
        <v>2.9279999999999999</v>
      </c>
      <c r="CP18" s="9">
        <v>2.2599999999999998</v>
      </c>
      <c r="CQ18" s="9">
        <v>0</v>
      </c>
      <c r="CR18" s="9">
        <v>48.136000000000003</v>
      </c>
      <c r="CS18" s="9">
        <v>8.6739999999999995</v>
      </c>
      <c r="CT18" s="9">
        <v>7.1769999999999996</v>
      </c>
      <c r="CU18" s="9">
        <v>12.048</v>
      </c>
      <c r="CV18" s="9">
        <v>14.459</v>
      </c>
      <c r="CW18" s="9">
        <v>61.576999999999998</v>
      </c>
      <c r="CX18" s="9">
        <v>6.5650000000000004</v>
      </c>
      <c r="CY18" s="9">
        <v>8.6349999999999998</v>
      </c>
      <c r="CZ18" s="9">
        <v>101.387</v>
      </c>
      <c r="DA18" s="9">
        <v>99.271000000000001</v>
      </c>
      <c r="DB18" s="9">
        <v>95.451999999999998</v>
      </c>
      <c r="DC18" s="9">
        <v>10.643000000000001</v>
      </c>
      <c r="DD18" s="9">
        <v>9.4610000000000003</v>
      </c>
      <c r="DE18" s="9">
        <v>3.8460000000000001</v>
      </c>
      <c r="DF18" s="9">
        <v>5.6159999999999997</v>
      </c>
      <c r="DG18" s="9">
        <v>6.6680000000000001</v>
      </c>
      <c r="DH18" s="9">
        <v>2.794</v>
      </c>
      <c r="DI18" s="9">
        <v>7.2869999999999999</v>
      </c>
      <c r="DJ18" s="9">
        <v>1.97</v>
      </c>
      <c r="DK18" s="9">
        <v>0.20499999999999999</v>
      </c>
      <c r="DL18" s="9">
        <v>3.6739999999999999</v>
      </c>
      <c r="DM18" s="9">
        <v>2.3849999999999998</v>
      </c>
      <c r="DN18" s="9">
        <v>3.4020000000000001</v>
      </c>
      <c r="DO18" s="9">
        <v>6.0140000000000002</v>
      </c>
      <c r="DP18" s="9">
        <v>3.448</v>
      </c>
      <c r="DQ18" s="9">
        <v>1.181</v>
      </c>
      <c r="DR18" s="9">
        <v>84.808999999999997</v>
      </c>
      <c r="DS18" s="9">
        <v>76.63</v>
      </c>
      <c r="DT18" s="9">
        <v>70.575999999999993</v>
      </c>
      <c r="DU18" s="9">
        <v>2.8740000000000001</v>
      </c>
      <c r="DV18" s="9">
        <v>3.18</v>
      </c>
      <c r="DW18" s="9">
        <v>2.6520000000000001</v>
      </c>
      <c r="DX18" s="9">
        <v>2.8780000000000001</v>
      </c>
      <c r="DY18" s="9">
        <v>0.52400000000000002</v>
      </c>
      <c r="DZ18" s="9">
        <v>59.935000000000002</v>
      </c>
      <c r="EA18" s="9">
        <v>4.5380000000000003</v>
      </c>
      <c r="EB18" s="9">
        <v>4.0890000000000004</v>
      </c>
      <c r="EC18" s="9">
        <v>8.0679999999999996</v>
      </c>
      <c r="ED18" s="9">
        <v>15.708</v>
      </c>
      <c r="EE18" s="9">
        <v>60.921999999999997</v>
      </c>
      <c r="EF18" s="9">
        <v>8.1790000000000003</v>
      </c>
      <c r="EG18" s="9">
        <v>3.819</v>
      </c>
      <c r="EH18" s="9">
        <v>99.271000000000001</v>
      </c>
      <c r="EI18" s="9">
        <v>68.02</v>
      </c>
      <c r="EJ18" s="9">
        <v>61.677</v>
      </c>
      <c r="EK18" s="9">
        <v>7.7569999999999997</v>
      </c>
      <c r="EL18" s="9">
        <v>7.14</v>
      </c>
      <c r="EM18" s="9">
        <v>2.4500000000000002</v>
      </c>
      <c r="EN18" s="9">
        <v>4.6909999999999998</v>
      </c>
      <c r="EO18" s="9">
        <v>2.7490000000000001</v>
      </c>
      <c r="EP18" s="9">
        <v>4.391</v>
      </c>
      <c r="EQ18" s="9">
        <v>3.5990000000000002</v>
      </c>
      <c r="ER18" s="9">
        <v>3.12</v>
      </c>
      <c r="ES18" s="9">
        <v>0.42099999999999999</v>
      </c>
      <c r="ET18" s="9">
        <v>0.312</v>
      </c>
      <c r="EU18" s="9">
        <v>5.2779999999999996</v>
      </c>
      <c r="EV18" s="9">
        <v>1.55</v>
      </c>
      <c r="EW18" s="9">
        <v>3.3809999999999998</v>
      </c>
      <c r="EX18" s="9">
        <v>3.76</v>
      </c>
      <c r="EY18" s="9">
        <v>0.61599999999999999</v>
      </c>
      <c r="EZ18" s="9">
        <v>53.92</v>
      </c>
      <c r="FA18" s="9">
        <v>48.216999999999999</v>
      </c>
      <c r="FB18" s="9">
        <v>45.656999999999996</v>
      </c>
      <c r="FC18" s="9">
        <v>1.1850000000000001</v>
      </c>
      <c r="FD18" s="9">
        <v>1.375</v>
      </c>
      <c r="FE18" s="9">
        <v>0.71499999999999997</v>
      </c>
      <c r="FF18" s="9">
        <v>0.873</v>
      </c>
      <c r="FG18" s="9">
        <v>0.97099999999999997</v>
      </c>
      <c r="FH18" s="9">
        <v>28.994</v>
      </c>
      <c r="FI18" s="9">
        <v>6.84</v>
      </c>
      <c r="FJ18" s="9">
        <v>3.9329999999999998</v>
      </c>
      <c r="FK18" s="9">
        <v>8.4489999999999998</v>
      </c>
      <c r="FL18" s="9">
        <v>7.4649999999999999</v>
      </c>
      <c r="FM18" s="9">
        <v>40.750999999999998</v>
      </c>
      <c r="FN18" s="9">
        <v>5.7039999999999997</v>
      </c>
      <c r="FO18" s="9">
        <v>6.343</v>
      </c>
      <c r="FP18" s="9">
        <v>68.02</v>
      </c>
      <c r="FQ18" s="9">
        <v>54.207999999999998</v>
      </c>
      <c r="FR18" s="9">
        <v>49.81</v>
      </c>
      <c r="FS18" s="9">
        <v>5.8929999999999998</v>
      </c>
      <c r="FT18" s="9">
        <v>5.7240000000000002</v>
      </c>
      <c r="FU18" s="9">
        <v>1.7729999999999999</v>
      </c>
      <c r="FV18" s="9">
        <v>3.9510000000000001</v>
      </c>
      <c r="FW18" s="9">
        <v>3.6469999999999998</v>
      </c>
      <c r="FX18" s="9">
        <v>2.077</v>
      </c>
      <c r="FY18" s="9">
        <v>4.843</v>
      </c>
      <c r="FZ18" s="9">
        <v>0.56999999999999995</v>
      </c>
      <c r="GA18" s="9">
        <v>0.31</v>
      </c>
      <c r="GB18" s="9">
        <v>1.454</v>
      </c>
      <c r="GC18" s="9">
        <v>1.9870000000000001</v>
      </c>
      <c r="GD18" s="9">
        <v>2.2829999999999999</v>
      </c>
      <c r="GE18" s="9">
        <v>2.8679999999999999</v>
      </c>
      <c r="GF18" s="9">
        <v>2.8559999999999999</v>
      </c>
      <c r="GG18" s="9">
        <v>0.16900000000000001</v>
      </c>
      <c r="GH18" s="9">
        <v>43.917000000000002</v>
      </c>
      <c r="GI18" s="9">
        <v>39.896000000000001</v>
      </c>
      <c r="GJ18" s="9">
        <v>38.561</v>
      </c>
      <c r="GK18" s="9">
        <v>0.61899999999999999</v>
      </c>
      <c r="GL18" s="9">
        <v>0.71699999999999997</v>
      </c>
      <c r="GM18" s="9">
        <v>0.32900000000000001</v>
      </c>
      <c r="GN18" s="9">
        <v>0.71699999999999997</v>
      </c>
      <c r="GO18" s="9">
        <v>0</v>
      </c>
      <c r="GP18" s="9">
        <v>27.512</v>
      </c>
      <c r="GQ18" s="9">
        <v>2.0760000000000001</v>
      </c>
      <c r="GR18" s="9">
        <v>1.9330000000000001</v>
      </c>
      <c r="GS18" s="9">
        <v>8.375</v>
      </c>
      <c r="GT18" s="9">
        <v>3.5630000000000002</v>
      </c>
      <c r="GU18" s="9">
        <v>36.334000000000003</v>
      </c>
      <c r="GV18" s="9">
        <v>4.0209999999999999</v>
      </c>
      <c r="GW18" s="9">
        <v>4.3979999999999997</v>
      </c>
      <c r="GX18" s="9">
        <v>54.207999999999998</v>
      </c>
      <c r="GY18" s="9">
        <v>89.570999999999998</v>
      </c>
      <c r="GZ18" s="9">
        <v>82.149000000000001</v>
      </c>
      <c r="HA18" s="9">
        <v>9.5739999999999998</v>
      </c>
      <c r="HB18" s="9">
        <v>8.06</v>
      </c>
      <c r="HC18" s="9">
        <v>2.931</v>
      </c>
      <c r="HD18" s="9">
        <v>5.1289999999999996</v>
      </c>
      <c r="HE18" s="9">
        <v>4.8650000000000002</v>
      </c>
      <c r="HF18" s="9">
        <v>3.1949999999999998</v>
      </c>
      <c r="HG18" s="9">
        <v>4.9329999999999998</v>
      </c>
      <c r="HH18" s="9">
        <v>2.5870000000000002</v>
      </c>
      <c r="HI18" s="9">
        <v>0.254</v>
      </c>
      <c r="HJ18" s="9">
        <v>1.1659999999999999</v>
      </c>
      <c r="HK18" s="9">
        <v>5.7779999999999996</v>
      </c>
      <c r="HL18" s="9">
        <v>1.1160000000000001</v>
      </c>
      <c r="HM18" s="9">
        <v>4.8479999999999999</v>
      </c>
      <c r="HN18" s="9">
        <v>3.2109999999999999</v>
      </c>
      <c r="HO18" s="9">
        <v>1.514</v>
      </c>
      <c r="HP18" s="9">
        <v>72.575000000000003</v>
      </c>
      <c r="HQ18" s="9">
        <v>57.923000000000002</v>
      </c>
      <c r="HR18" s="9">
        <v>54.616999999999997</v>
      </c>
      <c r="HS18" s="9">
        <v>1.4430000000000001</v>
      </c>
      <c r="HT18" s="9">
        <v>1.863</v>
      </c>
      <c r="HU18" s="9">
        <v>1.097</v>
      </c>
      <c r="HV18" s="9">
        <v>1.863</v>
      </c>
      <c r="HW18" s="9">
        <v>0</v>
      </c>
      <c r="HX18" s="9">
        <v>37.003999999999998</v>
      </c>
      <c r="HY18" s="9">
        <v>1.6479999999999999</v>
      </c>
      <c r="HZ18" s="9">
        <v>3.2290000000000001</v>
      </c>
      <c r="IA18" s="9">
        <v>16.042999999999999</v>
      </c>
      <c r="IB18" s="9">
        <v>6.5540000000000003</v>
      </c>
      <c r="IC18" s="9">
        <v>51.369</v>
      </c>
      <c r="ID18" s="9">
        <v>14.651999999999999</v>
      </c>
      <c r="IE18" s="9">
        <v>7.423</v>
      </c>
      <c r="IF18" s="9">
        <v>89.570999999999998</v>
      </c>
      <c r="IG18" s="9">
        <v>260.90199999999999</v>
      </c>
      <c r="IH18" s="9">
        <v>249.84800000000001</v>
      </c>
      <c r="II18" s="9">
        <v>22.623999999999999</v>
      </c>
      <c r="IJ18" s="9">
        <v>19.71</v>
      </c>
      <c r="IK18" s="9">
        <v>9.1370000000000005</v>
      </c>
      <c r="IL18" s="9">
        <v>10.573</v>
      </c>
      <c r="IM18" s="9">
        <v>14.786</v>
      </c>
      <c r="IN18" s="9">
        <v>4.9240000000000004</v>
      </c>
      <c r="IO18" s="9">
        <v>17.166</v>
      </c>
      <c r="IP18" s="9">
        <v>0</v>
      </c>
      <c r="IQ18" s="9">
        <v>2.5449999999999999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5.3140000000000001</v>
      </c>
      <c r="C11" s="9">
        <v>2.4409999999999998</v>
      </c>
      <c r="D11" s="9">
        <v>3.5670000000000002</v>
      </c>
      <c r="E11" s="9">
        <v>8.5690000000000008</v>
      </c>
      <c r="F11" s="9">
        <v>2.7530000000000001</v>
      </c>
      <c r="G11" s="9">
        <v>2.665</v>
      </c>
      <c r="H11" s="9">
        <v>204.33600000000001</v>
      </c>
      <c r="I11" s="9">
        <v>150.81800000000001</v>
      </c>
      <c r="J11" s="9">
        <v>142.67400000000001</v>
      </c>
      <c r="K11" s="9">
        <v>4.0289999999999999</v>
      </c>
      <c r="L11" s="9">
        <v>4.1159999999999997</v>
      </c>
      <c r="M11" s="9">
        <v>4.992</v>
      </c>
      <c r="N11" s="9">
        <v>0.32300000000000001</v>
      </c>
      <c r="O11" s="9">
        <v>2.2599999999999998</v>
      </c>
      <c r="P11" s="9">
        <v>121.13800000000001</v>
      </c>
      <c r="Q11" s="9">
        <v>10.814</v>
      </c>
      <c r="R11" s="9">
        <v>8.1609999999999996</v>
      </c>
      <c r="S11" s="9">
        <v>10.704000000000001</v>
      </c>
      <c r="T11" s="9">
        <v>26.37</v>
      </c>
      <c r="U11" s="9">
        <v>124.44799999999999</v>
      </c>
      <c r="V11" s="9">
        <v>53.518000000000001</v>
      </c>
      <c r="W11" s="9">
        <v>12.172000000000001</v>
      </c>
      <c r="X11" s="9">
        <v>230.495</v>
      </c>
      <c r="Y11" s="9">
        <v>107.91200000000001</v>
      </c>
      <c r="Z11" s="9">
        <v>101.64400000000001</v>
      </c>
      <c r="AA11" s="9">
        <v>8.4649999999999999</v>
      </c>
      <c r="AB11" s="9">
        <v>6.9850000000000003</v>
      </c>
      <c r="AC11" s="9">
        <v>3.423</v>
      </c>
      <c r="AD11" s="9">
        <v>3.5619999999999998</v>
      </c>
      <c r="AE11" s="9">
        <v>3.831</v>
      </c>
      <c r="AF11" s="9">
        <v>3.1539999999999999</v>
      </c>
      <c r="AG11" s="9">
        <v>4.3719999999999999</v>
      </c>
      <c r="AH11" s="9">
        <v>1.3440000000000001</v>
      </c>
      <c r="AI11" s="9">
        <v>1.2689999999999999</v>
      </c>
      <c r="AJ11" s="9">
        <v>2.6680000000000001</v>
      </c>
      <c r="AK11" s="9">
        <v>2.194</v>
      </c>
      <c r="AL11" s="9">
        <v>2.1219999999999999</v>
      </c>
      <c r="AM11" s="9">
        <v>5.1420000000000003</v>
      </c>
      <c r="AN11" s="9">
        <v>1.843</v>
      </c>
      <c r="AO11" s="9">
        <v>1.4810000000000001</v>
      </c>
      <c r="AP11" s="9">
        <v>93.177999999999997</v>
      </c>
      <c r="AQ11" s="9">
        <v>74.162000000000006</v>
      </c>
      <c r="AR11" s="9">
        <v>71.683999999999997</v>
      </c>
      <c r="AS11" s="9">
        <v>0.82399999999999995</v>
      </c>
      <c r="AT11" s="9">
        <v>1.653</v>
      </c>
      <c r="AU11" s="9">
        <v>0.79800000000000004</v>
      </c>
      <c r="AV11" s="9">
        <v>0.80300000000000005</v>
      </c>
      <c r="AW11" s="9">
        <v>0.876</v>
      </c>
      <c r="AX11" s="9">
        <v>60.225999999999999</v>
      </c>
      <c r="AY11" s="9">
        <v>5.1050000000000004</v>
      </c>
      <c r="AZ11" s="9">
        <v>4.351</v>
      </c>
      <c r="BA11" s="9">
        <v>4.4800000000000004</v>
      </c>
      <c r="BB11" s="9">
        <v>12.98</v>
      </c>
      <c r="BC11" s="9">
        <v>61.182000000000002</v>
      </c>
      <c r="BD11" s="9">
        <v>19.016999999999999</v>
      </c>
      <c r="BE11" s="9">
        <v>6.2690000000000001</v>
      </c>
      <c r="BF11" s="9">
        <v>107.91200000000001</v>
      </c>
      <c r="BG11" s="9">
        <v>117.40300000000001</v>
      </c>
      <c r="BH11" s="9">
        <v>112.191</v>
      </c>
      <c r="BI11" s="9">
        <v>6.8970000000000002</v>
      </c>
      <c r="BJ11" s="9">
        <v>6.3380000000000001</v>
      </c>
      <c r="BK11" s="9">
        <v>2.657</v>
      </c>
      <c r="BL11" s="9">
        <v>3.68</v>
      </c>
      <c r="BM11" s="9">
        <v>4.6360000000000001</v>
      </c>
      <c r="BN11" s="9">
        <v>1.702</v>
      </c>
      <c r="BO11" s="9">
        <v>3.4430000000000001</v>
      </c>
      <c r="BP11" s="9">
        <v>0.57799999999999996</v>
      </c>
      <c r="BQ11" s="9">
        <v>2.3170000000000002</v>
      </c>
      <c r="BR11" s="9">
        <v>0.93100000000000005</v>
      </c>
      <c r="BS11" s="9">
        <v>3.9409999999999998</v>
      </c>
      <c r="BT11" s="9">
        <v>1.4650000000000001</v>
      </c>
      <c r="BU11" s="9">
        <v>3.6040000000000001</v>
      </c>
      <c r="BV11" s="9">
        <v>2.7330000000000001</v>
      </c>
      <c r="BW11" s="9">
        <v>0.55900000000000005</v>
      </c>
      <c r="BX11" s="9">
        <v>105.294</v>
      </c>
      <c r="BY11" s="9">
        <v>76.156000000000006</v>
      </c>
      <c r="BZ11" s="9">
        <v>72.855000000000004</v>
      </c>
      <c r="CA11" s="9">
        <v>2.1139999999999999</v>
      </c>
      <c r="CB11" s="9">
        <v>1.1870000000000001</v>
      </c>
      <c r="CC11" s="9">
        <v>1.0409999999999999</v>
      </c>
      <c r="CD11" s="9">
        <v>1.5720000000000001</v>
      </c>
      <c r="CE11" s="9">
        <v>0.68899999999999995</v>
      </c>
      <c r="CF11" s="9">
        <v>56.866999999999997</v>
      </c>
      <c r="CG11" s="9">
        <v>4.6349999999999998</v>
      </c>
      <c r="CH11" s="9">
        <v>4.6950000000000003</v>
      </c>
      <c r="CI11" s="9">
        <v>9.9589999999999996</v>
      </c>
      <c r="CJ11" s="9">
        <v>11.252000000000001</v>
      </c>
      <c r="CK11" s="9">
        <v>64.903999999999996</v>
      </c>
      <c r="CL11" s="9">
        <v>29.138000000000002</v>
      </c>
      <c r="CM11" s="9">
        <v>5.2110000000000003</v>
      </c>
      <c r="CN11" s="9">
        <v>117.40300000000001</v>
      </c>
      <c r="CO11" s="9">
        <v>179.57</v>
      </c>
      <c r="CP11" s="9">
        <v>169.404</v>
      </c>
      <c r="CQ11" s="9">
        <v>11.82</v>
      </c>
      <c r="CR11" s="9">
        <v>8.8659999999999997</v>
      </c>
      <c r="CS11" s="9">
        <v>3.5019999999999998</v>
      </c>
      <c r="CT11" s="9">
        <v>5.3639999999999999</v>
      </c>
      <c r="CU11" s="9">
        <v>5.5629999999999997</v>
      </c>
      <c r="CV11" s="9">
        <v>3.3029999999999999</v>
      </c>
      <c r="CW11" s="9">
        <v>5.6760000000000002</v>
      </c>
      <c r="CX11" s="9">
        <v>0.88</v>
      </c>
      <c r="CY11" s="9">
        <v>2.0139999999999998</v>
      </c>
      <c r="CZ11" s="9">
        <v>2.3849999999999998</v>
      </c>
      <c r="DA11" s="9">
        <v>3.4580000000000002</v>
      </c>
      <c r="DB11" s="9">
        <v>3.0230000000000001</v>
      </c>
      <c r="DC11" s="9">
        <v>5.43</v>
      </c>
      <c r="DD11" s="9">
        <v>3.4359999999999999</v>
      </c>
      <c r="DE11" s="9">
        <v>2.9540000000000002</v>
      </c>
      <c r="DF11" s="9">
        <v>157.584</v>
      </c>
      <c r="DG11" s="9">
        <v>140.846</v>
      </c>
      <c r="DH11" s="9">
        <v>133.83000000000001</v>
      </c>
      <c r="DI11" s="9">
        <v>3.306</v>
      </c>
      <c r="DJ11" s="9">
        <v>3.7109999999999999</v>
      </c>
      <c r="DK11" s="9">
        <v>3.1520000000000001</v>
      </c>
      <c r="DL11" s="9">
        <v>1.6919999999999999</v>
      </c>
      <c r="DM11" s="9">
        <v>1.879</v>
      </c>
      <c r="DN11" s="9">
        <v>110.042</v>
      </c>
      <c r="DO11" s="9">
        <v>7.8879999999999999</v>
      </c>
      <c r="DP11" s="9">
        <v>8.8960000000000008</v>
      </c>
      <c r="DQ11" s="9">
        <v>14.02</v>
      </c>
      <c r="DR11" s="9">
        <v>19.696000000000002</v>
      </c>
      <c r="DS11" s="9">
        <v>121.151</v>
      </c>
      <c r="DT11" s="9">
        <v>16.738</v>
      </c>
      <c r="DU11" s="9">
        <v>10.164999999999999</v>
      </c>
      <c r="DV11" s="9">
        <v>179.57</v>
      </c>
      <c r="DW11" s="9">
        <v>126.592</v>
      </c>
      <c r="DX11" s="9">
        <v>112.65300000000001</v>
      </c>
      <c r="DY11" s="9">
        <v>13.238</v>
      </c>
      <c r="DZ11" s="9">
        <v>11.393000000000001</v>
      </c>
      <c r="EA11" s="9">
        <v>3.758</v>
      </c>
      <c r="EB11" s="9">
        <v>7.6349999999999998</v>
      </c>
      <c r="EC11" s="9">
        <v>6.2080000000000002</v>
      </c>
      <c r="ED11" s="9">
        <v>5.1849999999999996</v>
      </c>
      <c r="EE11" s="9">
        <v>6.944</v>
      </c>
      <c r="EF11" s="9">
        <v>4.1379999999999999</v>
      </c>
      <c r="EG11" s="9">
        <v>0</v>
      </c>
      <c r="EH11" s="9">
        <v>2.2170000000000001</v>
      </c>
      <c r="EI11" s="9">
        <v>5.1609999999999996</v>
      </c>
      <c r="EJ11" s="9">
        <v>4.0149999999999997</v>
      </c>
      <c r="EK11" s="9">
        <v>5.2949999999999999</v>
      </c>
      <c r="EL11" s="9">
        <v>6.0979999999999999</v>
      </c>
      <c r="EM11" s="9">
        <v>1.845</v>
      </c>
      <c r="EN11" s="9">
        <v>99.415000000000006</v>
      </c>
      <c r="EO11" s="9">
        <v>87.22</v>
      </c>
      <c r="EP11" s="9">
        <v>83.623000000000005</v>
      </c>
      <c r="EQ11" s="9">
        <v>1.792</v>
      </c>
      <c r="ER11" s="9">
        <v>1.8049999999999999</v>
      </c>
      <c r="ES11" s="9">
        <v>1.792</v>
      </c>
      <c r="ET11" s="9">
        <v>1.8049999999999999</v>
      </c>
      <c r="EU11" s="9">
        <v>0</v>
      </c>
      <c r="EV11" s="9">
        <v>60.863999999999997</v>
      </c>
      <c r="EW11" s="9">
        <v>4.6429999999999998</v>
      </c>
      <c r="EX11" s="9">
        <v>5.6</v>
      </c>
      <c r="EY11" s="9">
        <v>16.113</v>
      </c>
      <c r="EZ11" s="9">
        <v>7.9349999999999996</v>
      </c>
      <c r="FA11" s="9">
        <v>79.284000000000006</v>
      </c>
      <c r="FB11" s="9">
        <v>12.195</v>
      </c>
      <c r="FC11" s="9">
        <v>13.939</v>
      </c>
      <c r="FD11" s="9">
        <v>126.592</v>
      </c>
      <c r="FE11" s="9">
        <v>90.311000000000007</v>
      </c>
      <c r="FF11" s="9">
        <v>73.41</v>
      </c>
      <c r="FG11" s="9">
        <v>73.41</v>
      </c>
      <c r="FH11" s="9">
        <v>5.077</v>
      </c>
      <c r="FI11" s="9">
        <v>68.332999999999998</v>
      </c>
      <c r="FJ11" s="9">
        <v>16.901</v>
      </c>
      <c r="FK11" s="9">
        <v>1445.2349999999999</v>
      </c>
      <c r="FL11" s="9">
        <v>1329.2750000000001</v>
      </c>
      <c r="FM11" s="9">
        <v>264.96899999999999</v>
      </c>
      <c r="FN11" s="9">
        <v>121.517</v>
      </c>
      <c r="FO11" s="9">
        <v>45.023000000000003</v>
      </c>
      <c r="FP11" s="9">
        <v>65.254000000000005</v>
      </c>
      <c r="FQ11" s="9">
        <v>70.887</v>
      </c>
      <c r="FR11" s="9">
        <v>39.39</v>
      </c>
      <c r="FS11" s="9">
        <v>67.930999999999997</v>
      </c>
      <c r="FT11" s="9">
        <v>14.542</v>
      </c>
      <c r="FU11" s="9">
        <v>21.596</v>
      </c>
      <c r="FV11" s="9">
        <v>29.611000000000001</v>
      </c>
      <c r="FW11" s="9">
        <v>44.469000000000001</v>
      </c>
      <c r="FX11" s="9">
        <v>36.195999999999998</v>
      </c>
      <c r="FY11" s="9">
        <v>70.599999999999994</v>
      </c>
      <c r="FZ11" s="9">
        <v>39.677999999999997</v>
      </c>
      <c r="GA11" s="9">
        <v>143.452</v>
      </c>
      <c r="GB11" s="9">
        <v>1064.306</v>
      </c>
      <c r="GC11" s="9">
        <v>865.30899999999997</v>
      </c>
      <c r="GD11" s="9">
        <v>816.43</v>
      </c>
      <c r="GE11" s="9">
        <v>23.46</v>
      </c>
      <c r="GF11" s="9">
        <v>25.419</v>
      </c>
      <c r="GG11" s="9">
        <v>21.872</v>
      </c>
      <c r="GH11" s="9">
        <v>11.349</v>
      </c>
      <c r="GI11" s="9">
        <v>11.201000000000001</v>
      </c>
      <c r="GJ11" s="9">
        <v>652</v>
      </c>
      <c r="GK11" s="9">
        <v>43.393000000000001</v>
      </c>
      <c r="GL11" s="9">
        <v>50.906999999999996</v>
      </c>
      <c r="GM11" s="9">
        <v>119.01</v>
      </c>
      <c r="GN11" s="9">
        <v>157.398</v>
      </c>
      <c r="GO11" s="9">
        <v>707.91099999999994</v>
      </c>
      <c r="GP11" s="9">
        <v>198.99700000000001</v>
      </c>
      <c r="GQ11" s="9">
        <v>115.96</v>
      </c>
      <c r="GR11" s="9">
        <v>1275.9349999999999</v>
      </c>
      <c r="GS11" s="9">
        <v>169.3</v>
      </c>
      <c r="GT11" s="9">
        <v>167.36699999999999</v>
      </c>
      <c r="GU11" s="9">
        <v>159.762</v>
      </c>
      <c r="GV11" s="9">
        <v>16.257000000000001</v>
      </c>
      <c r="GW11" s="9">
        <v>15.914</v>
      </c>
      <c r="GX11" s="9">
        <v>7.5949999999999998</v>
      </c>
      <c r="GY11" s="9">
        <v>8.3190000000000008</v>
      </c>
      <c r="GZ11" s="9">
        <v>9.4649999999999999</v>
      </c>
      <c r="HA11" s="9">
        <v>6.4480000000000004</v>
      </c>
      <c r="HB11" s="9">
        <v>9.3680000000000003</v>
      </c>
      <c r="HC11" s="9">
        <v>0</v>
      </c>
      <c r="HD11" s="9">
        <v>4.7549999999999999</v>
      </c>
      <c r="HE11" s="9">
        <v>4.8520000000000003</v>
      </c>
      <c r="HF11" s="9">
        <v>8.0850000000000009</v>
      </c>
      <c r="HG11" s="9">
        <v>2.9769999999999999</v>
      </c>
      <c r="HH11" s="9">
        <v>11.192</v>
      </c>
      <c r="HI11" s="9">
        <v>4.7220000000000004</v>
      </c>
      <c r="HJ11" s="9">
        <v>0.34399999999999997</v>
      </c>
      <c r="HK11" s="9">
        <v>143.505</v>
      </c>
      <c r="HL11" s="9">
        <v>86.91</v>
      </c>
      <c r="HM11" s="9">
        <v>76.128</v>
      </c>
      <c r="HN11" s="9">
        <v>5.3650000000000002</v>
      </c>
      <c r="HO11" s="9">
        <v>5.4169999999999998</v>
      </c>
      <c r="HP11" s="9">
        <v>3.6080000000000001</v>
      </c>
      <c r="HQ11" s="9">
        <v>0.54600000000000004</v>
      </c>
      <c r="HR11" s="9">
        <v>4.97</v>
      </c>
      <c r="HS11" s="9">
        <v>70</v>
      </c>
      <c r="HT11" s="9">
        <v>7.6970000000000001</v>
      </c>
      <c r="HU11" s="9">
        <v>2.7080000000000002</v>
      </c>
      <c r="HV11" s="9">
        <v>6.5060000000000002</v>
      </c>
      <c r="HW11" s="9">
        <v>24.582000000000001</v>
      </c>
      <c r="HX11" s="9">
        <v>62.328000000000003</v>
      </c>
      <c r="HY11" s="9">
        <v>56.594999999999999</v>
      </c>
      <c r="HZ11" s="9">
        <v>7.6059999999999999</v>
      </c>
      <c r="IA11" s="9">
        <v>167.36699999999999</v>
      </c>
      <c r="IB11" s="9">
        <v>277.57299999999998</v>
      </c>
      <c r="IC11" s="9">
        <v>259.63900000000001</v>
      </c>
      <c r="ID11" s="9">
        <v>23.030999999999999</v>
      </c>
      <c r="IE11" s="9">
        <v>22.173999999999999</v>
      </c>
      <c r="IF11" s="9">
        <v>9.5519999999999996</v>
      </c>
      <c r="IG11" s="9">
        <v>12.622</v>
      </c>
      <c r="IH11" s="9">
        <v>16.439</v>
      </c>
      <c r="II11" s="9">
        <v>5.7350000000000003</v>
      </c>
      <c r="IJ11" s="9">
        <v>17.652000000000001</v>
      </c>
      <c r="IK11" s="9">
        <v>0</v>
      </c>
      <c r="IL11" s="9">
        <v>4.5220000000000002</v>
      </c>
      <c r="IM11" s="9">
        <v>6.7629999999999999</v>
      </c>
      <c r="IN11" s="9">
        <v>5.657</v>
      </c>
      <c r="IO11" s="9">
        <v>9.7550000000000008</v>
      </c>
      <c r="IP11" s="9">
        <v>13.651999999999999</v>
      </c>
      <c r="IQ11" s="9">
        <v>8.5220000000000002</v>
      </c>
    </row>
    <row r="12" spans="1:251">
      <c r="A12" s="10">
        <v>42401</v>
      </c>
      <c r="B12" s="9">
        <v>5.577</v>
      </c>
      <c r="C12" s="9">
        <v>3.649</v>
      </c>
      <c r="D12" s="9">
        <v>3.536</v>
      </c>
      <c r="E12" s="9">
        <v>8.6419999999999995</v>
      </c>
      <c r="F12" s="9">
        <v>4.1189999999999998</v>
      </c>
      <c r="G12" s="9">
        <v>2.8180000000000001</v>
      </c>
      <c r="H12" s="9">
        <v>190.55799999999999</v>
      </c>
      <c r="I12" s="9">
        <v>149.58699999999999</v>
      </c>
      <c r="J12" s="9">
        <v>140.417</v>
      </c>
      <c r="K12" s="9">
        <v>6.34</v>
      </c>
      <c r="L12" s="9">
        <v>2.83</v>
      </c>
      <c r="M12" s="9">
        <v>7.4450000000000003</v>
      </c>
      <c r="N12" s="9">
        <v>0</v>
      </c>
      <c r="O12" s="9">
        <v>1.726</v>
      </c>
      <c r="P12" s="9">
        <v>121.096</v>
      </c>
      <c r="Q12" s="9">
        <v>9.6739999999999995</v>
      </c>
      <c r="R12" s="9">
        <v>6.0759999999999996</v>
      </c>
      <c r="S12" s="9">
        <v>12.741</v>
      </c>
      <c r="T12" s="9">
        <v>28.2</v>
      </c>
      <c r="U12" s="9">
        <v>121.387</v>
      </c>
      <c r="V12" s="9">
        <v>40.970999999999997</v>
      </c>
      <c r="W12" s="9">
        <v>10.178000000000001</v>
      </c>
      <c r="X12" s="9">
        <v>216.31399999999999</v>
      </c>
      <c r="Y12" s="9">
        <v>102.021</v>
      </c>
      <c r="Z12" s="9">
        <v>96.632999999999996</v>
      </c>
      <c r="AA12" s="9">
        <v>6.742</v>
      </c>
      <c r="AB12" s="9">
        <v>6.4029999999999996</v>
      </c>
      <c r="AC12" s="9">
        <v>4.2039999999999997</v>
      </c>
      <c r="AD12" s="9">
        <v>2.1989999999999998</v>
      </c>
      <c r="AE12" s="9">
        <v>4.0919999999999996</v>
      </c>
      <c r="AF12" s="9">
        <v>2.3109999999999999</v>
      </c>
      <c r="AG12" s="9">
        <v>3.097</v>
      </c>
      <c r="AH12" s="9">
        <v>0.88900000000000001</v>
      </c>
      <c r="AI12" s="9">
        <v>2.4169999999999998</v>
      </c>
      <c r="AJ12" s="9">
        <v>1.82</v>
      </c>
      <c r="AK12" s="9">
        <v>2.2160000000000002</v>
      </c>
      <c r="AL12" s="9">
        <v>2.367</v>
      </c>
      <c r="AM12" s="9">
        <v>4.0620000000000003</v>
      </c>
      <c r="AN12" s="9">
        <v>2.3410000000000002</v>
      </c>
      <c r="AO12" s="9">
        <v>0.33900000000000002</v>
      </c>
      <c r="AP12" s="9">
        <v>89.891000000000005</v>
      </c>
      <c r="AQ12" s="9">
        <v>69.625</v>
      </c>
      <c r="AR12" s="9">
        <v>66.045000000000002</v>
      </c>
      <c r="AS12" s="9">
        <v>1.4730000000000001</v>
      </c>
      <c r="AT12" s="9">
        <v>2.1059999999999999</v>
      </c>
      <c r="AU12" s="9">
        <v>1.4690000000000001</v>
      </c>
      <c r="AV12" s="9">
        <v>1.5049999999999999</v>
      </c>
      <c r="AW12" s="9">
        <v>0.60499999999999998</v>
      </c>
      <c r="AX12" s="9">
        <v>56.841999999999999</v>
      </c>
      <c r="AY12" s="9">
        <v>2.5339999999999998</v>
      </c>
      <c r="AZ12" s="9">
        <v>3.3559999999999999</v>
      </c>
      <c r="BA12" s="9">
        <v>6.8920000000000003</v>
      </c>
      <c r="BB12" s="9">
        <v>11.048</v>
      </c>
      <c r="BC12" s="9">
        <v>58.576999999999998</v>
      </c>
      <c r="BD12" s="9">
        <v>20.265999999999998</v>
      </c>
      <c r="BE12" s="9">
        <v>5.3890000000000002</v>
      </c>
      <c r="BF12" s="9">
        <v>102.021</v>
      </c>
      <c r="BG12" s="9">
        <v>133.589</v>
      </c>
      <c r="BH12" s="9">
        <v>125.48099999999999</v>
      </c>
      <c r="BI12" s="9">
        <v>10.445</v>
      </c>
      <c r="BJ12" s="9">
        <v>9.4689999999999994</v>
      </c>
      <c r="BK12" s="9">
        <v>2.6579999999999999</v>
      </c>
      <c r="BL12" s="9">
        <v>6.8109999999999999</v>
      </c>
      <c r="BM12" s="9">
        <v>5.05</v>
      </c>
      <c r="BN12" s="9">
        <v>4.4189999999999996</v>
      </c>
      <c r="BO12" s="9">
        <v>3.464</v>
      </c>
      <c r="BP12" s="9">
        <v>1.8740000000000001</v>
      </c>
      <c r="BQ12" s="9">
        <v>4.1310000000000002</v>
      </c>
      <c r="BR12" s="9">
        <v>2.4449999999999998</v>
      </c>
      <c r="BS12" s="9">
        <v>2.968</v>
      </c>
      <c r="BT12" s="9">
        <v>4.0570000000000004</v>
      </c>
      <c r="BU12" s="9">
        <v>5.5910000000000002</v>
      </c>
      <c r="BV12" s="9">
        <v>3.8780000000000001</v>
      </c>
      <c r="BW12" s="9">
        <v>0.97599999999999998</v>
      </c>
      <c r="BX12" s="9">
        <v>115.035</v>
      </c>
      <c r="BY12" s="9">
        <v>80.745000000000005</v>
      </c>
      <c r="BZ12" s="9">
        <v>78.069000000000003</v>
      </c>
      <c r="CA12" s="9">
        <v>1.7090000000000001</v>
      </c>
      <c r="CB12" s="9">
        <v>0.96699999999999997</v>
      </c>
      <c r="CC12" s="9">
        <v>0.29799999999999999</v>
      </c>
      <c r="CD12" s="9">
        <v>0.64300000000000002</v>
      </c>
      <c r="CE12" s="9">
        <v>1.7350000000000001</v>
      </c>
      <c r="CF12" s="9">
        <v>65.813999999999993</v>
      </c>
      <c r="CG12" s="9">
        <v>4.157</v>
      </c>
      <c r="CH12" s="9">
        <v>3.1339999999999999</v>
      </c>
      <c r="CI12" s="9">
        <v>7.64</v>
      </c>
      <c r="CJ12" s="9">
        <v>9.5960000000000001</v>
      </c>
      <c r="CK12" s="9">
        <v>71.150000000000006</v>
      </c>
      <c r="CL12" s="9">
        <v>34.29</v>
      </c>
      <c r="CM12" s="9">
        <v>8.1080000000000005</v>
      </c>
      <c r="CN12" s="9">
        <v>133.589</v>
      </c>
      <c r="CO12" s="9">
        <v>185.00200000000001</v>
      </c>
      <c r="CP12" s="9">
        <v>171.286</v>
      </c>
      <c r="CQ12" s="9">
        <v>16.140999999999998</v>
      </c>
      <c r="CR12" s="9">
        <v>14.551</v>
      </c>
      <c r="CS12" s="9">
        <v>5.1589999999999998</v>
      </c>
      <c r="CT12" s="9">
        <v>9.3919999999999995</v>
      </c>
      <c r="CU12" s="9">
        <v>9.1850000000000005</v>
      </c>
      <c r="CV12" s="9">
        <v>5.3659999999999997</v>
      </c>
      <c r="CW12" s="9">
        <v>9.2569999999999997</v>
      </c>
      <c r="CX12" s="9">
        <v>3.6339999999999999</v>
      </c>
      <c r="CY12" s="9">
        <v>1.66</v>
      </c>
      <c r="CZ12" s="9">
        <v>3.952</v>
      </c>
      <c r="DA12" s="9">
        <v>4.1189999999999998</v>
      </c>
      <c r="DB12" s="9">
        <v>6.4809999999999999</v>
      </c>
      <c r="DC12" s="9">
        <v>8.5809999999999995</v>
      </c>
      <c r="DD12" s="9">
        <v>5.97</v>
      </c>
      <c r="DE12" s="9">
        <v>1.589</v>
      </c>
      <c r="DF12" s="9">
        <v>155.14500000000001</v>
      </c>
      <c r="DG12" s="9">
        <v>139.41</v>
      </c>
      <c r="DH12" s="9">
        <v>134.21700000000001</v>
      </c>
      <c r="DI12" s="9">
        <v>1.792</v>
      </c>
      <c r="DJ12" s="9">
        <v>3.4009999999999998</v>
      </c>
      <c r="DK12" s="9">
        <v>1.2749999999999999</v>
      </c>
      <c r="DL12" s="9">
        <v>3.0870000000000002</v>
      </c>
      <c r="DM12" s="9">
        <v>0.83099999999999996</v>
      </c>
      <c r="DN12" s="9">
        <v>99.293999999999997</v>
      </c>
      <c r="DO12" s="9">
        <v>10.824999999999999</v>
      </c>
      <c r="DP12" s="9">
        <v>9.2530000000000001</v>
      </c>
      <c r="DQ12" s="9">
        <v>20.038</v>
      </c>
      <c r="DR12" s="9">
        <v>14.694000000000001</v>
      </c>
      <c r="DS12" s="9">
        <v>124.71599999999999</v>
      </c>
      <c r="DT12" s="9">
        <v>15.734999999999999</v>
      </c>
      <c r="DU12" s="9">
        <v>13.715999999999999</v>
      </c>
      <c r="DV12" s="9">
        <v>185.00200000000001</v>
      </c>
      <c r="DW12" s="9">
        <v>129.57400000000001</v>
      </c>
      <c r="DX12" s="9">
        <v>118.79600000000001</v>
      </c>
      <c r="DY12" s="9">
        <v>10.983000000000001</v>
      </c>
      <c r="DZ12" s="9">
        <v>9.4109999999999996</v>
      </c>
      <c r="EA12" s="9">
        <v>4.1369999999999996</v>
      </c>
      <c r="EB12" s="9">
        <v>5.274</v>
      </c>
      <c r="EC12" s="9">
        <v>4.4969999999999999</v>
      </c>
      <c r="ED12" s="9">
        <v>4.9139999999999997</v>
      </c>
      <c r="EE12" s="9">
        <v>5.4779999999999998</v>
      </c>
      <c r="EF12" s="9">
        <v>3.9329999999999998</v>
      </c>
      <c r="EG12" s="9">
        <v>0</v>
      </c>
      <c r="EH12" s="9">
        <v>1.756</v>
      </c>
      <c r="EI12" s="9">
        <v>5.8250000000000002</v>
      </c>
      <c r="EJ12" s="9">
        <v>1.83</v>
      </c>
      <c r="EK12" s="9">
        <v>5.1820000000000004</v>
      </c>
      <c r="EL12" s="9">
        <v>4.2290000000000001</v>
      </c>
      <c r="EM12" s="9">
        <v>1.5720000000000001</v>
      </c>
      <c r="EN12" s="9">
        <v>107.81399999999999</v>
      </c>
      <c r="EO12" s="9">
        <v>98.26</v>
      </c>
      <c r="EP12" s="9">
        <v>95.078999999999994</v>
      </c>
      <c r="EQ12" s="9">
        <v>1.925</v>
      </c>
      <c r="ER12" s="9">
        <v>1.256</v>
      </c>
      <c r="ES12" s="9">
        <v>1.212</v>
      </c>
      <c r="ET12" s="9">
        <v>1.319</v>
      </c>
      <c r="EU12" s="9">
        <v>0.65</v>
      </c>
      <c r="EV12" s="9">
        <v>64.866</v>
      </c>
      <c r="EW12" s="9">
        <v>5.9850000000000003</v>
      </c>
      <c r="EX12" s="9">
        <v>6.5679999999999996</v>
      </c>
      <c r="EY12" s="9">
        <v>20.841999999999999</v>
      </c>
      <c r="EZ12" s="9">
        <v>9.0790000000000006</v>
      </c>
      <c r="FA12" s="9">
        <v>89.180999999999997</v>
      </c>
      <c r="FB12" s="9">
        <v>9.5530000000000008</v>
      </c>
      <c r="FC12" s="9">
        <v>10.778</v>
      </c>
      <c r="FD12" s="9">
        <v>129.57400000000001</v>
      </c>
      <c r="FE12" s="9">
        <v>97.212999999999994</v>
      </c>
      <c r="FF12" s="9">
        <v>76.850999999999999</v>
      </c>
      <c r="FG12" s="9">
        <v>76.850999999999999</v>
      </c>
      <c r="FH12" s="9">
        <v>5.4569999999999999</v>
      </c>
      <c r="FI12" s="9">
        <v>71.394000000000005</v>
      </c>
      <c r="FJ12" s="9">
        <v>20.361999999999998</v>
      </c>
      <c r="FK12" s="9">
        <v>1413.009</v>
      </c>
      <c r="FL12" s="9">
        <v>1308.1120000000001</v>
      </c>
      <c r="FM12" s="9">
        <v>231.93799999999999</v>
      </c>
      <c r="FN12" s="9">
        <v>108.548</v>
      </c>
      <c r="FO12" s="9">
        <v>44.411999999999999</v>
      </c>
      <c r="FP12" s="9">
        <v>54.828000000000003</v>
      </c>
      <c r="FQ12" s="9">
        <v>62.411999999999999</v>
      </c>
      <c r="FR12" s="9">
        <v>36.393999999999998</v>
      </c>
      <c r="FS12" s="9">
        <v>61.783999999999999</v>
      </c>
      <c r="FT12" s="9">
        <v>16.652000000000001</v>
      </c>
      <c r="FU12" s="9">
        <v>15.196</v>
      </c>
      <c r="FV12" s="9">
        <v>28.295000000000002</v>
      </c>
      <c r="FW12" s="9">
        <v>32.28</v>
      </c>
      <c r="FX12" s="9">
        <v>38.664999999999999</v>
      </c>
      <c r="FY12" s="9">
        <v>63.506999999999998</v>
      </c>
      <c r="FZ12" s="9">
        <v>35.732999999999997</v>
      </c>
      <c r="GA12" s="9">
        <v>123.39</v>
      </c>
      <c r="GB12" s="9">
        <v>1076.174</v>
      </c>
      <c r="GC12" s="9">
        <v>877.89099999999996</v>
      </c>
      <c r="GD12" s="9">
        <v>841.06899999999996</v>
      </c>
      <c r="GE12" s="9">
        <v>18.613</v>
      </c>
      <c r="GF12" s="9">
        <v>18.209</v>
      </c>
      <c r="GG12" s="9">
        <v>18.811</v>
      </c>
      <c r="GH12" s="9">
        <v>9.234</v>
      </c>
      <c r="GI12" s="9">
        <v>6.157</v>
      </c>
      <c r="GJ12" s="9">
        <v>671.21400000000006</v>
      </c>
      <c r="GK12" s="9">
        <v>45.494</v>
      </c>
      <c r="GL12" s="9">
        <v>56.207999999999998</v>
      </c>
      <c r="GM12" s="9">
        <v>104.97499999999999</v>
      </c>
      <c r="GN12" s="9">
        <v>139.4</v>
      </c>
      <c r="GO12" s="9">
        <v>738.49099999999999</v>
      </c>
      <c r="GP12" s="9">
        <v>198.28299999999999</v>
      </c>
      <c r="GQ12" s="9">
        <v>104.89700000000001</v>
      </c>
      <c r="GR12" s="9">
        <v>1260.557</v>
      </c>
      <c r="GS12" s="9">
        <v>152.452</v>
      </c>
      <c r="GT12" s="9">
        <v>157.39099999999999</v>
      </c>
      <c r="GU12" s="9">
        <v>150.26300000000001</v>
      </c>
      <c r="GV12" s="9">
        <v>9.8859999999999992</v>
      </c>
      <c r="GW12" s="9">
        <v>9.2959999999999994</v>
      </c>
      <c r="GX12" s="9">
        <v>2.4</v>
      </c>
      <c r="GY12" s="9">
        <v>6.8970000000000002</v>
      </c>
      <c r="GZ12" s="9">
        <v>4.758</v>
      </c>
      <c r="HA12" s="9">
        <v>4.5380000000000003</v>
      </c>
      <c r="HB12" s="9">
        <v>5.3129999999999997</v>
      </c>
      <c r="HC12" s="9">
        <v>0</v>
      </c>
      <c r="HD12" s="9">
        <v>2.6819999999999999</v>
      </c>
      <c r="HE12" s="9">
        <v>1.671</v>
      </c>
      <c r="HF12" s="9">
        <v>3.5649999999999999</v>
      </c>
      <c r="HG12" s="9">
        <v>4.0599999999999996</v>
      </c>
      <c r="HH12" s="9">
        <v>6.3789999999999996</v>
      </c>
      <c r="HI12" s="9">
        <v>2.9180000000000001</v>
      </c>
      <c r="HJ12" s="9">
        <v>0.59</v>
      </c>
      <c r="HK12" s="9">
        <v>140.37700000000001</v>
      </c>
      <c r="HL12" s="9">
        <v>85.497</v>
      </c>
      <c r="HM12" s="9">
        <v>81.305000000000007</v>
      </c>
      <c r="HN12" s="9">
        <v>1.9330000000000001</v>
      </c>
      <c r="HO12" s="9">
        <v>2.2589999999999999</v>
      </c>
      <c r="HP12" s="9">
        <v>1.865</v>
      </c>
      <c r="HQ12" s="9">
        <v>0.45700000000000002</v>
      </c>
      <c r="HR12" s="9">
        <v>1.256</v>
      </c>
      <c r="HS12" s="9">
        <v>69.629000000000005</v>
      </c>
      <c r="HT12" s="9">
        <v>3.1869999999999998</v>
      </c>
      <c r="HU12" s="9">
        <v>3.7570000000000001</v>
      </c>
      <c r="HV12" s="9">
        <v>8.9239999999999995</v>
      </c>
      <c r="HW12" s="9">
        <v>13.587999999999999</v>
      </c>
      <c r="HX12" s="9">
        <v>71.909000000000006</v>
      </c>
      <c r="HY12" s="9">
        <v>54.88</v>
      </c>
      <c r="HZ12" s="9">
        <v>7.1280000000000001</v>
      </c>
      <c r="IA12" s="9">
        <v>157.39099999999999</v>
      </c>
      <c r="IB12" s="9">
        <v>271.63799999999998</v>
      </c>
      <c r="IC12" s="9">
        <v>256.42</v>
      </c>
      <c r="ID12" s="9">
        <v>19.527999999999999</v>
      </c>
      <c r="IE12" s="9">
        <v>16.812000000000001</v>
      </c>
      <c r="IF12" s="9">
        <v>11.712999999999999</v>
      </c>
      <c r="IG12" s="9">
        <v>5.0979999999999999</v>
      </c>
      <c r="IH12" s="9">
        <v>11.759</v>
      </c>
      <c r="II12" s="9">
        <v>5.0529999999999999</v>
      </c>
      <c r="IJ12" s="9">
        <v>13.488</v>
      </c>
      <c r="IK12" s="9">
        <v>0</v>
      </c>
      <c r="IL12" s="9">
        <v>3.323</v>
      </c>
      <c r="IM12" s="9">
        <v>6.8369999999999997</v>
      </c>
      <c r="IN12" s="9">
        <v>2.7280000000000002</v>
      </c>
      <c r="IO12" s="9">
        <v>7.2460000000000004</v>
      </c>
      <c r="IP12" s="9">
        <v>12.308999999999999</v>
      </c>
      <c r="IQ12" s="9">
        <v>4.5030000000000001</v>
      </c>
    </row>
    <row r="13" spans="1:251">
      <c r="A13" s="10">
        <v>42767</v>
      </c>
      <c r="B13" s="9">
        <v>1.887</v>
      </c>
      <c r="C13" s="9">
        <v>3.407</v>
      </c>
      <c r="D13" s="9">
        <v>3.98</v>
      </c>
      <c r="E13" s="9">
        <v>6.2</v>
      </c>
      <c r="F13" s="9">
        <v>3.0739999999999998</v>
      </c>
      <c r="G13" s="9">
        <v>1.6319999999999999</v>
      </c>
      <c r="H13" s="9">
        <v>206.16399999999999</v>
      </c>
      <c r="I13" s="9">
        <v>166.41399999999999</v>
      </c>
      <c r="J13" s="9">
        <v>158.697</v>
      </c>
      <c r="K13" s="9">
        <v>4.34</v>
      </c>
      <c r="L13" s="9">
        <v>3.3769999999999998</v>
      </c>
      <c r="M13" s="9">
        <v>5.6980000000000004</v>
      </c>
      <c r="N13" s="9">
        <v>0.55600000000000005</v>
      </c>
      <c r="O13" s="9">
        <v>1.464</v>
      </c>
      <c r="P13" s="9">
        <v>134.898</v>
      </c>
      <c r="Q13" s="9">
        <v>8.4009999999999998</v>
      </c>
      <c r="R13" s="9">
        <v>8.5530000000000008</v>
      </c>
      <c r="S13" s="9">
        <v>14.561999999999999</v>
      </c>
      <c r="T13" s="9">
        <v>22.52</v>
      </c>
      <c r="U13" s="9">
        <v>143.89400000000001</v>
      </c>
      <c r="V13" s="9">
        <v>39.75</v>
      </c>
      <c r="W13" s="9">
        <v>9.5640000000000001</v>
      </c>
      <c r="X13" s="9">
        <v>226.63499999999999</v>
      </c>
      <c r="Y13" s="9">
        <v>97.995999999999995</v>
      </c>
      <c r="Z13" s="9">
        <v>92.668999999999997</v>
      </c>
      <c r="AA13" s="9">
        <v>5.383</v>
      </c>
      <c r="AB13" s="9">
        <v>4.82</v>
      </c>
      <c r="AC13" s="9">
        <v>2.2970000000000002</v>
      </c>
      <c r="AD13" s="9">
        <v>2.5230000000000001</v>
      </c>
      <c r="AE13" s="9">
        <v>3.2349999999999999</v>
      </c>
      <c r="AF13" s="9">
        <v>1.585</v>
      </c>
      <c r="AG13" s="9">
        <v>2.9780000000000002</v>
      </c>
      <c r="AH13" s="9">
        <v>0.81200000000000006</v>
      </c>
      <c r="AI13" s="9">
        <v>1.0289999999999999</v>
      </c>
      <c r="AJ13" s="9">
        <v>0.34200000000000003</v>
      </c>
      <c r="AK13" s="9">
        <v>1.149</v>
      </c>
      <c r="AL13" s="9">
        <v>3.3279999999999998</v>
      </c>
      <c r="AM13" s="9">
        <v>3.2669999999999999</v>
      </c>
      <c r="AN13" s="9">
        <v>1.552</v>
      </c>
      <c r="AO13" s="9">
        <v>0.56299999999999994</v>
      </c>
      <c r="AP13" s="9">
        <v>87.287000000000006</v>
      </c>
      <c r="AQ13" s="9">
        <v>66.165000000000006</v>
      </c>
      <c r="AR13" s="9">
        <v>62.311999999999998</v>
      </c>
      <c r="AS13" s="9">
        <v>1.7090000000000001</v>
      </c>
      <c r="AT13" s="9">
        <v>2.1440000000000001</v>
      </c>
      <c r="AU13" s="9">
        <v>1.728</v>
      </c>
      <c r="AV13" s="9">
        <v>1.2729999999999999</v>
      </c>
      <c r="AW13" s="9">
        <v>0.85199999999999998</v>
      </c>
      <c r="AX13" s="9">
        <v>53.665999999999997</v>
      </c>
      <c r="AY13" s="9">
        <v>3.4409999999999998</v>
      </c>
      <c r="AZ13" s="9">
        <v>3.786</v>
      </c>
      <c r="BA13" s="9">
        <v>5.2720000000000002</v>
      </c>
      <c r="BB13" s="9">
        <v>10.689</v>
      </c>
      <c r="BC13" s="9">
        <v>55.475999999999999</v>
      </c>
      <c r="BD13" s="9">
        <v>21.122</v>
      </c>
      <c r="BE13" s="9">
        <v>5.327</v>
      </c>
      <c r="BF13" s="9">
        <v>97.995999999999995</v>
      </c>
      <c r="BG13" s="9">
        <v>128.238</v>
      </c>
      <c r="BH13" s="9">
        <v>122.059</v>
      </c>
      <c r="BI13" s="9">
        <v>10.044</v>
      </c>
      <c r="BJ13" s="9">
        <v>9.0540000000000003</v>
      </c>
      <c r="BK13" s="9">
        <v>4.8319999999999999</v>
      </c>
      <c r="BL13" s="9">
        <v>4.2220000000000004</v>
      </c>
      <c r="BM13" s="9">
        <v>6.141</v>
      </c>
      <c r="BN13" s="9">
        <v>2.9129999999999998</v>
      </c>
      <c r="BO13" s="9">
        <v>5.3620000000000001</v>
      </c>
      <c r="BP13" s="9">
        <v>0.88600000000000001</v>
      </c>
      <c r="BQ13" s="9">
        <v>2.806</v>
      </c>
      <c r="BR13" s="9">
        <v>1.3720000000000001</v>
      </c>
      <c r="BS13" s="9">
        <v>2.6320000000000001</v>
      </c>
      <c r="BT13" s="9">
        <v>5.05</v>
      </c>
      <c r="BU13" s="9">
        <v>4.782</v>
      </c>
      <c r="BV13" s="9">
        <v>4.2720000000000002</v>
      </c>
      <c r="BW13" s="9">
        <v>0.99</v>
      </c>
      <c r="BX13" s="9">
        <v>112.015</v>
      </c>
      <c r="BY13" s="9">
        <v>81.233999999999995</v>
      </c>
      <c r="BZ13" s="9">
        <v>79.489000000000004</v>
      </c>
      <c r="CA13" s="9">
        <v>1.4390000000000001</v>
      </c>
      <c r="CB13" s="9">
        <v>0.30499999999999999</v>
      </c>
      <c r="CC13" s="9">
        <v>0.622</v>
      </c>
      <c r="CD13" s="9">
        <v>0.57399999999999995</v>
      </c>
      <c r="CE13" s="9">
        <v>0.54800000000000004</v>
      </c>
      <c r="CF13" s="9">
        <v>61.878</v>
      </c>
      <c r="CG13" s="9">
        <v>4.5469999999999997</v>
      </c>
      <c r="CH13" s="9">
        <v>3.01</v>
      </c>
      <c r="CI13" s="9">
        <v>11.798999999999999</v>
      </c>
      <c r="CJ13" s="9">
        <v>8.452</v>
      </c>
      <c r="CK13" s="9">
        <v>72.781000000000006</v>
      </c>
      <c r="CL13" s="9">
        <v>30.780999999999999</v>
      </c>
      <c r="CM13" s="9">
        <v>6.1790000000000003</v>
      </c>
      <c r="CN13" s="9">
        <v>128.238</v>
      </c>
      <c r="CO13" s="9">
        <v>190.42599999999999</v>
      </c>
      <c r="CP13" s="9">
        <v>179.01599999999999</v>
      </c>
      <c r="CQ13" s="9">
        <v>13.994</v>
      </c>
      <c r="CR13" s="9">
        <v>12.711</v>
      </c>
      <c r="CS13" s="9">
        <v>6.4989999999999997</v>
      </c>
      <c r="CT13" s="9">
        <v>6.2119999999999997</v>
      </c>
      <c r="CU13" s="9">
        <v>10.096</v>
      </c>
      <c r="CV13" s="9">
        <v>2.6139999999999999</v>
      </c>
      <c r="CW13" s="9">
        <v>10.404999999999999</v>
      </c>
      <c r="CX13" s="9">
        <v>1.742</v>
      </c>
      <c r="CY13" s="9">
        <v>0.56399999999999995</v>
      </c>
      <c r="CZ13" s="9">
        <v>3.274</v>
      </c>
      <c r="DA13" s="9">
        <v>5.4059999999999997</v>
      </c>
      <c r="DB13" s="9">
        <v>4.03</v>
      </c>
      <c r="DC13" s="9">
        <v>8.1479999999999997</v>
      </c>
      <c r="DD13" s="9">
        <v>4.5620000000000003</v>
      </c>
      <c r="DE13" s="9">
        <v>1.2829999999999999</v>
      </c>
      <c r="DF13" s="9">
        <v>165.02199999999999</v>
      </c>
      <c r="DG13" s="9">
        <v>149.584</v>
      </c>
      <c r="DH13" s="9">
        <v>144.19300000000001</v>
      </c>
      <c r="DI13" s="9">
        <v>2.1040000000000001</v>
      </c>
      <c r="DJ13" s="9">
        <v>3.286</v>
      </c>
      <c r="DK13" s="9">
        <v>2.1</v>
      </c>
      <c r="DL13" s="9">
        <v>2.3380000000000001</v>
      </c>
      <c r="DM13" s="9">
        <v>0.95199999999999996</v>
      </c>
      <c r="DN13" s="9">
        <v>110.52</v>
      </c>
      <c r="DO13" s="9">
        <v>9.8379999999999992</v>
      </c>
      <c r="DP13" s="9">
        <v>8.6159999999999997</v>
      </c>
      <c r="DQ13" s="9">
        <v>20.609000000000002</v>
      </c>
      <c r="DR13" s="9">
        <v>15.528</v>
      </c>
      <c r="DS13" s="9">
        <v>134.05600000000001</v>
      </c>
      <c r="DT13" s="9">
        <v>15.438000000000001</v>
      </c>
      <c r="DU13" s="9">
        <v>11.411</v>
      </c>
      <c r="DV13" s="9">
        <v>190.42599999999999</v>
      </c>
      <c r="DW13" s="9">
        <v>143.42099999999999</v>
      </c>
      <c r="DX13" s="9">
        <v>131.96899999999999</v>
      </c>
      <c r="DY13" s="9">
        <v>8.8480000000000008</v>
      </c>
      <c r="DZ13" s="9">
        <v>7.54</v>
      </c>
      <c r="EA13" s="9">
        <v>4.1449999999999996</v>
      </c>
      <c r="EB13" s="9">
        <v>3.3940000000000001</v>
      </c>
      <c r="EC13" s="9">
        <v>4.9370000000000003</v>
      </c>
      <c r="ED13" s="9">
        <v>2.6030000000000002</v>
      </c>
      <c r="EE13" s="9">
        <v>7.2149999999999999</v>
      </c>
      <c r="EF13" s="9">
        <v>0.32500000000000001</v>
      </c>
      <c r="EG13" s="9">
        <v>0</v>
      </c>
      <c r="EH13" s="9">
        <v>4.2160000000000002</v>
      </c>
      <c r="EI13" s="9">
        <v>2.2789999999999999</v>
      </c>
      <c r="EJ13" s="9">
        <v>1.0449999999999999</v>
      </c>
      <c r="EK13" s="9">
        <v>3.1890000000000001</v>
      </c>
      <c r="EL13" s="9">
        <v>4.351</v>
      </c>
      <c r="EM13" s="9">
        <v>1.3080000000000001</v>
      </c>
      <c r="EN13" s="9">
        <v>123.121</v>
      </c>
      <c r="EO13" s="9">
        <v>107.474</v>
      </c>
      <c r="EP13" s="9">
        <v>103.646</v>
      </c>
      <c r="EQ13" s="9">
        <v>1.7490000000000001</v>
      </c>
      <c r="ER13" s="9">
        <v>2.0790000000000002</v>
      </c>
      <c r="ES13" s="9">
        <v>1.2050000000000001</v>
      </c>
      <c r="ET13" s="9">
        <v>2.6230000000000002</v>
      </c>
      <c r="EU13" s="9">
        <v>0</v>
      </c>
      <c r="EV13" s="9">
        <v>71.965999999999994</v>
      </c>
      <c r="EW13" s="9">
        <v>6.5140000000000002</v>
      </c>
      <c r="EX13" s="9">
        <v>6.86</v>
      </c>
      <c r="EY13" s="9">
        <v>22.134</v>
      </c>
      <c r="EZ13" s="9">
        <v>10.17</v>
      </c>
      <c r="FA13" s="9">
        <v>97.305000000000007</v>
      </c>
      <c r="FB13" s="9">
        <v>15.646000000000001</v>
      </c>
      <c r="FC13" s="9">
        <v>11.452</v>
      </c>
      <c r="FD13" s="9">
        <v>143.42099999999999</v>
      </c>
      <c r="FE13" s="9">
        <v>87.528000000000006</v>
      </c>
      <c r="FF13" s="9">
        <v>71.203000000000003</v>
      </c>
      <c r="FG13" s="9">
        <v>71.203000000000003</v>
      </c>
      <c r="FH13" s="9">
        <v>4.3319999999999999</v>
      </c>
      <c r="FI13" s="9">
        <v>66.870999999999995</v>
      </c>
      <c r="FJ13" s="9">
        <v>16.324999999999999</v>
      </c>
      <c r="FK13" s="9">
        <v>1420.567</v>
      </c>
      <c r="FL13" s="9">
        <v>1304.2059999999999</v>
      </c>
      <c r="FM13" s="9">
        <v>224.09899999999999</v>
      </c>
      <c r="FN13" s="9">
        <v>98.638999999999996</v>
      </c>
      <c r="FO13" s="9">
        <v>34.54</v>
      </c>
      <c r="FP13" s="9">
        <v>56.122</v>
      </c>
      <c r="FQ13" s="9">
        <v>61.761000000000003</v>
      </c>
      <c r="FR13" s="9">
        <v>28.901</v>
      </c>
      <c r="FS13" s="9">
        <v>52.524000000000001</v>
      </c>
      <c r="FT13" s="9">
        <v>20.472999999999999</v>
      </c>
      <c r="FU13" s="9">
        <v>13.856999999999999</v>
      </c>
      <c r="FV13" s="9">
        <v>26.015000000000001</v>
      </c>
      <c r="FW13" s="9">
        <v>33.506</v>
      </c>
      <c r="FX13" s="9">
        <v>31.141999999999999</v>
      </c>
      <c r="FY13" s="9">
        <v>55.505000000000003</v>
      </c>
      <c r="FZ13" s="9">
        <v>35.158000000000001</v>
      </c>
      <c r="GA13" s="9">
        <v>125.46</v>
      </c>
      <c r="GB13" s="9">
        <v>1080.1079999999999</v>
      </c>
      <c r="GC13" s="9">
        <v>865.90800000000002</v>
      </c>
      <c r="GD13" s="9">
        <v>829.08100000000002</v>
      </c>
      <c r="GE13" s="9">
        <v>18.859000000000002</v>
      </c>
      <c r="GF13" s="9">
        <v>17.087</v>
      </c>
      <c r="GG13" s="9">
        <v>18.338999999999999</v>
      </c>
      <c r="GH13" s="9">
        <v>7.4059999999999997</v>
      </c>
      <c r="GI13" s="9">
        <v>8.16</v>
      </c>
      <c r="GJ13" s="9">
        <v>669.62800000000004</v>
      </c>
      <c r="GK13" s="9">
        <v>45.002000000000002</v>
      </c>
      <c r="GL13" s="9">
        <v>54.753999999999998</v>
      </c>
      <c r="GM13" s="9">
        <v>96.524000000000001</v>
      </c>
      <c r="GN13" s="9">
        <v>127.80800000000001</v>
      </c>
      <c r="GO13" s="9">
        <v>738.101</v>
      </c>
      <c r="GP13" s="9">
        <v>214.19900000000001</v>
      </c>
      <c r="GQ13" s="9">
        <v>116.361</v>
      </c>
      <c r="GR13" s="9">
        <v>1264.769</v>
      </c>
      <c r="GS13" s="9">
        <v>155.798</v>
      </c>
      <c r="GT13" s="9">
        <v>152.18</v>
      </c>
      <c r="GU13" s="9">
        <v>142.65</v>
      </c>
      <c r="GV13" s="9">
        <v>6.4269999999999996</v>
      </c>
      <c r="GW13" s="9">
        <v>6.4269999999999996</v>
      </c>
      <c r="GX13" s="9">
        <v>1.696</v>
      </c>
      <c r="GY13" s="9">
        <v>4.7309999999999999</v>
      </c>
      <c r="GZ13" s="9">
        <v>4.6500000000000004</v>
      </c>
      <c r="HA13" s="9">
        <v>1.7769999999999999</v>
      </c>
      <c r="HB13" s="9">
        <v>4.8310000000000004</v>
      </c>
      <c r="HC13" s="9">
        <v>0</v>
      </c>
      <c r="HD13" s="9">
        <v>1.1060000000000001</v>
      </c>
      <c r="HE13" s="9">
        <v>3.1219999999999999</v>
      </c>
      <c r="HF13" s="9">
        <v>1.161</v>
      </c>
      <c r="HG13" s="9">
        <v>2.145</v>
      </c>
      <c r="HH13" s="9">
        <v>4.2519999999999998</v>
      </c>
      <c r="HI13" s="9">
        <v>2.1760000000000002</v>
      </c>
      <c r="HJ13" s="9">
        <v>0</v>
      </c>
      <c r="HK13" s="9">
        <v>136.22300000000001</v>
      </c>
      <c r="HL13" s="9">
        <v>86.299000000000007</v>
      </c>
      <c r="HM13" s="9">
        <v>81.599999999999994</v>
      </c>
      <c r="HN13" s="9">
        <v>2.323</v>
      </c>
      <c r="HO13" s="9">
        <v>2.375</v>
      </c>
      <c r="HP13" s="9">
        <v>2.323</v>
      </c>
      <c r="HQ13" s="9">
        <v>0.69299999999999995</v>
      </c>
      <c r="HR13" s="9">
        <v>1.6830000000000001</v>
      </c>
      <c r="HS13" s="9">
        <v>67.004999999999995</v>
      </c>
      <c r="HT13" s="9">
        <v>4.6520000000000001</v>
      </c>
      <c r="HU13" s="9">
        <v>6.25</v>
      </c>
      <c r="HV13" s="9">
        <v>8.3919999999999995</v>
      </c>
      <c r="HW13" s="9">
        <v>14.003</v>
      </c>
      <c r="HX13" s="9">
        <v>72.295000000000002</v>
      </c>
      <c r="HY13" s="9">
        <v>49.923999999999999</v>
      </c>
      <c r="HZ13" s="9">
        <v>9.5310000000000006</v>
      </c>
      <c r="IA13" s="9">
        <v>152.18</v>
      </c>
      <c r="IB13" s="9">
        <v>275.55099999999999</v>
      </c>
      <c r="IC13" s="9">
        <v>255.73</v>
      </c>
      <c r="ID13" s="9">
        <v>17.827999999999999</v>
      </c>
      <c r="IE13" s="9">
        <v>16.702999999999999</v>
      </c>
      <c r="IF13" s="9">
        <v>8.3059999999999992</v>
      </c>
      <c r="IG13" s="9">
        <v>8.3970000000000002</v>
      </c>
      <c r="IH13" s="9">
        <v>13.965</v>
      </c>
      <c r="II13" s="9">
        <v>2.738</v>
      </c>
      <c r="IJ13" s="9">
        <v>14.798</v>
      </c>
      <c r="IK13" s="9">
        <v>0</v>
      </c>
      <c r="IL13" s="9">
        <v>1.329</v>
      </c>
      <c r="IM13" s="9">
        <v>6.3739999999999997</v>
      </c>
      <c r="IN13" s="9">
        <v>5.4249999999999998</v>
      </c>
      <c r="IO13" s="9">
        <v>4.9039999999999999</v>
      </c>
      <c r="IP13" s="9">
        <v>11.404</v>
      </c>
      <c r="IQ13" s="9">
        <v>5.2990000000000004</v>
      </c>
    </row>
    <row r="14" spans="1:251">
      <c r="A14" s="10">
        <v>43132</v>
      </c>
      <c r="B14" s="9">
        <v>4.0529999999999999</v>
      </c>
      <c r="C14" s="9">
        <v>3.0619999999999998</v>
      </c>
      <c r="D14" s="9">
        <v>5.8140000000000001</v>
      </c>
      <c r="E14" s="9">
        <v>10.305</v>
      </c>
      <c r="F14" s="9">
        <v>2.6240000000000001</v>
      </c>
      <c r="G14" s="9">
        <v>1.7729999999999999</v>
      </c>
      <c r="H14" s="9">
        <v>218.04300000000001</v>
      </c>
      <c r="I14" s="9">
        <v>168.56399999999999</v>
      </c>
      <c r="J14" s="9">
        <v>162.78899999999999</v>
      </c>
      <c r="K14" s="9">
        <v>2.82</v>
      </c>
      <c r="L14" s="9">
        <v>2.9550000000000001</v>
      </c>
      <c r="M14" s="9">
        <v>4.2720000000000002</v>
      </c>
      <c r="N14" s="9">
        <v>0.28100000000000003</v>
      </c>
      <c r="O14" s="9">
        <v>1.222</v>
      </c>
      <c r="P14" s="9">
        <v>137.18700000000001</v>
      </c>
      <c r="Q14" s="9">
        <v>6.7939999999999996</v>
      </c>
      <c r="R14" s="9">
        <v>7.3529999999999998</v>
      </c>
      <c r="S14" s="9">
        <v>17.23</v>
      </c>
      <c r="T14" s="9">
        <v>20.638000000000002</v>
      </c>
      <c r="U14" s="9">
        <v>147.92500000000001</v>
      </c>
      <c r="V14" s="9">
        <v>49.478999999999999</v>
      </c>
      <c r="W14" s="9">
        <v>11.186999999999999</v>
      </c>
      <c r="X14" s="9">
        <v>243.93199999999999</v>
      </c>
      <c r="Y14" s="9">
        <v>93.388000000000005</v>
      </c>
      <c r="Z14" s="9">
        <v>90.287000000000006</v>
      </c>
      <c r="AA14" s="9">
        <v>5.4809999999999999</v>
      </c>
      <c r="AB14" s="9">
        <v>4.8449999999999998</v>
      </c>
      <c r="AC14" s="9">
        <v>2.863</v>
      </c>
      <c r="AD14" s="9">
        <v>1.982</v>
      </c>
      <c r="AE14" s="9">
        <v>3.7160000000000002</v>
      </c>
      <c r="AF14" s="9">
        <v>1.129</v>
      </c>
      <c r="AG14" s="9">
        <v>3.3849999999999998</v>
      </c>
      <c r="AH14" s="9">
        <v>0.56599999999999995</v>
      </c>
      <c r="AI14" s="9">
        <v>0.89300000000000002</v>
      </c>
      <c r="AJ14" s="9">
        <v>2.169</v>
      </c>
      <c r="AK14" s="9">
        <v>1.393</v>
      </c>
      <c r="AL14" s="9">
        <v>1.2829999999999999</v>
      </c>
      <c r="AM14" s="9">
        <v>4.26</v>
      </c>
      <c r="AN14" s="9">
        <v>0.58499999999999996</v>
      </c>
      <c r="AO14" s="9">
        <v>0.63600000000000001</v>
      </c>
      <c r="AP14" s="9">
        <v>84.805999999999997</v>
      </c>
      <c r="AQ14" s="9">
        <v>64.704999999999998</v>
      </c>
      <c r="AR14" s="9">
        <v>61.228000000000002</v>
      </c>
      <c r="AS14" s="9">
        <v>1.179</v>
      </c>
      <c r="AT14" s="9">
        <v>2.2989999999999999</v>
      </c>
      <c r="AU14" s="9">
        <v>1.772</v>
      </c>
      <c r="AV14" s="9">
        <v>1.7050000000000001</v>
      </c>
      <c r="AW14" s="9">
        <v>0</v>
      </c>
      <c r="AX14" s="9">
        <v>53.957000000000001</v>
      </c>
      <c r="AY14" s="9">
        <v>1.9330000000000001</v>
      </c>
      <c r="AZ14" s="9">
        <v>2.8149999999999999</v>
      </c>
      <c r="BA14" s="9">
        <v>5.9989999999999997</v>
      </c>
      <c r="BB14" s="9">
        <v>10.75</v>
      </c>
      <c r="BC14" s="9">
        <v>53.954999999999998</v>
      </c>
      <c r="BD14" s="9">
        <v>20.100999999999999</v>
      </c>
      <c r="BE14" s="9">
        <v>3.1</v>
      </c>
      <c r="BF14" s="9">
        <v>93.388000000000005</v>
      </c>
      <c r="BG14" s="9">
        <v>124.315</v>
      </c>
      <c r="BH14" s="9">
        <v>119.432</v>
      </c>
      <c r="BI14" s="9">
        <v>11.099</v>
      </c>
      <c r="BJ14" s="9">
        <v>10.887</v>
      </c>
      <c r="BK14" s="9">
        <v>5.4989999999999997</v>
      </c>
      <c r="BL14" s="9">
        <v>5.3890000000000002</v>
      </c>
      <c r="BM14" s="9">
        <v>8.3179999999999996</v>
      </c>
      <c r="BN14" s="9">
        <v>2.569</v>
      </c>
      <c r="BO14" s="9">
        <v>5.56</v>
      </c>
      <c r="BP14" s="9">
        <v>1.4730000000000001</v>
      </c>
      <c r="BQ14" s="9">
        <v>3.8540000000000001</v>
      </c>
      <c r="BR14" s="9">
        <v>3.1709999999999998</v>
      </c>
      <c r="BS14" s="9">
        <v>4.21</v>
      </c>
      <c r="BT14" s="9">
        <v>3.5070000000000001</v>
      </c>
      <c r="BU14" s="9">
        <v>3.8959999999999999</v>
      </c>
      <c r="BV14" s="9">
        <v>6.9909999999999997</v>
      </c>
      <c r="BW14" s="9">
        <v>0.21099999999999999</v>
      </c>
      <c r="BX14" s="9">
        <v>108.333</v>
      </c>
      <c r="BY14" s="9">
        <v>72.945999999999998</v>
      </c>
      <c r="BZ14" s="9">
        <v>70.343000000000004</v>
      </c>
      <c r="CA14" s="9">
        <v>1.0369999999999999</v>
      </c>
      <c r="CB14" s="9">
        <v>1.5669999999999999</v>
      </c>
      <c r="CC14" s="9">
        <v>1.0369999999999999</v>
      </c>
      <c r="CD14" s="9">
        <v>0.92400000000000004</v>
      </c>
      <c r="CE14" s="9">
        <v>0.64300000000000002</v>
      </c>
      <c r="CF14" s="9">
        <v>54.125</v>
      </c>
      <c r="CG14" s="9">
        <v>2.157</v>
      </c>
      <c r="CH14" s="9">
        <v>4.6989999999999998</v>
      </c>
      <c r="CI14" s="9">
        <v>11.965999999999999</v>
      </c>
      <c r="CJ14" s="9">
        <v>7.5069999999999997</v>
      </c>
      <c r="CK14" s="9">
        <v>65.44</v>
      </c>
      <c r="CL14" s="9">
        <v>35.387</v>
      </c>
      <c r="CM14" s="9">
        <v>4.883</v>
      </c>
      <c r="CN14" s="9">
        <v>124.315</v>
      </c>
      <c r="CO14" s="9">
        <v>191.31399999999999</v>
      </c>
      <c r="CP14" s="9">
        <v>176.88</v>
      </c>
      <c r="CQ14" s="9">
        <v>12.942</v>
      </c>
      <c r="CR14" s="9">
        <v>10.946999999999999</v>
      </c>
      <c r="CS14" s="9">
        <v>3.8290000000000002</v>
      </c>
      <c r="CT14" s="9">
        <v>7.117</v>
      </c>
      <c r="CU14" s="9">
        <v>6.4930000000000003</v>
      </c>
      <c r="CV14" s="9">
        <v>4.4530000000000003</v>
      </c>
      <c r="CW14" s="9">
        <v>7.3179999999999996</v>
      </c>
      <c r="CX14" s="9">
        <v>2.2389999999999999</v>
      </c>
      <c r="CY14" s="9">
        <v>0.99099999999999999</v>
      </c>
      <c r="CZ14" s="9">
        <v>3.7970000000000002</v>
      </c>
      <c r="DA14" s="9">
        <v>1.5369999999999999</v>
      </c>
      <c r="DB14" s="9">
        <v>5.6120000000000001</v>
      </c>
      <c r="DC14" s="9">
        <v>7.383</v>
      </c>
      <c r="DD14" s="9">
        <v>3.5630000000000002</v>
      </c>
      <c r="DE14" s="9">
        <v>1.9950000000000001</v>
      </c>
      <c r="DF14" s="9">
        <v>163.93799999999999</v>
      </c>
      <c r="DG14" s="9">
        <v>144.82400000000001</v>
      </c>
      <c r="DH14" s="9">
        <v>138.58500000000001</v>
      </c>
      <c r="DI14" s="9">
        <v>3.4820000000000002</v>
      </c>
      <c r="DJ14" s="9">
        <v>2.7570000000000001</v>
      </c>
      <c r="DK14" s="9">
        <v>4.1260000000000003</v>
      </c>
      <c r="DL14" s="9">
        <v>1.3120000000000001</v>
      </c>
      <c r="DM14" s="9">
        <v>0.80100000000000005</v>
      </c>
      <c r="DN14" s="9">
        <v>109.252</v>
      </c>
      <c r="DO14" s="9">
        <v>7.6349999999999998</v>
      </c>
      <c r="DP14" s="9">
        <v>8.9979999999999993</v>
      </c>
      <c r="DQ14" s="9">
        <v>18.939</v>
      </c>
      <c r="DR14" s="9">
        <v>15.478999999999999</v>
      </c>
      <c r="DS14" s="9">
        <v>129.345</v>
      </c>
      <c r="DT14" s="9">
        <v>19.114000000000001</v>
      </c>
      <c r="DU14" s="9">
        <v>14.433999999999999</v>
      </c>
      <c r="DV14" s="9">
        <v>191.31399999999999</v>
      </c>
      <c r="DW14" s="9">
        <v>140.869</v>
      </c>
      <c r="DX14" s="9">
        <v>132.90899999999999</v>
      </c>
      <c r="DY14" s="9">
        <v>14.763</v>
      </c>
      <c r="DZ14" s="9">
        <v>12.891</v>
      </c>
      <c r="EA14" s="9">
        <v>3.9489999999999998</v>
      </c>
      <c r="EB14" s="9">
        <v>8.9420000000000002</v>
      </c>
      <c r="EC14" s="9">
        <v>6.4359999999999999</v>
      </c>
      <c r="ED14" s="9">
        <v>6.4550000000000001</v>
      </c>
      <c r="EE14" s="9">
        <v>6.3239999999999998</v>
      </c>
      <c r="EF14" s="9">
        <v>6.5659999999999998</v>
      </c>
      <c r="EG14" s="9">
        <v>0</v>
      </c>
      <c r="EH14" s="9">
        <v>3.4089999999999998</v>
      </c>
      <c r="EI14" s="9">
        <v>6.0250000000000004</v>
      </c>
      <c r="EJ14" s="9">
        <v>3.4569999999999999</v>
      </c>
      <c r="EK14" s="9">
        <v>7.6379999999999999</v>
      </c>
      <c r="EL14" s="9">
        <v>5.2519999999999998</v>
      </c>
      <c r="EM14" s="9">
        <v>1.873</v>
      </c>
      <c r="EN14" s="9">
        <v>118.146</v>
      </c>
      <c r="EO14" s="9">
        <v>105.938</v>
      </c>
      <c r="EP14" s="9">
        <v>101.867</v>
      </c>
      <c r="EQ14" s="9">
        <v>1.8859999999999999</v>
      </c>
      <c r="ER14" s="9">
        <v>2.1850000000000001</v>
      </c>
      <c r="ES14" s="9">
        <v>1.2050000000000001</v>
      </c>
      <c r="ET14" s="9">
        <v>2.2879999999999998</v>
      </c>
      <c r="EU14" s="9">
        <v>0.24</v>
      </c>
      <c r="EV14" s="9">
        <v>68.412000000000006</v>
      </c>
      <c r="EW14" s="9">
        <v>6.9530000000000003</v>
      </c>
      <c r="EX14" s="9">
        <v>6.81</v>
      </c>
      <c r="EY14" s="9">
        <v>23.763000000000002</v>
      </c>
      <c r="EZ14" s="9">
        <v>11.042999999999999</v>
      </c>
      <c r="FA14" s="9">
        <v>94.896000000000001</v>
      </c>
      <c r="FB14" s="9">
        <v>12.208</v>
      </c>
      <c r="FC14" s="9">
        <v>7.96</v>
      </c>
      <c r="FD14" s="9">
        <v>140.869</v>
      </c>
      <c r="FE14" s="9">
        <v>97.981999999999999</v>
      </c>
      <c r="FF14" s="9">
        <v>84.832999999999998</v>
      </c>
      <c r="FG14" s="9">
        <v>84.832999999999998</v>
      </c>
      <c r="FH14" s="9">
        <v>6.5620000000000003</v>
      </c>
      <c r="FI14" s="9">
        <v>78.271000000000001</v>
      </c>
      <c r="FJ14" s="9">
        <v>13.148999999999999</v>
      </c>
      <c r="FK14" s="9">
        <v>1432.9580000000001</v>
      </c>
      <c r="FL14" s="9">
        <v>1331.0229999999999</v>
      </c>
      <c r="FM14" s="9">
        <v>240.46</v>
      </c>
      <c r="FN14" s="9">
        <v>98.468000000000004</v>
      </c>
      <c r="FO14" s="9">
        <v>34.954000000000001</v>
      </c>
      <c r="FP14" s="9">
        <v>50.747999999999998</v>
      </c>
      <c r="FQ14" s="9">
        <v>52.231999999999999</v>
      </c>
      <c r="FR14" s="9">
        <v>33.47</v>
      </c>
      <c r="FS14" s="9">
        <v>54.701000000000001</v>
      </c>
      <c r="FT14" s="9">
        <v>14.869</v>
      </c>
      <c r="FU14" s="9">
        <v>14.904999999999999</v>
      </c>
      <c r="FV14" s="9">
        <v>26.710999999999999</v>
      </c>
      <c r="FW14" s="9">
        <v>28.152000000000001</v>
      </c>
      <c r="FX14" s="9">
        <v>30.838999999999999</v>
      </c>
      <c r="FY14" s="9">
        <v>58.917999999999999</v>
      </c>
      <c r="FZ14" s="9">
        <v>26.783000000000001</v>
      </c>
      <c r="GA14" s="9">
        <v>141.99199999999999</v>
      </c>
      <c r="GB14" s="9">
        <v>1090.5630000000001</v>
      </c>
      <c r="GC14" s="9">
        <v>880.53099999999995</v>
      </c>
      <c r="GD14" s="9">
        <v>833.87099999999998</v>
      </c>
      <c r="GE14" s="9">
        <v>24.605</v>
      </c>
      <c r="GF14" s="9">
        <v>20.89</v>
      </c>
      <c r="GG14" s="9">
        <v>24.609000000000002</v>
      </c>
      <c r="GH14" s="9">
        <v>13.516999999999999</v>
      </c>
      <c r="GI14" s="9">
        <v>5.016</v>
      </c>
      <c r="GJ14" s="9">
        <v>670.88400000000001</v>
      </c>
      <c r="GK14" s="9">
        <v>44.973999999999997</v>
      </c>
      <c r="GL14" s="9">
        <v>50.648000000000003</v>
      </c>
      <c r="GM14" s="9">
        <v>114.02500000000001</v>
      </c>
      <c r="GN14" s="9">
        <v>127.51900000000001</v>
      </c>
      <c r="GO14" s="9">
        <v>753.01199999999994</v>
      </c>
      <c r="GP14" s="9">
        <v>210.03299999999999</v>
      </c>
      <c r="GQ14" s="9">
        <v>101.935</v>
      </c>
      <c r="GR14" s="9">
        <v>1262.184</v>
      </c>
      <c r="GS14" s="9">
        <v>170.774</v>
      </c>
      <c r="GT14" s="9">
        <v>143.29499999999999</v>
      </c>
      <c r="GU14" s="9">
        <v>137.863</v>
      </c>
      <c r="GV14" s="9">
        <v>7.5990000000000002</v>
      </c>
      <c r="GW14" s="9">
        <v>7.5990000000000002</v>
      </c>
      <c r="GX14" s="9">
        <v>3.0019999999999998</v>
      </c>
      <c r="GY14" s="9">
        <v>4.5970000000000004</v>
      </c>
      <c r="GZ14" s="9">
        <v>2.5950000000000002</v>
      </c>
      <c r="HA14" s="9">
        <v>5.0039999999999996</v>
      </c>
      <c r="HB14" s="9">
        <v>3.8359999999999999</v>
      </c>
      <c r="HC14" s="9">
        <v>0.441</v>
      </c>
      <c r="HD14" s="9">
        <v>3.3220000000000001</v>
      </c>
      <c r="HE14" s="9">
        <v>2.8650000000000002</v>
      </c>
      <c r="HF14" s="9">
        <v>2.226</v>
      </c>
      <c r="HG14" s="9">
        <v>2.508</v>
      </c>
      <c r="HH14" s="9">
        <v>4.2679999999999998</v>
      </c>
      <c r="HI14" s="9">
        <v>3.331</v>
      </c>
      <c r="HJ14" s="9">
        <v>0</v>
      </c>
      <c r="HK14" s="9">
        <v>130.26400000000001</v>
      </c>
      <c r="HL14" s="9">
        <v>80.281000000000006</v>
      </c>
      <c r="HM14" s="9">
        <v>74.62</v>
      </c>
      <c r="HN14" s="9">
        <v>3.2989999999999999</v>
      </c>
      <c r="HO14" s="9">
        <v>2.3620000000000001</v>
      </c>
      <c r="HP14" s="9">
        <v>3.3490000000000002</v>
      </c>
      <c r="HQ14" s="9">
        <v>0.82899999999999996</v>
      </c>
      <c r="HR14" s="9">
        <v>0.59299999999999997</v>
      </c>
      <c r="HS14" s="9">
        <v>69.537999999999997</v>
      </c>
      <c r="HT14" s="9">
        <v>3.077</v>
      </c>
      <c r="HU14" s="9">
        <v>2.1619999999999999</v>
      </c>
      <c r="HV14" s="9">
        <v>5.5030000000000001</v>
      </c>
      <c r="HW14" s="9">
        <v>16.254000000000001</v>
      </c>
      <c r="HX14" s="9">
        <v>64.027000000000001</v>
      </c>
      <c r="HY14" s="9">
        <v>49.982999999999997</v>
      </c>
      <c r="HZ14" s="9">
        <v>5.4320000000000004</v>
      </c>
      <c r="IA14" s="9">
        <v>143.29499999999999</v>
      </c>
      <c r="IB14" s="9">
        <v>292.96199999999999</v>
      </c>
      <c r="IC14" s="9">
        <v>282.85199999999998</v>
      </c>
      <c r="ID14" s="9">
        <v>20.542999999999999</v>
      </c>
      <c r="IE14" s="9">
        <v>18.704999999999998</v>
      </c>
      <c r="IF14" s="9">
        <v>11.278</v>
      </c>
      <c r="IG14" s="9">
        <v>7.4269999999999996</v>
      </c>
      <c r="IH14" s="9">
        <v>14.988</v>
      </c>
      <c r="II14" s="9">
        <v>3.7170000000000001</v>
      </c>
      <c r="IJ14" s="9">
        <v>15.365</v>
      </c>
      <c r="IK14" s="9">
        <v>0</v>
      </c>
      <c r="IL14" s="9">
        <v>3.339</v>
      </c>
      <c r="IM14" s="9">
        <v>7.6660000000000004</v>
      </c>
      <c r="IN14" s="9">
        <v>3.875</v>
      </c>
      <c r="IO14" s="9">
        <v>7.1639999999999997</v>
      </c>
      <c r="IP14" s="9">
        <v>13.404</v>
      </c>
      <c r="IQ14" s="9">
        <v>5.3</v>
      </c>
    </row>
    <row r="15" spans="1:251">
      <c r="A15" s="10">
        <v>43497</v>
      </c>
      <c r="B15" s="9">
        <v>5.46</v>
      </c>
      <c r="C15" s="9">
        <v>3.988</v>
      </c>
      <c r="D15" s="9">
        <v>4.3860000000000001</v>
      </c>
      <c r="E15" s="9">
        <v>10.788</v>
      </c>
      <c r="F15" s="9">
        <v>3.0459999999999998</v>
      </c>
      <c r="G15" s="9">
        <v>2.2240000000000002</v>
      </c>
      <c r="H15" s="9">
        <v>199.19200000000001</v>
      </c>
      <c r="I15" s="9">
        <v>156.51599999999999</v>
      </c>
      <c r="J15" s="9">
        <v>148.79</v>
      </c>
      <c r="K15" s="9">
        <v>4</v>
      </c>
      <c r="L15" s="9">
        <v>3.726</v>
      </c>
      <c r="M15" s="9">
        <v>4.9329999999999998</v>
      </c>
      <c r="N15" s="9">
        <v>0.60199999999999998</v>
      </c>
      <c r="O15" s="9">
        <v>2.1909999999999998</v>
      </c>
      <c r="P15" s="9">
        <v>122.51600000000001</v>
      </c>
      <c r="Q15" s="9">
        <v>9.5399999999999991</v>
      </c>
      <c r="R15" s="9">
        <v>8.3360000000000003</v>
      </c>
      <c r="S15" s="9">
        <v>16.123999999999999</v>
      </c>
      <c r="T15" s="9">
        <v>27.704999999999998</v>
      </c>
      <c r="U15" s="9">
        <v>128.81200000000001</v>
      </c>
      <c r="V15" s="9">
        <v>42.676000000000002</v>
      </c>
      <c r="W15" s="9">
        <v>6.7569999999999997</v>
      </c>
      <c r="X15" s="9">
        <v>222.00800000000001</v>
      </c>
      <c r="Y15" s="9">
        <v>102.991</v>
      </c>
      <c r="Z15" s="9">
        <v>97.114000000000004</v>
      </c>
      <c r="AA15" s="9">
        <v>7.4359999999999999</v>
      </c>
      <c r="AB15" s="9">
        <v>6.5620000000000003</v>
      </c>
      <c r="AC15" s="9">
        <v>3.4849999999999999</v>
      </c>
      <c r="AD15" s="9">
        <v>3.077</v>
      </c>
      <c r="AE15" s="9">
        <v>4.3929999999999998</v>
      </c>
      <c r="AF15" s="9">
        <v>2.169</v>
      </c>
      <c r="AG15" s="9">
        <v>3.1539999999999999</v>
      </c>
      <c r="AH15" s="9">
        <v>0.93100000000000005</v>
      </c>
      <c r="AI15" s="9">
        <v>2.476</v>
      </c>
      <c r="AJ15" s="9">
        <v>2.78</v>
      </c>
      <c r="AK15" s="9">
        <v>1.1439999999999999</v>
      </c>
      <c r="AL15" s="9">
        <v>2.6379999999999999</v>
      </c>
      <c r="AM15" s="9">
        <v>4.6609999999999996</v>
      </c>
      <c r="AN15" s="9">
        <v>1.901</v>
      </c>
      <c r="AO15" s="9">
        <v>0.874</v>
      </c>
      <c r="AP15" s="9">
        <v>89.677999999999997</v>
      </c>
      <c r="AQ15" s="9">
        <v>64.703999999999994</v>
      </c>
      <c r="AR15" s="9">
        <v>61.488999999999997</v>
      </c>
      <c r="AS15" s="9">
        <v>0.54</v>
      </c>
      <c r="AT15" s="9">
        <v>2.6749999999999998</v>
      </c>
      <c r="AU15" s="9">
        <v>0.79300000000000004</v>
      </c>
      <c r="AV15" s="9">
        <v>1.2290000000000001</v>
      </c>
      <c r="AW15" s="9">
        <v>1.194</v>
      </c>
      <c r="AX15" s="9">
        <v>53.38</v>
      </c>
      <c r="AY15" s="9">
        <v>3.9249999999999998</v>
      </c>
      <c r="AZ15" s="9">
        <v>2.4460000000000002</v>
      </c>
      <c r="BA15" s="9">
        <v>4.9530000000000003</v>
      </c>
      <c r="BB15" s="9">
        <v>9.7240000000000002</v>
      </c>
      <c r="BC15" s="9">
        <v>54.98</v>
      </c>
      <c r="BD15" s="9">
        <v>24.974</v>
      </c>
      <c r="BE15" s="9">
        <v>5.8769999999999998</v>
      </c>
      <c r="BF15" s="9">
        <v>102.991</v>
      </c>
      <c r="BG15" s="9">
        <v>131.01599999999999</v>
      </c>
      <c r="BH15" s="9">
        <v>124.864</v>
      </c>
      <c r="BI15" s="9">
        <v>9.9930000000000003</v>
      </c>
      <c r="BJ15" s="9">
        <v>7.9880000000000004</v>
      </c>
      <c r="BK15" s="9">
        <v>5.6710000000000003</v>
      </c>
      <c r="BL15" s="9">
        <v>2.3170000000000002</v>
      </c>
      <c r="BM15" s="9">
        <v>7.4569999999999999</v>
      </c>
      <c r="BN15" s="9">
        <v>0.53100000000000003</v>
      </c>
      <c r="BO15" s="9">
        <v>6.0919999999999996</v>
      </c>
      <c r="BP15" s="9">
        <v>0.95899999999999996</v>
      </c>
      <c r="BQ15" s="9">
        <v>0.93700000000000006</v>
      </c>
      <c r="BR15" s="9">
        <v>2.3740000000000001</v>
      </c>
      <c r="BS15" s="9">
        <v>2.2429999999999999</v>
      </c>
      <c r="BT15" s="9">
        <v>3.371</v>
      </c>
      <c r="BU15" s="9">
        <v>3.673</v>
      </c>
      <c r="BV15" s="9">
        <v>4.3150000000000004</v>
      </c>
      <c r="BW15" s="9">
        <v>2.0049999999999999</v>
      </c>
      <c r="BX15" s="9">
        <v>114.871</v>
      </c>
      <c r="BY15" s="9">
        <v>83.225999999999999</v>
      </c>
      <c r="BZ15" s="9">
        <v>81.272000000000006</v>
      </c>
      <c r="CA15" s="9">
        <v>1.4419999999999999</v>
      </c>
      <c r="CB15" s="9">
        <v>0.51200000000000001</v>
      </c>
      <c r="CC15" s="9">
        <v>1.6870000000000001</v>
      </c>
      <c r="CD15" s="9">
        <v>0</v>
      </c>
      <c r="CE15" s="9">
        <v>0.26700000000000002</v>
      </c>
      <c r="CF15" s="9">
        <v>63.161999999999999</v>
      </c>
      <c r="CG15" s="9">
        <v>3.7570000000000001</v>
      </c>
      <c r="CH15" s="9">
        <v>3.8519999999999999</v>
      </c>
      <c r="CI15" s="9">
        <v>12.455</v>
      </c>
      <c r="CJ15" s="9">
        <v>9.0429999999999993</v>
      </c>
      <c r="CK15" s="9">
        <v>74.183000000000007</v>
      </c>
      <c r="CL15" s="9">
        <v>31.645</v>
      </c>
      <c r="CM15" s="9">
        <v>6.1520000000000001</v>
      </c>
      <c r="CN15" s="9">
        <v>131.01599999999999</v>
      </c>
      <c r="CO15" s="9">
        <v>201.76499999999999</v>
      </c>
      <c r="CP15" s="9">
        <v>192.721</v>
      </c>
      <c r="CQ15" s="9">
        <v>14.335000000000001</v>
      </c>
      <c r="CR15" s="9">
        <v>11.923999999999999</v>
      </c>
      <c r="CS15" s="9">
        <v>4.0170000000000003</v>
      </c>
      <c r="CT15" s="9">
        <v>7.907</v>
      </c>
      <c r="CU15" s="9">
        <v>8.2080000000000002</v>
      </c>
      <c r="CV15" s="9">
        <v>3.7160000000000002</v>
      </c>
      <c r="CW15" s="9">
        <v>7.032</v>
      </c>
      <c r="CX15" s="9">
        <v>3.3679999999999999</v>
      </c>
      <c r="CY15" s="9">
        <v>1.5229999999999999</v>
      </c>
      <c r="CZ15" s="9">
        <v>2.508</v>
      </c>
      <c r="DA15" s="9">
        <v>3.84</v>
      </c>
      <c r="DB15" s="9">
        <v>5.577</v>
      </c>
      <c r="DC15" s="9">
        <v>7.7270000000000003</v>
      </c>
      <c r="DD15" s="9">
        <v>4.1970000000000001</v>
      </c>
      <c r="DE15" s="9">
        <v>2.411</v>
      </c>
      <c r="DF15" s="9">
        <v>178.386</v>
      </c>
      <c r="DG15" s="9">
        <v>161.99700000000001</v>
      </c>
      <c r="DH15" s="9">
        <v>152.44800000000001</v>
      </c>
      <c r="DI15" s="9">
        <v>6.4809999999999999</v>
      </c>
      <c r="DJ15" s="9">
        <v>3.0680000000000001</v>
      </c>
      <c r="DK15" s="9">
        <v>7.0039999999999996</v>
      </c>
      <c r="DL15" s="9">
        <v>2.34</v>
      </c>
      <c r="DM15" s="9">
        <v>0</v>
      </c>
      <c r="DN15" s="9">
        <v>122.899</v>
      </c>
      <c r="DO15" s="9">
        <v>7.5819999999999999</v>
      </c>
      <c r="DP15" s="9">
        <v>10.305999999999999</v>
      </c>
      <c r="DQ15" s="9">
        <v>21.21</v>
      </c>
      <c r="DR15" s="9">
        <v>19.414999999999999</v>
      </c>
      <c r="DS15" s="9">
        <v>142.583</v>
      </c>
      <c r="DT15" s="9">
        <v>16.388000000000002</v>
      </c>
      <c r="DU15" s="9">
        <v>9.0440000000000005</v>
      </c>
      <c r="DV15" s="9">
        <v>201.76499999999999</v>
      </c>
      <c r="DW15" s="9">
        <v>138.333</v>
      </c>
      <c r="DX15" s="9">
        <v>127.877</v>
      </c>
      <c r="DY15" s="9">
        <v>9.3550000000000004</v>
      </c>
      <c r="DZ15" s="9">
        <v>8.5519999999999996</v>
      </c>
      <c r="EA15" s="9">
        <v>2.9590000000000001</v>
      </c>
      <c r="EB15" s="9">
        <v>5.593</v>
      </c>
      <c r="EC15" s="9">
        <v>4.1260000000000003</v>
      </c>
      <c r="ED15" s="9">
        <v>4.4260000000000002</v>
      </c>
      <c r="EE15" s="9">
        <v>4.3730000000000002</v>
      </c>
      <c r="EF15" s="9">
        <v>4.1790000000000003</v>
      </c>
      <c r="EG15" s="9">
        <v>0</v>
      </c>
      <c r="EH15" s="9">
        <v>1.2549999999999999</v>
      </c>
      <c r="EI15" s="9">
        <v>5.2050000000000001</v>
      </c>
      <c r="EJ15" s="9">
        <v>2.0920000000000001</v>
      </c>
      <c r="EK15" s="9">
        <v>6.1050000000000004</v>
      </c>
      <c r="EL15" s="9">
        <v>2.448</v>
      </c>
      <c r="EM15" s="9">
        <v>0.80300000000000005</v>
      </c>
      <c r="EN15" s="9">
        <v>118.523</v>
      </c>
      <c r="EO15" s="9">
        <v>105.90300000000001</v>
      </c>
      <c r="EP15" s="9">
        <v>102.468</v>
      </c>
      <c r="EQ15" s="9">
        <v>0.65600000000000003</v>
      </c>
      <c r="ER15" s="9">
        <v>2.7789999999999999</v>
      </c>
      <c r="ES15" s="9">
        <v>2.2999999999999998</v>
      </c>
      <c r="ET15" s="9">
        <v>1.135</v>
      </c>
      <c r="EU15" s="9">
        <v>0</v>
      </c>
      <c r="EV15" s="9">
        <v>70.531000000000006</v>
      </c>
      <c r="EW15" s="9">
        <v>7.2679999999999998</v>
      </c>
      <c r="EX15" s="9">
        <v>3.7909999999999999</v>
      </c>
      <c r="EY15" s="9">
        <v>24.312999999999999</v>
      </c>
      <c r="EZ15" s="9">
        <v>9.109</v>
      </c>
      <c r="FA15" s="9">
        <v>96.793999999999997</v>
      </c>
      <c r="FB15" s="9">
        <v>12.62</v>
      </c>
      <c r="FC15" s="9">
        <v>10.456</v>
      </c>
      <c r="FD15" s="9">
        <v>138.333</v>
      </c>
      <c r="FE15" s="9">
        <v>97.715000000000003</v>
      </c>
      <c r="FF15" s="9">
        <v>82.63</v>
      </c>
      <c r="FG15" s="9">
        <v>82.63</v>
      </c>
      <c r="FH15" s="9">
        <v>5.4829999999999997</v>
      </c>
      <c r="FI15" s="9">
        <v>77.147000000000006</v>
      </c>
      <c r="FJ15" s="9">
        <v>15.085000000000001</v>
      </c>
      <c r="FK15" s="9">
        <v>1443.6210000000001</v>
      </c>
      <c r="FL15" s="9">
        <v>1338.9780000000001</v>
      </c>
      <c r="FM15" s="9">
        <v>249.58799999999999</v>
      </c>
      <c r="FN15" s="9">
        <v>119.261</v>
      </c>
      <c r="FO15" s="9">
        <v>45.892000000000003</v>
      </c>
      <c r="FP15" s="9">
        <v>63.119</v>
      </c>
      <c r="FQ15" s="9">
        <v>74.971000000000004</v>
      </c>
      <c r="FR15" s="9">
        <v>34.04</v>
      </c>
      <c r="FS15" s="9">
        <v>74.316000000000003</v>
      </c>
      <c r="FT15" s="9">
        <v>16.265000000000001</v>
      </c>
      <c r="FU15" s="9">
        <v>16.666</v>
      </c>
      <c r="FV15" s="9">
        <v>31.919</v>
      </c>
      <c r="FW15" s="9">
        <v>37.222000000000001</v>
      </c>
      <c r="FX15" s="9">
        <v>39.869999999999997</v>
      </c>
      <c r="FY15" s="9">
        <v>69.052000000000007</v>
      </c>
      <c r="FZ15" s="9">
        <v>39.959000000000003</v>
      </c>
      <c r="GA15" s="9">
        <v>130.327</v>
      </c>
      <c r="GB15" s="9">
        <v>1089.3900000000001</v>
      </c>
      <c r="GC15" s="9">
        <v>884.96799999999996</v>
      </c>
      <c r="GD15" s="9">
        <v>850.48299999999995</v>
      </c>
      <c r="GE15" s="9">
        <v>16.088000000000001</v>
      </c>
      <c r="GF15" s="9">
        <v>18.396999999999998</v>
      </c>
      <c r="GG15" s="9">
        <v>15.55</v>
      </c>
      <c r="GH15" s="9">
        <v>9.9269999999999996</v>
      </c>
      <c r="GI15" s="9">
        <v>8.1590000000000007</v>
      </c>
      <c r="GJ15" s="9">
        <v>689.29200000000003</v>
      </c>
      <c r="GK15" s="9">
        <v>43.951999999999998</v>
      </c>
      <c r="GL15" s="9">
        <v>48.262999999999998</v>
      </c>
      <c r="GM15" s="9">
        <v>103.461</v>
      </c>
      <c r="GN15" s="9">
        <v>121.846</v>
      </c>
      <c r="GO15" s="9">
        <v>763.12199999999996</v>
      </c>
      <c r="GP15" s="9">
        <v>204.42099999999999</v>
      </c>
      <c r="GQ15" s="9">
        <v>104.643</v>
      </c>
      <c r="GR15" s="9">
        <v>1288.7560000000001</v>
      </c>
      <c r="GS15" s="9">
        <v>154.86500000000001</v>
      </c>
      <c r="GT15" s="9">
        <v>150.732</v>
      </c>
      <c r="GU15" s="9">
        <v>146.042</v>
      </c>
      <c r="GV15" s="9">
        <v>10.593999999999999</v>
      </c>
      <c r="GW15" s="9">
        <v>10.279</v>
      </c>
      <c r="GX15" s="9">
        <v>3.5390000000000001</v>
      </c>
      <c r="GY15" s="9">
        <v>6.74</v>
      </c>
      <c r="GZ15" s="9">
        <v>5.98</v>
      </c>
      <c r="HA15" s="9">
        <v>4.298</v>
      </c>
      <c r="HB15" s="9">
        <v>7.1029999999999998</v>
      </c>
      <c r="HC15" s="9">
        <v>0.47799999999999998</v>
      </c>
      <c r="HD15" s="9">
        <v>2.698</v>
      </c>
      <c r="HE15" s="9">
        <v>3.8220000000000001</v>
      </c>
      <c r="HF15" s="9">
        <v>0.69399999999999995</v>
      </c>
      <c r="HG15" s="9">
        <v>5.7629999999999999</v>
      </c>
      <c r="HH15" s="9">
        <v>7.1139999999999999</v>
      </c>
      <c r="HI15" s="9">
        <v>3.165</v>
      </c>
      <c r="HJ15" s="9">
        <v>0.315</v>
      </c>
      <c r="HK15" s="9">
        <v>135.44800000000001</v>
      </c>
      <c r="HL15" s="9">
        <v>86.405000000000001</v>
      </c>
      <c r="HM15" s="9">
        <v>82.753</v>
      </c>
      <c r="HN15" s="9">
        <v>1.5569999999999999</v>
      </c>
      <c r="HO15" s="9">
        <v>2.0950000000000002</v>
      </c>
      <c r="HP15" s="9">
        <v>2.4820000000000002</v>
      </c>
      <c r="HQ15" s="9">
        <v>0.372</v>
      </c>
      <c r="HR15" s="9">
        <v>0.79800000000000004</v>
      </c>
      <c r="HS15" s="9">
        <v>67.126999999999995</v>
      </c>
      <c r="HT15" s="9">
        <v>2.6549999999999998</v>
      </c>
      <c r="HU15" s="9">
        <v>5.4859999999999998</v>
      </c>
      <c r="HV15" s="9">
        <v>11.137</v>
      </c>
      <c r="HW15" s="9">
        <v>14.644</v>
      </c>
      <c r="HX15" s="9">
        <v>71.762</v>
      </c>
      <c r="HY15" s="9">
        <v>49.042999999999999</v>
      </c>
      <c r="HZ15" s="9">
        <v>4.6900000000000004</v>
      </c>
      <c r="IA15" s="9">
        <v>150.732</v>
      </c>
      <c r="IB15" s="9">
        <v>288.19200000000001</v>
      </c>
      <c r="IC15" s="9">
        <v>272.44400000000002</v>
      </c>
      <c r="ID15" s="9">
        <v>25.247</v>
      </c>
      <c r="IE15" s="9">
        <v>22.581</v>
      </c>
      <c r="IF15" s="9">
        <v>14.019</v>
      </c>
      <c r="IG15" s="9">
        <v>8.5619999999999994</v>
      </c>
      <c r="IH15" s="9">
        <v>18.565000000000001</v>
      </c>
      <c r="II15" s="9">
        <v>4.016</v>
      </c>
      <c r="IJ15" s="9">
        <v>19.114999999999998</v>
      </c>
      <c r="IK15" s="9">
        <v>0.49</v>
      </c>
      <c r="IL15" s="9">
        <v>2.9769999999999999</v>
      </c>
      <c r="IM15" s="9">
        <v>5.8029999999999999</v>
      </c>
      <c r="IN15" s="9">
        <v>6.4119999999999999</v>
      </c>
      <c r="IO15" s="9">
        <v>10.367000000000001</v>
      </c>
      <c r="IP15" s="9">
        <v>17.948</v>
      </c>
      <c r="IQ15" s="9">
        <v>4.633</v>
      </c>
    </row>
    <row r="16" spans="1:251">
      <c r="A16" s="10">
        <v>43862</v>
      </c>
      <c r="B16" s="9">
        <v>6.9359999999999999</v>
      </c>
      <c r="C16" s="9">
        <v>3.1680000000000001</v>
      </c>
      <c r="D16" s="9">
        <v>4.0839999999999996</v>
      </c>
      <c r="E16" s="9">
        <v>11.545999999999999</v>
      </c>
      <c r="F16" s="9">
        <v>2.641</v>
      </c>
      <c r="G16" s="9">
        <v>2.4380000000000002</v>
      </c>
      <c r="H16" s="9">
        <v>214.60300000000001</v>
      </c>
      <c r="I16" s="9">
        <v>169.81899999999999</v>
      </c>
      <c r="J16" s="9">
        <v>158.91200000000001</v>
      </c>
      <c r="K16" s="9">
        <v>6.492</v>
      </c>
      <c r="L16" s="9">
        <v>4.1479999999999997</v>
      </c>
      <c r="M16" s="9">
        <v>8.1669999999999998</v>
      </c>
      <c r="N16" s="9">
        <v>0</v>
      </c>
      <c r="O16" s="9">
        <v>2.472</v>
      </c>
      <c r="P16" s="9">
        <v>129.62100000000001</v>
      </c>
      <c r="Q16" s="9">
        <v>12.704000000000001</v>
      </c>
      <c r="R16" s="9">
        <v>9.1760000000000002</v>
      </c>
      <c r="S16" s="9">
        <v>18.318000000000001</v>
      </c>
      <c r="T16" s="9">
        <v>34.238999999999997</v>
      </c>
      <c r="U16" s="9">
        <v>135.58000000000001</v>
      </c>
      <c r="V16" s="9">
        <v>44.783999999999999</v>
      </c>
      <c r="W16" s="9">
        <v>11.641999999999999</v>
      </c>
      <c r="X16" s="9">
        <v>242.87100000000001</v>
      </c>
      <c r="Y16" s="9">
        <v>95.566999999999993</v>
      </c>
      <c r="Z16" s="9">
        <v>92.531000000000006</v>
      </c>
      <c r="AA16" s="9">
        <v>8.4250000000000007</v>
      </c>
      <c r="AB16" s="9">
        <v>7.55</v>
      </c>
      <c r="AC16" s="9">
        <v>3.6419999999999999</v>
      </c>
      <c r="AD16" s="9">
        <v>3.9079999999999999</v>
      </c>
      <c r="AE16" s="9">
        <v>4.9539999999999997</v>
      </c>
      <c r="AF16" s="9">
        <v>2.5960000000000001</v>
      </c>
      <c r="AG16" s="9">
        <v>3.9649999999999999</v>
      </c>
      <c r="AH16" s="9">
        <v>0.23400000000000001</v>
      </c>
      <c r="AI16" s="9">
        <v>3.351</v>
      </c>
      <c r="AJ16" s="9">
        <v>2.0659999999999998</v>
      </c>
      <c r="AK16" s="9">
        <v>2.0779999999999998</v>
      </c>
      <c r="AL16" s="9">
        <v>3.4060000000000001</v>
      </c>
      <c r="AM16" s="9">
        <v>3.8620000000000001</v>
      </c>
      <c r="AN16" s="9">
        <v>3.6880000000000002</v>
      </c>
      <c r="AO16" s="9">
        <v>0.875</v>
      </c>
      <c r="AP16" s="9">
        <v>84.106999999999999</v>
      </c>
      <c r="AQ16" s="9">
        <v>63.796999999999997</v>
      </c>
      <c r="AR16" s="9">
        <v>58.692</v>
      </c>
      <c r="AS16" s="9">
        <v>2.871</v>
      </c>
      <c r="AT16" s="9">
        <v>2.2349999999999999</v>
      </c>
      <c r="AU16" s="9">
        <v>2.613</v>
      </c>
      <c r="AV16" s="9">
        <v>1.395</v>
      </c>
      <c r="AW16" s="9">
        <v>1.0980000000000001</v>
      </c>
      <c r="AX16" s="9">
        <v>48.216999999999999</v>
      </c>
      <c r="AY16" s="9">
        <v>3.3119999999999998</v>
      </c>
      <c r="AZ16" s="9">
        <v>2.5259999999999998</v>
      </c>
      <c r="BA16" s="9">
        <v>9.7409999999999997</v>
      </c>
      <c r="BB16" s="9">
        <v>12.282999999999999</v>
      </c>
      <c r="BC16" s="9">
        <v>51.514000000000003</v>
      </c>
      <c r="BD16" s="9">
        <v>20.309999999999999</v>
      </c>
      <c r="BE16" s="9">
        <v>3.0350000000000001</v>
      </c>
      <c r="BF16" s="9">
        <v>95.566999999999993</v>
      </c>
      <c r="BG16" s="9">
        <v>132.87100000000001</v>
      </c>
      <c r="BH16" s="9">
        <v>126.508</v>
      </c>
      <c r="BI16" s="9">
        <v>12.098000000000001</v>
      </c>
      <c r="BJ16" s="9">
        <v>11.776999999999999</v>
      </c>
      <c r="BK16" s="9">
        <v>7.3659999999999997</v>
      </c>
      <c r="BL16" s="9">
        <v>4.4109999999999996</v>
      </c>
      <c r="BM16" s="9">
        <v>9.6820000000000004</v>
      </c>
      <c r="BN16" s="9">
        <v>2.0950000000000002</v>
      </c>
      <c r="BO16" s="9">
        <v>8.0670000000000002</v>
      </c>
      <c r="BP16" s="9">
        <v>0.82699999999999996</v>
      </c>
      <c r="BQ16" s="9">
        <v>2.883</v>
      </c>
      <c r="BR16" s="9">
        <v>4.8239999999999998</v>
      </c>
      <c r="BS16" s="9">
        <v>4.1440000000000001</v>
      </c>
      <c r="BT16" s="9">
        <v>2.8090000000000002</v>
      </c>
      <c r="BU16" s="9">
        <v>7.375</v>
      </c>
      <c r="BV16" s="9">
        <v>4.4020000000000001</v>
      </c>
      <c r="BW16" s="9">
        <v>0.32100000000000001</v>
      </c>
      <c r="BX16" s="9">
        <v>114.411</v>
      </c>
      <c r="BY16" s="9">
        <v>76.966999999999999</v>
      </c>
      <c r="BZ16" s="9">
        <v>74.424000000000007</v>
      </c>
      <c r="CA16" s="9">
        <v>2.2909999999999999</v>
      </c>
      <c r="CB16" s="9">
        <v>0.252</v>
      </c>
      <c r="CC16" s="9">
        <v>1.4119999999999999</v>
      </c>
      <c r="CD16" s="9">
        <v>0.252</v>
      </c>
      <c r="CE16" s="9">
        <v>0.879</v>
      </c>
      <c r="CF16" s="9">
        <v>56.616999999999997</v>
      </c>
      <c r="CG16" s="9">
        <v>4.1139999999999999</v>
      </c>
      <c r="CH16" s="9">
        <v>1.6040000000000001</v>
      </c>
      <c r="CI16" s="9">
        <v>14.632999999999999</v>
      </c>
      <c r="CJ16" s="9">
        <v>8.3620000000000001</v>
      </c>
      <c r="CK16" s="9">
        <v>68.605000000000004</v>
      </c>
      <c r="CL16" s="9">
        <v>37.444000000000003</v>
      </c>
      <c r="CM16" s="9">
        <v>6.3620000000000001</v>
      </c>
      <c r="CN16" s="9">
        <v>132.87100000000001</v>
      </c>
      <c r="CO16" s="9">
        <v>193.59200000000001</v>
      </c>
      <c r="CP16" s="9">
        <v>180.453</v>
      </c>
      <c r="CQ16" s="9">
        <v>16.916</v>
      </c>
      <c r="CR16" s="9">
        <v>15.381</v>
      </c>
      <c r="CS16" s="9">
        <v>6.1029999999999998</v>
      </c>
      <c r="CT16" s="9">
        <v>9.2780000000000005</v>
      </c>
      <c r="CU16" s="9">
        <v>9.8450000000000006</v>
      </c>
      <c r="CV16" s="9">
        <v>5.5359999999999996</v>
      </c>
      <c r="CW16" s="9">
        <v>10.43</v>
      </c>
      <c r="CX16" s="9">
        <v>2.4260000000000002</v>
      </c>
      <c r="CY16" s="9">
        <v>2.5249999999999999</v>
      </c>
      <c r="CZ16" s="9">
        <v>4.0620000000000003</v>
      </c>
      <c r="DA16" s="9">
        <v>6.9329999999999998</v>
      </c>
      <c r="DB16" s="9">
        <v>4.3849999999999998</v>
      </c>
      <c r="DC16" s="9">
        <v>9.94</v>
      </c>
      <c r="DD16" s="9">
        <v>5.44</v>
      </c>
      <c r="DE16" s="9">
        <v>1.536</v>
      </c>
      <c r="DF16" s="9">
        <v>163.53700000000001</v>
      </c>
      <c r="DG16" s="9">
        <v>149.18100000000001</v>
      </c>
      <c r="DH16" s="9">
        <v>141.279</v>
      </c>
      <c r="DI16" s="9">
        <v>3.1680000000000001</v>
      </c>
      <c r="DJ16" s="9">
        <v>4.734</v>
      </c>
      <c r="DK16" s="9">
        <v>2.6120000000000001</v>
      </c>
      <c r="DL16" s="9">
        <v>4.0279999999999996</v>
      </c>
      <c r="DM16" s="9">
        <v>1.262</v>
      </c>
      <c r="DN16" s="9">
        <v>107.71</v>
      </c>
      <c r="DO16" s="9">
        <v>10.63</v>
      </c>
      <c r="DP16" s="9">
        <v>8.9789999999999992</v>
      </c>
      <c r="DQ16" s="9">
        <v>21.861999999999998</v>
      </c>
      <c r="DR16" s="9">
        <v>18.277999999999999</v>
      </c>
      <c r="DS16" s="9">
        <v>130.90299999999999</v>
      </c>
      <c r="DT16" s="9">
        <v>14.356</v>
      </c>
      <c r="DU16" s="9">
        <v>13.138999999999999</v>
      </c>
      <c r="DV16" s="9">
        <v>193.59200000000001</v>
      </c>
      <c r="DW16" s="9">
        <v>147.267</v>
      </c>
      <c r="DX16" s="9">
        <v>135.417</v>
      </c>
      <c r="DY16" s="9">
        <v>13.318</v>
      </c>
      <c r="DZ16" s="9">
        <v>11.452999999999999</v>
      </c>
      <c r="EA16" s="9">
        <v>4.41</v>
      </c>
      <c r="EB16" s="9">
        <v>7.0439999999999996</v>
      </c>
      <c r="EC16" s="9">
        <v>6.2880000000000003</v>
      </c>
      <c r="ED16" s="9">
        <v>5.1660000000000004</v>
      </c>
      <c r="EE16" s="9">
        <v>6.6150000000000002</v>
      </c>
      <c r="EF16" s="9">
        <v>4.8380000000000001</v>
      </c>
      <c r="EG16" s="9">
        <v>0</v>
      </c>
      <c r="EH16" s="9">
        <v>4.4119999999999999</v>
      </c>
      <c r="EI16" s="9">
        <v>5.2380000000000004</v>
      </c>
      <c r="EJ16" s="9">
        <v>1.804</v>
      </c>
      <c r="EK16" s="9">
        <v>7.3289999999999997</v>
      </c>
      <c r="EL16" s="9">
        <v>4.1239999999999997</v>
      </c>
      <c r="EM16" s="9">
        <v>1.865</v>
      </c>
      <c r="EN16" s="9">
        <v>122.099</v>
      </c>
      <c r="EO16" s="9">
        <v>110.696</v>
      </c>
      <c r="EP16" s="9">
        <v>106.848</v>
      </c>
      <c r="EQ16" s="9">
        <v>0.26600000000000001</v>
      </c>
      <c r="ER16" s="9">
        <v>3.27</v>
      </c>
      <c r="ES16" s="9">
        <v>0.26600000000000001</v>
      </c>
      <c r="ET16" s="9">
        <v>2.95</v>
      </c>
      <c r="EU16" s="9">
        <v>0.32100000000000001</v>
      </c>
      <c r="EV16" s="9">
        <v>69.007000000000005</v>
      </c>
      <c r="EW16" s="9">
        <v>6.7210000000000001</v>
      </c>
      <c r="EX16" s="9">
        <v>6.0389999999999997</v>
      </c>
      <c r="EY16" s="9">
        <v>28.928999999999998</v>
      </c>
      <c r="EZ16" s="9">
        <v>12.109</v>
      </c>
      <c r="FA16" s="9">
        <v>98.587000000000003</v>
      </c>
      <c r="FB16" s="9">
        <v>11.403</v>
      </c>
      <c r="FC16" s="9">
        <v>11.85</v>
      </c>
      <c r="FD16" s="9">
        <v>147.267</v>
      </c>
      <c r="FE16" s="9">
        <v>102.801</v>
      </c>
      <c r="FF16" s="9">
        <v>84.882999999999996</v>
      </c>
      <c r="FG16" s="9">
        <v>84.882999999999996</v>
      </c>
      <c r="FH16" s="9">
        <v>8.1859999999999999</v>
      </c>
      <c r="FI16" s="9">
        <v>76.697000000000003</v>
      </c>
      <c r="FJ16" s="9">
        <v>17.919</v>
      </c>
      <c r="FK16" s="9">
        <v>1477.175</v>
      </c>
      <c r="FL16" s="9">
        <v>1383.451</v>
      </c>
      <c r="FM16" s="9">
        <v>260.28100000000001</v>
      </c>
      <c r="FN16" s="9">
        <v>111.447</v>
      </c>
      <c r="FO16" s="9">
        <v>46.515000000000001</v>
      </c>
      <c r="FP16" s="9">
        <v>54.844000000000001</v>
      </c>
      <c r="FQ16" s="9">
        <v>65.983999999999995</v>
      </c>
      <c r="FR16" s="9">
        <v>34.959000000000003</v>
      </c>
      <c r="FS16" s="9">
        <v>65.260000000000005</v>
      </c>
      <c r="FT16" s="9">
        <v>16.366</v>
      </c>
      <c r="FU16" s="9">
        <v>18.829999999999998</v>
      </c>
      <c r="FV16" s="9">
        <v>28.552</v>
      </c>
      <c r="FW16" s="9">
        <v>37.682000000000002</v>
      </c>
      <c r="FX16" s="9">
        <v>35.124000000000002</v>
      </c>
      <c r="FY16" s="9">
        <v>65.506</v>
      </c>
      <c r="FZ16" s="9">
        <v>35.851999999999997</v>
      </c>
      <c r="GA16" s="9">
        <v>148.834</v>
      </c>
      <c r="GB16" s="9">
        <v>1123.17</v>
      </c>
      <c r="GC16" s="9">
        <v>927.08</v>
      </c>
      <c r="GD16" s="9">
        <v>876.23</v>
      </c>
      <c r="GE16" s="9">
        <v>24.562999999999999</v>
      </c>
      <c r="GF16" s="9">
        <v>26.286999999999999</v>
      </c>
      <c r="GG16" s="9">
        <v>23.709</v>
      </c>
      <c r="GH16" s="9">
        <v>16.652999999999999</v>
      </c>
      <c r="GI16" s="9">
        <v>10.125</v>
      </c>
      <c r="GJ16" s="9">
        <v>690.44500000000005</v>
      </c>
      <c r="GK16" s="9">
        <v>54.34</v>
      </c>
      <c r="GL16" s="9">
        <v>52.753</v>
      </c>
      <c r="GM16" s="9">
        <v>129.542</v>
      </c>
      <c r="GN16" s="9">
        <v>140.04599999999999</v>
      </c>
      <c r="GO16" s="9">
        <v>787.03399999999999</v>
      </c>
      <c r="GP16" s="9">
        <v>196.09</v>
      </c>
      <c r="GQ16" s="9">
        <v>93.724000000000004</v>
      </c>
      <c r="GR16" s="9">
        <v>1308.3330000000001</v>
      </c>
      <c r="GS16" s="9">
        <v>168.84100000000001</v>
      </c>
      <c r="GT16" s="9">
        <v>150.685</v>
      </c>
      <c r="GU16" s="9">
        <v>144.62</v>
      </c>
      <c r="GV16" s="9">
        <v>11.689</v>
      </c>
      <c r="GW16" s="9">
        <v>11.167</v>
      </c>
      <c r="GX16" s="9">
        <v>2.9849999999999999</v>
      </c>
      <c r="GY16" s="9">
        <v>8.1820000000000004</v>
      </c>
      <c r="GZ16" s="9">
        <v>5.1890000000000001</v>
      </c>
      <c r="HA16" s="9">
        <v>5.9779999999999998</v>
      </c>
      <c r="HB16" s="9">
        <v>5.4720000000000004</v>
      </c>
      <c r="HC16" s="9">
        <v>0.48599999999999999</v>
      </c>
      <c r="HD16" s="9">
        <v>5.21</v>
      </c>
      <c r="HE16" s="9">
        <v>4.4489999999999998</v>
      </c>
      <c r="HF16" s="9">
        <v>1.7290000000000001</v>
      </c>
      <c r="HG16" s="9">
        <v>4.9889999999999999</v>
      </c>
      <c r="HH16" s="9">
        <v>7.3819999999999997</v>
      </c>
      <c r="HI16" s="9">
        <v>3.7850000000000001</v>
      </c>
      <c r="HJ16" s="9">
        <v>0.52200000000000002</v>
      </c>
      <c r="HK16" s="9">
        <v>132.93100000000001</v>
      </c>
      <c r="HL16" s="9">
        <v>88.412000000000006</v>
      </c>
      <c r="HM16" s="9">
        <v>82.85</v>
      </c>
      <c r="HN16" s="9">
        <v>2.5019999999999998</v>
      </c>
      <c r="HO16" s="9">
        <v>3.06</v>
      </c>
      <c r="HP16" s="9">
        <v>2.6850000000000001</v>
      </c>
      <c r="HQ16" s="9">
        <v>0.72399999999999998</v>
      </c>
      <c r="HR16" s="9">
        <v>2.153</v>
      </c>
      <c r="HS16" s="9">
        <v>71.274000000000001</v>
      </c>
      <c r="HT16" s="9">
        <v>6.5250000000000004</v>
      </c>
      <c r="HU16" s="9">
        <v>3.8279999999999998</v>
      </c>
      <c r="HV16" s="9">
        <v>6.7850000000000001</v>
      </c>
      <c r="HW16" s="9">
        <v>19.300999999999998</v>
      </c>
      <c r="HX16" s="9">
        <v>69.11</v>
      </c>
      <c r="HY16" s="9">
        <v>44.518999999999998</v>
      </c>
      <c r="HZ16" s="9">
        <v>6.0650000000000004</v>
      </c>
      <c r="IA16" s="9">
        <v>150.685</v>
      </c>
      <c r="IB16" s="9">
        <v>300.27600000000001</v>
      </c>
      <c r="IC16" s="9">
        <v>289.351</v>
      </c>
      <c r="ID16" s="9">
        <v>24.276</v>
      </c>
      <c r="IE16" s="9">
        <v>22.161000000000001</v>
      </c>
      <c r="IF16" s="9">
        <v>13.183999999999999</v>
      </c>
      <c r="IG16" s="9">
        <v>8.9760000000000009</v>
      </c>
      <c r="IH16" s="9">
        <v>19.079000000000001</v>
      </c>
      <c r="II16" s="9">
        <v>3.0819999999999999</v>
      </c>
      <c r="IJ16" s="9">
        <v>18.609000000000002</v>
      </c>
      <c r="IK16" s="9">
        <v>0.85699999999999998</v>
      </c>
      <c r="IL16" s="9">
        <v>2.6949999999999998</v>
      </c>
      <c r="IM16" s="9">
        <v>9.8719999999999999</v>
      </c>
      <c r="IN16" s="9">
        <v>6.2789999999999999</v>
      </c>
      <c r="IO16" s="9">
        <v>6.01</v>
      </c>
      <c r="IP16" s="9">
        <v>15.4</v>
      </c>
      <c r="IQ16" s="9">
        <v>6.7610000000000001</v>
      </c>
    </row>
    <row r="17" spans="1:251">
      <c r="A17" s="10">
        <v>44228</v>
      </c>
      <c r="B17" s="9">
        <v>3.64</v>
      </c>
      <c r="C17" s="9">
        <v>4.085</v>
      </c>
      <c r="D17" s="9">
        <v>4.5030000000000001</v>
      </c>
      <c r="E17" s="9">
        <v>8.02</v>
      </c>
      <c r="F17" s="9">
        <v>4.2080000000000002</v>
      </c>
      <c r="G17" s="9">
        <v>2.1779999999999999</v>
      </c>
      <c r="H17" s="9">
        <v>237.727</v>
      </c>
      <c r="I17" s="9">
        <v>195.571</v>
      </c>
      <c r="J17" s="9">
        <v>185.185</v>
      </c>
      <c r="K17" s="9">
        <v>7.6239999999999997</v>
      </c>
      <c r="L17" s="9">
        <v>2.762</v>
      </c>
      <c r="M17" s="9">
        <v>6.9450000000000003</v>
      </c>
      <c r="N17" s="9">
        <v>0.52800000000000002</v>
      </c>
      <c r="O17" s="9">
        <v>2.6509999999999998</v>
      </c>
      <c r="P17" s="9">
        <v>145.00899999999999</v>
      </c>
      <c r="Q17" s="9">
        <v>11.252000000000001</v>
      </c>
      <c r="R17" s="9">
        <v>12.058</v>
      </c>
      <c r="S17" s="9">
        <v>27.251999999999999</v>
      </c>
      <c r="T17" s="9">
        <v>30.477</v>
      </c>
      <c r="U17" s="9">
        <v>165.09399999999999</v>
      </c>
      <c r="V17" s="9">
        <v>42.155999999999999</v>
      </c>
      <c r="W17" s="9">
        <v>9.2629999999999999</v>
      </c>
      <c r="X17" s="9">
        <v>261.39600000000002</v>
      </c>
      <c r="Y17" s="9">
        <v>99.52</v>
      </c>
      <c r="Z17" s="9">
        <v>96.772000000000006</v>
      </c>
      <c r="AA17" s="9">
        <v>6.8739999999999997</v>
      </c>
      <c r="AB17" s="9">
        <v>6.3890000000000002</v>
      </c>
      <c r="AC17" s="9">
        <v>3.242</v>
      </c>
      <c r="AD17" s="9">
        <v>3.1469999999999998</v>
      </c>
      <c r="AE17" s="9">
        <v>5.1589999999999998</v>
      </c>
      <c r="AF17" s="9">
        <v>1.2310000000000001</v>
      </c>
      <c r="AG17" s="9">
        <v>5.4420000000000002</v>
      </c>
      <c r="AH17" s="9">
        <v>0.45600000000000002</v>
      </c>
      <c r="AI17" s="9">
        <v>0.49099999999999999</v>
      </c>
      <c r="AJ17" s="9">
        <v>1.647</v>
      </c>
      <c r="AK17" s="9">
        <v>2.71</v>
      </c>
      <c r="AL17" s="9">
        <v>2.0329999999999999</v>
      </c>
      <c r="AM17" s="9">
        <v>4.2489999999999997</v>
      </c>
      <c r="AN17" s="9">
        <v>2.14</v>
      </c>
      <c r="AO17" s="9">
        <v>0.48499999999999999</v>
      </c>
      <c r="AP17" s="9">
        <v>89.897999999999996</v>
      </c>
      <c r="AQ17" s="9">
        <v>72.325000000000003</v>
      </c>
      <c r="AR17" s="9">
        <v>67.504000000000005</v>
      </c>
      <c r="AS17" s="9">
        <v>1.7210000000000001</v>
      </c>
      <c r="AT17" s="9">
        <v>3.1</v>
      </c>
      <c r="AU17" s="9">
        <v>1.4830000000000001</v>
      </c>
      <c r="AV17" s="9">
        <v>1.865</v>
      </c>
      <c r="AW17" s="9">
        <v>1.472</v>
      </c>
      <c r="AX17" s="9">
        <v>54.732999999999997</v>
      </c>
      <c r="AY17" s="9">
        <v>4.2270000000000003</v>
      </c>
      <c r="AZ17" s="9">
        <v>5.359</v>
      </c>
      <c r="BA17" s="9">
        <v>8.0060000000000002</v>
      </c>
      <c r="BB17" s="9">
        <v>11.438000000000001</v>
      </c>
      <c r="BC17" s="9">
        <v>60.887</v>
      </c>
      <c r="BD17" s="9">
        <v>17.574000000000002</v>
      </c>
      <c r="BE17" s="9">
        <v>2.7480000000000002</v>
      </c>
      <c r="BF17" s="9">
        <v>99.52</v>
      </c>
      <c r="BG17" s="9">
        <v>128.25899999999999</v>
      </c>
      <c r="BH17" s="9">
        <v>123.27</v>
      </c>
      <c r="BI17" s="9">
        <v>7.5149999999999997</v>
      </c>
      <c r="BJ17" s="9">
        <v>7.5149999999999997</v>
      </c>
      <c r="BK17" s="9">
        <v>4.4290000000000003</v>
      </c>
      <c r="BL17" s="9">
        <v>3.0859999999999999</v>
      </c>
      <c r="BM17" s="9">
        <v>6.0229999999999997</v>
      </c>
      <c r="BN17" s="9">
        <v>1.492</v>
      </c>
      <c r="BO17" s="9">
        <v>6.0229999999999997</v>
      </c>
      <c r="BP17" s="9">
        <v>0.55600000000000005</v>
      </c>
      <c r="BQ17" s="9">
        <v>0.93600000000000005</v>
      </c>
      <c r="BR17" s="9">
        <v>4.0350000000000001</v>
      </c>
      <c r="BS17" s="9">
        <v>2.0059999999999998</v>
      </c>
      <c r="BT17" s="9">
        <v>1.474</v>
      </c>
      <c r="BU17" s="9">
        <v>3.738</v>
      </c>
      <c r="BV17" s="9">
        <v>3.778</v>
      </c>
      <c r="BW17" s="9">
        <v>0</v>
      </c>
      <c r="BX17" s="9">
        <v>115.755</v>
      </c>
      <c r="BY17" s="9">
        <v>80.662999999999997</v>
      </c>
      <c r="BZ17" s="9">
        <v>78.272000000000006</v>
      </c>
      <c r="CA17" s="9">
        <v>1.327</v>
      </c>
      <c r="CB17" s="9">
        <v>1.0640000000000001</v>
      </c>
      <c r="CC17" s="9">
        <v>1.327</v>
      </c>
      <c r="CD17" s="9">
        <v>0.85799999999999998</v>
      </c>
      <c r="CE17" s="9">
        <v>0.20599999999999999</v>
      </c>
      <c r="CF17" s="9">
        <v>62.179000000000002</v>
      </c>
      <c r="CG17" s="9">
        <v>4.1429999999999998</v>
      </c>
      <c r="CH17" s="9">
        <v>3.907</v>
      </c>
      <c r="CI17" s="9">
        <v>10.433999999999999</v>
      </c>
      <c r="CJ17" s="9">
        <v>8.9359999999999999</v>
      </c>
      <c r="CK17" s="9">
        <v>71.727000000000004</v>
      </c>
      <c r="CL17" s="9">
        <v>35.091999999999999</v>
      </c>
      <c r="CM17" s="9">
        <v>4.9889999999999999</v>
      </c>
      <c r="CN17" s="9">
        <v>128.25899999999999</v>
      </c>
      <c r="CO17" s="9">
        <v>181.28399999999999</v>
      </c>
      <c r="CP17" s="9">
        <v>170.357</v>
      </c>
      <c r="CQ17" s="9">
        <v>14.191000000000001</v>
      </c>
      <c r="CR17" s="9">
        <v>12.776999999999999</v>
      </c>
      <c r="CS17" s="9">
        <v>5.7930000000000001</v>
      </c>
      <c r="CT17" s="9">
        <v>6.9850000000000003</v>
      </c>
      <c r="CU17" s="9">
        <v>10.012</v>
      </c>
      <c r="CV17" s="9">
        <v>2.7650000000000001</v>
      </c>
      <c r="CW17" s="9">
        <v>9.7289999999999992</v>
      </c>
      <c r="CX17" s="9">
        <v>1.633</v>
      </c>
      <c r="CY17" s="9">
        <v>1.415</v>
      </c>
      <c r="CZ17" s="9">
        <v>2.8039999999999998</v>
      </c>
      <c r="DA17" s="9">
        <v>8.2989999999999995</v>
      </c>
      <c r="DB17" s="9">
        <v>1.675</v>
      </c>
      <c r="DC17" s="9">
        <v>10.084</v>
      </c>
      <c r="DD17" s="9">
        <v>2.6930000000000001</v>
      </c>
      <c r="DE17" s="9">
        <v>1.4139999999999999</v>
      </c>
      <c r="DF17" s="9">
        <v>156.166</v>
      </c>
      <c r="DG17" s="9">
        <v>143.41300000000001</v>
      </c>
      <c r="DH17" s="9">
        <v>133.99799999999999</v>
      </c>
      <c r="DI17" s="9">
        <v>5.9690000000000003</v>
      </c>
      <c r="DJ17" s="9">
        <v>3.4460000000000002</v>
      </c>
      <c r="DK17" s="9">
        <v>4.6929999999999996</v>
      </c>
      <c r="DL17" s="9">
        <v>3.6739999999999999</v>
      </c>
      <c r="DM17" s="9">
        <v>1.048</v>
      </c>
      <c r="DN17" s="9">
        <v>99.8</v>
      </c>
      <c r="DO17" s="9">
        <v>9.9469999999999992</v>
      </c>
      <c r="DP17" s="9">
        <v>12.13</v>
      </c>
      <c r="DQ17" s="9">
        <v>21.536000000000001</v>
      </c>
      <c r="DR17" s="9">
        <v>21.738</v>
      </c>
      <c r="DS17" s="9">
        <v>121.676</v>
      </c>
      <c r="DT17" s="9">
        <v>12.753</v>
      </c>
      <c r="DU17" s="9">
        <v>10.927</v>
      </c>
      <c r="DV17" s="9">
        <v>181.28399999999999</v>
      </c>
      <c r="DW17" s="9">
        <v>140.715</v>
      </c>
      <c r="DX17" s="9">
        <v>130.02099999999999</v>
      </c>
      <c r="DY17" s="9">
        <v>11.206</v>
      </c>
      <c r="DZ17" s="9">
        <v>9.8350000000000009</v>
      </c>
      <c r="EA17" s="9">
        <v>2.601</v>
      </c>
      <c r="EB17" s="9">
        <v>7.234</v>
      </c>
      <c r="EC17" s="9">
        <v>4.24</v>
      </c>
      <c r="ED17" s="9">
        <v>5.5949999999999998</v>
      </c>
      <c r="EE17" s="9">
        <v>6.1879999999999997</v>
      </c>
      <c r="EF17" s="9">
        <v>3.6469999999999998</v>
      </c>
      <c r="EG17" s="9">
        <v>0</v>
      </c>
      <c r="EH17" s="9">
        <v>1.508</v>
      </c>
      <c r="EI17" s="9">
        <v>3.6789999999999998</v>
      </c>
      <c r="EJ17" s="9">
        <v>4.6479999999999997</v>
      </c>
      <c r="EK17" s="9">
        <v>5.4329999999999998</v>
      </c>
      <c r="EL17" s="9">
        <v>4.4020000000000001</v>
      </c>
      <c r="EM17" s="9">
        <v>1.3720000000000001</v>
      </c>
      <c r="EN17" s="9">
        <v>118.815</v>
      </c>
      <c r="EO17" s="9">
        <v>104.60299999999999</v>
      </c>
      <c r="EP17" s="9">
        <v>99.448999999999998</v>
      </c>
      <c r="EQ17" s="9">
        <v>2.3759999999999999</v>
      </c>
      <c r="ER17" s="9">
        <v>2.52</v>
      </c>
      <c r="ES17" s="9">
        <v>2.5329999999999999</v>
      </c>
      <c r="ET17" s="9">
        <v>1.776</v>
      </c>
      <c r="EU17" s="9">
        <v>0.58699999999999997</v>
      </c>
      <c r="EV17" s="9">
        <v>70.311999999999998</v>
      </c>
      <c r="EW17" s="9">
        <v>8.8249999999999993</v>
      </c>
      <c r="EX17" s="9">
        <v>5.4009999999999998</v>
      </c>
      <c r="EY17" s="9">
        <v>20.065000000000001</v>
      </c>
      <c r="EZ17" s="9">
        <v>9.9390000000000001</v>
      </c>
      <c r="FA17" s="9">
        <v>94.664000000000001</v>
      </c>
      <c r="FB17" s="9">
        <v>14.211</v>
      </c>
      <c r="FC17" s="9">
        <v>10.694000000000001</v>
      </c>
      <c r="FD17" s="9">
        <v>140.715</v>
      </c>
      <c r="FE17" s="9">
        <v>81.637</v>
      </c>
      <c r="FF17" s="9">
        <v>70.649000000000001</v>
      </c>
      <c r="FG17" s="9">
        <v>70.649000000000001</v>
      </c>
      <c r="FH17" s="9">
        <v>7.976</v>
      </c>
      <c r="FI17" s="9">
        <v>62.673000000000002</v>
      </c>
      <c r="FJ17" s="9">
        <v>10.988</v>
      </c>
      <c r="FK17" s="9">
        <v>1480.4649999999999</v>
      </c>
      <c r="FL17" s="9">
        <v>1363.635</v>
      </c>
      <c r="FM17" s="9">
        <v>266.66399999999999</v>
      </c>
      <c r="FN17" s="9">
        <v>127.407</v>
      </c>
      <c r="FO17" s="9">
        <v>48.445</v>
      </c>
      <c r="FP17" s="9">
        <v>67.477000000000004</v>
      </c>
      <c r="FQ17" s="9">
        <v>77.075000000000003</v>
      </c>
      <c r="FR17" s="9">
        <v>39.337000000000003</v>
      </c>
      <c r="FS17" s="9">
        <v>75.897000000000006</v>
      </c>
      <c r="FT17" s="9">
        <v>17.776</v>
      </c>
      <c r="FU17" s="9">
        <v>21.29</v>
      </c>
      <c r="FV17" s="9">
        <v>31.884</v>
      </c>
      <c r="FW17" s="9">
        <v>43.351999999999997</v>
      </c>
      <c r="FX17" s="9">
        <v>41.853999999999999</v>
      </c>
      <c r="FY17" s="9">
        <v>81.944999999999993</v>
      </c>
      <c r="FZ17" s="9">
        <v>35.146000000000001</v>
      </c>
      <c r="GA17" s="9">
        <v>139.256</v>
      </c>
      <c r="GB17" s="9">
        <v>1096.972</v>
      </c>
      <c r="GC17" s="9">
        <v>897.93100000000004</v>
      </c>
      <c r="GD17" s="9">
        <v>849.61</v>
      </c>
      <c r="GE17" s="9">
        <v>22.015999999999998</v>
      </c>
      <c r="GF17" s="9">
        <v>24.562000000000001</v>
      </c>
      <c r="GG17" s="9">
        <v>23.02</v>
      </c>
      <c r="GH17" s="9">
        <v>15.260999999999999</v>
      </c>
      <c r="GI17" s="9">
        <v>8.2959999999999994</v>
      </c>
      <c r="GJ17" s="9">
        <v>658.02200000000005</v>
      </c>
      <c r="GK17" s="9">
        <v>63.329000000000001</v>
      </c>
      <c r="GL17" s="9">
        <v>59.387999999999998</v>
      </c>
      <c r="GM17" s="9">
        <v>117.19199999999999</v>
      </c>
      <c r="GN17" s="9">
        <v>155.096</v>
      </c>
      <c r="GO17" s="9">
        <v>742.83600000000001</v>
      </c>
      <c r="GP17" s="9">
        <v>199.04</v>
      </c>
      <c r="GQ17" s="9">
        <v>116.83</v>
      </c>
      <c r="GR17" s="9">
        <v>1310.807</v>
      </c>
      <c r="GS17" s="9">
        <v>169.65799999999999</v>
      </c>
      <c r="GT17" s="9">
        <v>160.27099999999999</v>
      </c>
      <c r="GU17" s="9">
        <v>150.75299999999999</v>
      </c>
      <c r="GV17" s="9">
        <v>13.67</v>
      </c>
      <c r="GW17" s="9">
        <v>12.932</v>
      </c>
      <c r="GX17" s="9">
        <v>6.1589999999999998</v>
      </c>
      <c r="GY17" s="9">
        <v>6.2830000000000004</v>
      </c>
      <c r="GZ17" s="9">
        <v>6.36</v>
      </c>
      <c r="HA17" s="9">
        <v>6.5720000000000001</v>
      </c>
      <c r="HB17" s="9">
        <v>6.1769999999999996</v>
      </c>
      <c r="HC17" s="9">
        <v>0.85799999999999998</v>
      </c>
      <c r="HD17" s="9">
        <v>5.407</v>
      </c>
      <c r="HE17" s="9">
        <v>4.3639999999999999</v>
      </c>
      <c r="HF17" s="9">
        <v>3.8820000000000001</v>
      </c>
      <c r="HG17" s="9">
        <v>4.6870000000000003</v>
      </c>
      <c r="HH17" s="9">
        <v>11.840999999999999</v>
      </c>
      <c r="HI17" s="9">
        <v>1.091</v>
      </c>
      <c r="HJ17" s="9">
        <v>0.73799999999999999</v>
      </c>
      <c r="HK17" s="9">
        <v>137.083</v>
      </c>
      <c r="HL17" s="9">
        <v>85.88</v>
      </c>
      <c r="HM17" s="9">
        <v>82.748000000000005</v>
      </c>
      <c r="HN17" s="9">
        <v>0.66500000000000004</v>
      </c>
      <c r="HO17" s="9">
        <v>2.4670000000000001</v>
      </c>
      <c r="HP17" s="9">
        <v>1.411</v>
      </c>
      <c r="HQ17" s="9">
        <v>0</v>
      </c>
      <c r="HR17" s="9">
        <v>1.7210000000000001</v>
      </c>
      <c r="HS17" s="9">
        <v>68.465999999999994</v>
      </c>
      <c r="HT17" s="9">
        <v>6.6340000000000003</v>
      </c>
      <c r="HU17" s="9">
        <v>3.3170000000000002</v>
      </c>
      <c r="HV17" s="9">
        <v>7.4619999999999997</v>
      </c>
      <c r="HW17" s="9">
        <v>16.257000000000001</v>
      </c>
      <c r="HX17" s="9">
        <v>69.623000000000005</v>
      </c>
      <c r="HY17" s="9">
        <v>51.204000000000001</v>
      </c>
      <c r="HZ17" s="9">
        <v>9.5180000000000007</v>
      </c>
      <c r="IA17" s="9">
        <v>160.27099999999999</v>
      </c>
      <c r="IB17" s="9">
        <v>299.78199999999998</v>
      </c>
      <c r="IC17" s="9">
        <v>277.10899999999998</v>
      </c>
      <c r="ID17" s="9">
        <v>20.18</v>
      </c>
      <c r="IE17" s="9">
        <v>18.486000000000001</v>
      </c>
      <c r="IF17" s="9">
        <v>8.2550000000000008</v>
      </c>
      <c r="IG17" s="9">
        <v>10.231999999999999</v>
      </c>
      <c r="IH17" s="9">
        <v>14.538</v>
      </c>
      <c r="II17" s="9">
        <v>3.9489999999999998</v>
      </c>
      <c r="IJ17" s="9">
        <v>15.05</v>
      </c>
      <c r="IK17" s="9">
        <v>0</v>
      </c>
      <c r="IL17" s="9">
        <v>3.4369999999999998</v>
      </c>
      <c r="IM17" s="9">
        <v>6.2039999999999997</v>
      </c>
      <c r="IN17" s="9">
        <v>7.0659999999999998</v>
      </c>
      <c r="IO17" s="9">
        <v>5.2160000000000002</v>
      </c>
      <c r="IP17" s="9">
        <v>10.651999999999999</v>
      </c>
      <c r="IQ17" s="9">
        <v>7.8339999999999996</v>
      </c>
    </row>
    <row r="18" spans="1:251">
      <c r="A18" s="10">
        <v>44593</v>
      </c>
      <c r="B18" s="9">
        <v>9.7050000000000001</v>
      </c>
      <c r="C18" s="9">
        <v>4.423</v>
      </c>
      <c r="D18" s="9">
        <v>5.5819999999999999</v>
      </c>
      <c r="E18" s="9">
        <v>15.933999999999999</v>
      </c>
      <c r="F18" s="9">
        <v>3.7770000000000001</v>
      </c>
      <c r="G18" s="9">
        <v>2.9140000000000001</v>
      </c>
      <c r="H18" s="9">
        <v>227.22399999999999</v>
      </c>
      <c r="I18" s="9">
        <v>181.517</v>
      </c>
      <c r="J18" s="9">
        <v>171.15799999999999</v>
      </c>
      <c r="K18" s="9">
        <v>5.8920000000000003</v>
      </c>
      <c r="L18" s="9">
        <v>4.1840000000000002</v>
      </c>
      <c r="M18" s="9">
        <v>7.1740000000000004</v>
      </c>
      <c r="N18" s="9">
        <v>0.73899999999999999</v>
      </c>
      <c r="O18" s="9">
        <v>2.1619999999999999</v>
      </c>
      <c r="P18" s="9">
        <v>137.36799999999999</v>
      </c>
      <c r="Q18" s="9">
        <v>14.055999999999999</v>
      </c>
      <c r="R18" s="9">
        <v>9.1159999999999997</v>
      </c>
      <c r="S18" s="9">
        <v>20.975999999999999</v>
      </c>
      <c r="T18" s="9">
        <v>38.843000000000004</v>
      </c>
      <c r="U18" s="9">
        <v>142.67400000000001</v>
      </c>
      <c r="V18" s="9">
        <v>45.707000000000001</v>
      </c>
      <c r="W18" s="9">
        <v>11.054</v>
      </c>
      <c r="X18" s="9">
        <v>260.90199999999999</v>
      </c>
      <c r="Y18" s="9">
        <v>108.494</v>
      </c>
      <c r="Z18" s="9">
        <v>103.821</v>
      </c>
      <c r="AA18" s="9">
        <v>7.4210000000000003</v>
      </c>
      <c r="AB18" s="9">
        <v>6.4550000000000001</v>
      </c>
      <c r="AC18" s="9">
        <v>3.137</v>
      </c>
      <c r="AD18" s="9">
        <v>3.3180000000000001</v>
      </c>
      <c r="AE18" s="9">
        <v>4.5220000000000002</v>
      </c>
      <c r="AF18" s="9">
        <v>1.9330000000000001</v>
      </c>
      <c r="AG18" s="9">
        <v>5.1390000000000002</v>
      </c>
      <c r="AH18" s="9">
        <v>0.25700000000000001</v>
      </c>
      <c r="AI18" s="9">
        <v>1.0589999999999999</v>
      </c>
      <c r="AJ18" s="9">
        <v>0.98599999999999999</v>
      </c>
      <c r="AK18" s="9">
        <v>2.976</v>
      </c>
      <c r="AL18" s="9">
        <v>2.492</v>
      </c>
      <c r="AM18" s="9">
        <v>5.1689999999999996</v>
      </c>
      <c r="AN18" s="9">
        <v>1.286</v>
      </c>
      <c r="AO18" s="9">
        <v>0.96599999999999997</v>
      </c>
      <c r="AP18" s="9">
        <v>96.4</v>
      </c>
      <c r="AQ18" s="9">
        <v>73.087999999999994</v>
      </c>
      <c r="AR18" s="9">
        <v>67.501000000000005</v>
      </c>
      <c r="AS18" s="9">
        <v>2.31</v>
      </c>
      <c r="AT18" s="9">
        <v>3.2770000000000001</v>
      </c>
      <c r="AU18" s="9">
        <v>2.569</v>
      </c>
      <c r="AV18" s="9">
        <v>1.7829999999999999</v>
      </c>
      <c r="AW18" s="9">
        <v>1.2350000000000001</v>
      </c>
      <c r="AX18" s="9">
        <v>56.944000000000003</v>
      </c>
      <c r="AY18" s="9">
        <v>4.6719999999999997</v>
      </c>
      <c r="AZ18" s="9">
        <v>3.2850000000000001</v>
      </c>
      <c r="BA18" s="9">
        <v>8.1880000000000006</v>
      </c>
      <c r="BB18" s="9">
        <v>15.455</v>
      </c>
      <c r="BC18" s="9">
        <v>57.633000000000003</v>
      </c>
      <c r="BD18" s="9">
        <v>23.311</v>
      </c>
      <c r="BE18" s="9">
        <v>4.673</v>
      </c>
      <c r="BF18" s="9">
        <v>108.494</v>
      </c>
      <c r="BG18" s="9">
        <v>118.7</v>
      </c>
      <c r="BH18" s="9">
        <v>113.497</v>
      </c>
      <c r="BI18" s="9">
        <v>7.78</v>
      </c>
      <c r="BJ18" s="9">
        <v>6.93</v>
      </c>
      <c r="BK18" s="9">
        <v>3.3660000000000001</v>
      </c>
      <c r="BL18" s="9">
        <v>3.5640000000000001</v>
      </c>
      <c r="BM18" s="9">
        <v>4.6420000000000003</v>
      </c>
      <c r="BN18" s="9">
        <v>2.2879999999999998</v>
      </c>
      <c r="BO18" s="9">
        <v>4.3330000000000002</v>
      </c>
      <c r="BP18" s="9">
        <v>1.2809999999999999</v>
      </c>
      <c r="BQ18" s="9">
        <v>1.3160000000000001</v>
      </c>
      <c r="BR18" s="9">
        <v>2.601</v>
      </c>
      <c r="BS18" s="9">
        <v>2.0529999999999999</v>
      </c>
      <c r="BT18" s="9">
        <v>2.2759999999999998</v>
      </c>
      <c r="BU18" s="9">
        <v>4.4349999999999996</v>
      </c>
      <c r="BV18" s="9">
        <v>2.4950000000000001</v>
      </c>
      <c r="BW18" s="9">
        <v>0.85</v>
      </c>
      <c r="BX18" s="9">
        <v>105.71599999999999</v>
      </c>
      <c r="BY18" s="9">
        <v>75.405000000000001</v>
      </c>
      <c r="BZ18" s="9">
        <v>72.707999999999998</v>
      </c>
      <c r="CA18" s="9">
        <v>1.7849999999999999</v>
      </c>
      <c r="CB18" s="9">
        <v>0.91200000000000003</v>
      </c>
      <c r="CC18" s="9">
        <v>1.5620000000000001</v>
      </c>
      <c r="CD18" s="9">
        <v>0.63700000000000001</v>
      </c>
      <c r="CE18" s="9">
        <v>0.498</v>
      </c>
      <c r="CF18" s="9">
        <v>57.987000000000002</v>
      </c>
      <c r="CG18" s="9">
        <v>2.6709999999999998</v>
      </c>
      <c r="CH18" s="9">
        <v>5.391</v>
      </c>
      <c r="CI18" s="9">
        <v>9.3569999999999993</v>
      </c>
      <c r="CJ18" s="9">
        <v>10.426</v>
      </c>
      <c r="CK18" s="9">
        <v>64.978999999999999</v>
      </c>
      <c r="CL18" s="9">
        <v>30.311</v>
      </c>
      <c r="CM18" s="9">
        <v>5.2030000000000003</v>
      </c>
      <c r="CN18" s="9">
        <v>118.7</v>
      </c>
      <c r="CO18" s="9">
        <v>197.54599999999999</v>
      </c>
      <c r="CP18" s="9">
        <v>184.047</v>
      </c>
      <c r="CQ18" s="9">
        <v>24.452999999999999</v>
      </c>
      <c r="CR18" s="9">
        <v>23.138999999999999</v>
      </c>
      <c r="CS18" s="9">
        <v>10.81</v>
      </c>
      <c r="CT18" s="9">
        <v>12.329000000000001</v>
      </c>
      <c r="CU18" s="9">
        <v>16.202999999999999</v>
      </c>
      <c r="CV18" s="9">
        <v>6.9359999999999999</v>
      </c>
      <c r="CW18" s="9">
        <v>17.998999999999999</v>
      </c>
      <c r="CX18" s="9">
        <v>3.4889999999999999</v>
      </c>
      <c r="CY18" s="9">
        <v>1.651</v>
      </c>
      <c r="CZ18" s="9">
        <v>6.2169999999999996</v>
      </c>
      <c r="DA18" s="9">
        <v>8.593</v>
      </c>
      <c r="DB18" s="9">
        <v>8.33</v>
      </c>
      <c r="DC18" s="9">
        <v>14.05</v>
      </c>
      <c r="DD18" s="9">
        <v>9.0890000000000004</v>
      </c>
      <c r="DE18" s="9">
        <v>1.3140000000000001</v>
      </c>
      <c r="DF18" s="9">
        <v>159.59399999999999</v>
      </c>
      <c r="DG18" s="9">
        <v>145.61699999999999</v>
      </c>
      <c r="DH18" s="9">
        <v>136.916</v>
      </c>
      <c r="DI18" s="9">
        <v>3.1539999999999999</v>
      </c>
      <c r="DJ18" s="9">
        <v>5.5469999999999997</v>
      </c>
      <c r="DK18" s="9">
        <v>3.7280000000000002</v>
      </c>
      <c r="DL18" s="9">
        <v>4.6829999999999998</v>
      </c>
      <c r="DM18" s="9">
        <v>0.28999999999999998</v>
      </c>
      <c r="DN18" s="9">
        <v>98.575999999999993</v>
      </c>
      <c r="DO18" s="9">
        <v>13.965999999999999</v>
      </c>
      <c r="DP18" s="9">
        <v>10.316000000000001</v>
      </c>
      <c r="DQ18" s="9">
        <v>22.759</v>
      </c>
      <c r="DR18" s="9">
        <v>22.212</v>
      </c>
      <c r="DS18" s="9">
        <v>123.404</v>
      </c>
      <c r="DT18" s="9">
        <v>13.978</v>
      </c>
      <c r="DU18" s="9">
        <v>13.499000000000001</v>
      </c>
      <c r="DV18" s="9">
        <v>197.54599999999999</v>
      </c>
      <c r="DW18" s="9">
        <v>131.88399999999999</v>
      </c>
      <c r="DX18" s="9">
        <v>120.614</v>
      </c>
      <c r="DY18" s="9">
        <v>15.004</v>
      </c>
      <c r="DZ18" s="9">
        <v>12.872999999999999</v>
      </c>
      <c r="EA18" s="9">
        <v>3.984</v>
      </c>
      <c r="EB18" s="9">
        <v>8.8889999999999993</v>
      </c>
      <c r="EC18" s="9">
        <v>6.3159999999999998</v>
      </c>
      <c r="ED18" s="9">
        <v>6.5570000000000004</v>
      </c>
      <c r="EE18" s="9">
        <v>7.5309999999999997</v>
      </c>
      <c r="EF18" s="9">
        <v>5.3419999999999996</v>
      </c>
      <c r="EG18" s="9">
        <v>0</v>
      </c>
      <c r="EH18" s="9">
        <v>0.86</v>
      </c>
      <c r="EI18" s="9">
        <v>10.166</v>
      </c>
      <c r="EJ18" s="9">
        <v>1.847</v>
      </c>
      <c r="EK18" s="9">
        <v>6.2510000000000003</v>
      </c>
      <c r="EL18" s="9">
        <v>6.6219999999999999</v>
      </c>
      <c r="EM18" s="9">
        <v>2.13</v>
      </c>
      <c r="EN18" s="9">
        <v>105.61</v>
      </c>
      <c r="EO18" s="9">
        <v>91.793999999999997</v>
      </c>
      <c r="EP18" s="9">
        <v>86.766999999999996</v>
      </c>
      <c r="EQ18" s="9">
        <v>2.36</v>
      </c>
      <c r="ER18" s="9">
        <v>2.6659999999999999</v>
      </c>
      <c r="ES18" s="9">
        <v>1.891</v>
      </c>
      <c r="ET18" s="9">
        <v>2.4550000000000001</v>
      </c>
      <c r="EU18" s="9">
        <v>0.68100000000000005</v>
      </c>
      <c r="EV18" s="9">
        <v>56.281999999999996</v>
      </c>
      <c r="EW18" s="9">
        <v>6.7249999999999996</v>
      </c>
      <c r="EX18" s="9">
        <v>6.056</v>
      </c>
      <c r="EY18" s="9">
        <v>22.731000000000002</v>
      </c>
      <c r="EZ18" s="9">
        <v>13.065</v>
      </c>
      <c r="FA18" s="9">
        <v>78.728999999999999</v>
      </c>
      <c r="FB18" s="9">
        <v>13.816000000000001</v>
      </c>
      <c r="FC18" s="9">
        <v>11.27</v>
      </c>
      <c r="FD18" s="9">
        <v>131.88399999999999</v>
      </c>
      <c r="FE18" s="9">
        <v>116.389</v>
      </c>
      <c r="FF18" s="9">
        <v>100.355</v>
      </c>
      <c r="FG18" s="9">
        <v>100.355</v>
      </c>
      <c r="FH18" s="9">
        <v>5.9009999999999998</v>
      </c>
      <c r="FI18" s="9">
        <v>94.453999999999994</v>
      </c>
      <c r="FJ18" s="9">
        <v>16.033999999999999</v>
      </c>
      <c r="FK18" s="9">
        <v>1565.2819999999999</v>
      </c>
      <c r="FL18" s="9">
        <v>1456.479</v>
      </c>
      <c r="FM18" s="9">
        <v>317.49700000000001</v>
      </c>
      <c r="FN18" s="9">
        <v>166.226</v>
      </c>
      <c r="FO18" s="9">
        <v>63.633000000000003</v>
      </c>
      <c r="FP18" s="9">
        <v>81.513999999999996</v>
      </c>
      <c r="FQ18" s="9">
        <v>96.778999999999996</v>
      </c>
      <c r="FR18" s="9">
        <v>48.368000000000002</v>
      </c>
      <c r="FS18" s="9">
        <v>99.298000000000002</v>
      </c>
      <c r="FT18" s="9">
        <v>24.808</v>
      </c>
      <c r="FU18" s="9">
        <v>19.587</v>
      </c>
      <c r="FV18" s="9">
        <v>37.722000000000001</v>
      </c>
      <c r="FW18" s="9">
        <v>55.726999999999997</v>
      </c>
      <c r="FX18" s="9">
        <v>52.569000000000003</v>
      </c>
      <c r="FY18" s="9">
        <v>98.49</v>
      </c>
      <c r="FZ18" s="9">
        <v>47.527999999999999</v>
      </c>
      <c r="GA18" s="9">
        <v>151.27099999999999</v>
      </c>
      <c r="GB18" s="9">
        <v>1138.982</v>
      </c>
      <c r="GC18" s="9">
        <v>928.70600000000002</v>
      </c>
      <c r="GD18" s="9">
        <v>867.21600000000001</v>
      </c>
      <c r="GE18" s="9">
        <v>32.408999999999999</v>
      </c>
      <c r="GF18" s="9">
        <v>28.513999999999999</v>
      </c>
      <c r="GG18" s="9">
        <v>29.940999999999999</v>
      </c>
      <c r="GH18" s="9">
        <v>17.231999999999999</v>
      </c>
      <c r="GI18" s="9">
        <v>11.862</v>
      </c>
      <c r="GJ18" s="9">
        <v>682.73199999999997</v>
      </c>
      <c r="GK18" s="9">
        <v>66.534000000000006</v>
      </c>
      <c r="GL18" s="9">
        <v>56.72</v>
      </c>
      <c r="GM18" s="9">
        <v>122.72</v>
      </c>
      <c r="GN18" s="9">
        <v>167.411</v>
      </c>
      <c r="GO18" s="9">
        <v>761.29499999999996</v>
      </c>
      <c r="GP18" s="9">
        <v>210.27600000000001</v>
      </c>
      <c r="GQ18" s="9">
        <v>108.803</v>
      </c>
      <c r="GR18" s="9">
        <v>1370.86</v>
      </c>
      <c r="GS18" s="9">
        <v>194.422</v>
      </c>
      <c r="GT18" s="9">
        <v>167.751</v>
      </c>
      <c r="GU18" s="9">
        <v>162.958</v>
      </c>
      <c r="GV18" s="9">
        <v>12.606</v>
      </c>
      <c r="GW18" s="9">
        <v>11.718</v>
      </c>
      <c r="GX18" s="9">
        <v>4.3979999999999997</v>
      </c>
      <c r="GY18" s="9">
        <v>7.319</v>
      </c>
      <c r="GZ18" s="9">
        <v>4.8879999999999999</v>
      </c>
      <c r="HA18" s="9">
        <v>6.83</v>
      </c>
      <c r="HB18" s="9">
        <v>7.2510000000000003</v>
      </c>
      <c r="HC18" s="9">
        <v>0</v>
      </c>
      <c r="HD18" s="9">
        <v>4.4660000000000002</v>
      </c>
      <c r="HE18" s="9">
        <v>3.7829999999999999</v>
      </c>
      <c r="HF18" s="9">
        <v>2.1080000000000001</v>
      </c>
      <c r="HG18" s="9">
        <v>5.827</v>
      </c>
      <c r="HH18" s="9">
        <v>7.8109999999999999</v>
      </c>
      <c r="HI18" s="9">
        <v>3.9060000000000001</v>
      </c>
      <c r="HJ18" s="9">
        <v>0.88900000000000001</v>
      </c>
      <c r="HK18" s="9">
        <v>150.352</v>
      </c>
      <c r="HL18" s="9">
        <v>105.554</v>
      </c>
      <c r="HM18" s="9">
        <v>99.441000000000003</v>
      </c>
      <c r="HN18" s="9">
        <v>2.9489999999999998</v>
      </c>
      <c r="HO18" s="9">
        <v>3.1640000000000001</v>
      </c>
      <c r="HP18" s="9">
        <v>3.153</v>
      </c>
      <c r="HQ18" s="9">
        <v>0.35399999999999998</v>
      </c>
      <c r="HR18" s="9">
        <v>2.6059999999999999</v>
      </c>
      <c r="HS18" s="9">
        <v>81.78</v>
      </c>
      <c r="HT18" s="9">
        <v>8.8360000000000003</v>
      </c>
      <c r="HU18" s="9">
        <v>3.988</v>
      </c>
      <c r="HV18" s="9">
        <v>10.95</v>
      </c>
      <c r="HW18" s="9">
        <v>23.309000000000001</v>
      </c>
      <c r="HX18" s="9">
        <v>82.245000000000005</v>
      </c>
      <c r="HY18" s="9">
        <v>44.796999999999997</v>
      </c>
      <c r="HZ18" s="9">
        <v>4.7930000000000001</v>
      </c>
      <c r="IA18" s="9">
        <v>167.751</v>
      </c>
      <c r="IB18" s="9">
        <v>320.67099999999999</v>
      </c>
      <c r="IC18" s="9">
        <v>308.59699999999998</v>
      </c>
      <c r="ID18" s="9">
        <v>29.675000000000001</v>
      </c>
      <c r="IE18" s="9">
        <v>28.934999999999999</v>
      </c>
      <c r="IF18" s="9">
        <v>11.609</v>
      </c>
      <c r="IG18" s="9">
        <v>17.326000000000001</v>
      </c>
      <c r="IH18" s="9">
        <v>24.966000000000001</v>
      </c>
      <c r="II18" s="9">
        <v>3.97</v>
      </c>
      <c r="IJ18" s="9">
        <v>25.789000000000001</v>
      </c>
      <c r="IK18" s="9">
        <v>0</v>
      </c>
      <c r="IL18" s="9">
        <v>3.1469999999999998</v>
      </c>
      <c r="IM18" s="9">
        <v>9.8870000000000005</v>
      </c>
      <c r="IN18" s="9">
        <v>10.688000000000001</v>
      </c>
      <c r="IO18" s="9">
        <v>8.36</v>
      </c>
      <c r="IP18" s="9">
        <v>21.422999999999998</v>
      </c>
      <c r="IQ18" s="9">
        <v>7.5119999999999996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0.85599999999999998</v>
      </c>
      <c r="C11" s="9">
        <v>236.608</v>
      </c>
      <c r="D11" s="9">
        <v>197.601</v>
      </c>
      <c r="E11" s="9">
        <v>187.67</v>
      </c>
      <c r="F11" s="9">
        <v>5.3739999999999997</v>
      </c>
      <c r="G11" s="9">
        <v>4.5570000000000004</v>
      </c>
      <c r="H11" s="9">
        <v>7.5650000000000004</v>
      </c>
      <c r="I11" s="9">
        <v>0</v>
      </c>
      <c r="J11" s="9">
        <v>2.0030000000000001</v>
      </c>
      <c r="K11" s="9">
        <v>152.56700000000001</v>
      </c>
      <c r="L11" s="9">
        <v>8.4659999999999993</v>
      </c>
      <c r="M11" s="9">
        <v>11.638</v>
      </c>
      <c r="N11" s="9">
        <v>24.928999999999998</v>
      </c>
      <c r="O11" s="9">
        <v>42.377000000000002</v>
      </c>
      <c r="P11" s="9">
        <v>155.22399999999999</v>
      </c>
      <c r="Q11" s="9">
        <v>39.006999999999998</v>
      </c>
      <c r="R11" s="9">
        <v>17.934000000000001</v>
      </c>
      <c r="S11" s="9">
        <v>277.57299999999998</v>
      </c>
      <c r="T11" s="9">
        <v>228.08699999999999</v>
      </c>
      <c r="U11" s="9">
        <v>215.17699999999999</v>
      </c>
      <c r="V11" s="9">
        <v>24.683</v>
      </c>
      <c r="W11" s="9">
        <v>23.41</v>
      </c>
      <c r="X11" s="9">
        <v>9.452</v>
      </c>
      <c r="Y11" s="9">
        <v>13.958</v>
      </c>
      <c r="Z11" s="9">
        <v>16.503</v>
      </c>
      <c r="AA11" s="9">
        <v>6.907</v>
      </c>
      <c r="AB11" s="9">
        <v>17.082999999999998</v>
      </c>
      <c r="AC11" s="9">
        <v>0.46300000000000002</v>
      </c>
      <c r="AD11" s="9">
        <v>5.1559999999999997</v>
      </c>
      <c r="AE11" s="9">
        <v>7.31</v>
      </c>
      <c r="AF11" s="9">
        <v>8.5980000000000008</v>
      </c>
      <c r="AG11" s="9">
        <v>7.5019999999999998</v>
      </c>
      <c r="AH11" s="9">
        <v>16.57</v>
      </c>
      <c r="AI11" s="9">
        <v>6.84</v>
      </c>
      <c r="AJ11" s="9">
        <v>1.2729999999999999</v>
      </c>
      <c r="AK11" s="9">
        <v>190.494</v>
      </c>
      <c r="AL11" s="9">
        <v>142.10400000000001</v>
      </c>
      <c r="AM11" s="9">
        <v>139.62</v>
      </c>
      <c r="AN11" s="9">
        <v>1.988</v>
      </c>
      <c r="AO11" s="9">
        <v>0.496</v>
      </c>
      <c r="AP11" s="9">
        <v>1.1719999999999999</v>
      </c>
      <c r="AQ11" s="9">
        <v>0</v>
      </c>
      <c r="AR11" s="9">
        <v>0</v>
      </c>
      <c r="AS11" s="9">
        <v>121.041</v>
      </c>
      <c r="AT11" s="9">
        <v>2.145</v>
      </c>
      <c r="AU11" s="9">
        <v>7.09</v>
      </c>
      <c r="AV11" s="9">
        <v>11.827999999999999</v>
      </c>
      <c r="AW11" s="9">
        <v>22.486000000000001</v>
      </c>
      <c r="AX11" s="9">
        <v>119.619</v>
      </c>
      <c r="AY11" s="9">
        <v>48.39</v>
      </c>
      <c r="AZ11" s="9">
        <v>12.91</v>
      </c>
      <c r="BA11" s="9">
        <v>228.08699999999999</v>
      </c>
      <c r="BB11" s="9">
        <v>118.093</v>
      </c>
      <c r="BC11" s="9">
        <v>108.345</v>
      </c>
      <c r="BD11" s="9">
        <v>13.289</v>
      </c>
      <c r="BE11" s="9">
        <v>10.273</v>
      </c>
      <c r="BF11" s="9">
        <v>3.2639999999999998</v>
      </c>
      <c r="BG11" s="9">
        <v>7.0090000000000003</v>
      </c>
      <c r="BH11" s="9">
        <v>5.1050000000000004</v>
      </c>
      <c r="BI11" s="9">
        <v>5.1680000000000001</v>
      </c>
      <c r="BJ11" s="9">
        <v>1.79</v>
      </c>
      <c r="BK11" s="9">
        <v>2.0990000000000002</v>
      </c>
      <c r="BL11" s="9">
        <v>5.37</v>
      </c>
      <c r="BM11" s="9">
        <v>0.68799999999999994</v>
      </c>
      <c r="BN11" s="9">
        <v>6.4560000000000004</v>
      </c>
      <c r="BO11" s="9">
        <v>3.129</v>
      </c>
      <c r="BP11" s="9">
        <v>3.673</v>
      </c>
      <c r="BQ11" s="9">
        <v>6.6</v>
      </c>
      <c r="BR11" s="9">
        <v>3.016</v>
      </c>
      <c r="BS11" s="9">
        <v>95.055000000000007</v>
      </c>
      <c r="BT11" s="9">
        <v>88.796999999999997</v>
      </c>
      <c r="BU11" s="9">
        <v>83.168999999999997</v>
      </c>
      <c r="BV11" s="9">
        <v>2.5139999999999998</v>
      </c>
      <c r="BW11" s="9">
        <v>3.1139999999999999</v>
      </c>
      <c r="BX11" s="9">
        <v>2.1640000000000001</v>
      </c>
      <c r="BY11" s="9">
        <v>2.2040000000000002</v>
      </c>
      <c r="BZ11" s="9">
        <v>0.91</v>
      </c>
      <c r="CA11" s="9">
        <v>55.765000000000001</v>
      </c>
      <c r="CB11" s="9">
        <v>6.8410000000000002</v>
      </c>
      <c r="CC11" s="9">
        <v>7.5490000000000004</v>
      </c>
      <c r="CD11" s="9">
        <v>18.640999999999998</v>
      </c>
      <c r="CE11" s="9">
        <v>11.824999999999999</v>
      </c>
      <c r="CF11" s="9">
        <v>76.971000000000004</v>
      </c>
      <c r="CG11" s="9">
        <v>6.2590000000000003</v>
      </c>
      <c r="CH11" s="9">
        <v>9.7490000000000006</v>
      </c>
      <c r="CI11" s="9">
        <v>118.093</v>
      </c>
      <c r="CJ11" s="9">
        <v>164.673</v>
      </c>
      <c r="CK11" s="9">
        <v>157.31700000000001</v>
      </c>
      <c r="CL11" s="9">
        <v>9.86</v>
      </c>
      <c r="CM11" s="9">
        <v>8.5909999999999993</v>
      </c>
      <c r="CN11" s="9">
        <v>2.633</v>
      </c>
      <c r="CO11" s="9">
        <v>5.9580000000000002</v>
      </c>
      <c r="CP11" s="9">
        <v>4.8470000000000004</v>
      </c>
      <c r="CQ11" s="9">
        <v>3.7440000000000002</v>
      </c>
      <c r="CR11" s="9">
        <v>5.3129999999999997</v>
      </c>
      <c r="CS11" s="9">
        <v>2.5419999999999998</v>
      </c>
      <c r="CT11" s="9">
        <v>0.73599999999999999</v>
      </c>
      <c r="CU11" s="9">
        <v>2.593</v>
      </c>
      <c r="CV11" s="9">
        <v>2.46</v>
      </c>
      <c r="CW11" s="9">
        <v>3.5390000000000001</v>
      </c>
      <c r="CX11" s="9">
        <v>6.2439999999999998</v>
      </c>
      <c r="CY11" s="9">
        <v>2.347</v>
      </c>
      <c r="CZ11" s="9">
        <v>1.2689999999999999</v>
      </c>
      <c r="DA11" s="9">
        <v>147.45599999999999</v>
      </c>
      <c r="DB11" s="9">
        <v>128.29599999999999</v>
      </c>
      <c r="DC11" s="9">
        <v>119.533</v>
      </c>
      <c r="DD11" s="9">
        <v>4.8099999999999996</v>
      </c>
      <c r="DE11" s="9">
        <v>3.9529999999999998</v>
      </c>
      <c r="DF11" s="9">
        <v>4.4619999999999997</v>
      </c>
      <c r="DG11" s="9">
        <v>2.56</v>
      </c>
      <c r="DH11" s="9">
        <v>1.7410000000000001</v>
      </c>
      <c r="DI11" s="9">
        <v>101.376</v>
      </c>
      <c r="DJ11" s="9">
        <v>6.4039999999999999</v>
      </c>
      <c r="DK11" s="9">
        <v>7.8460000000000001</v>
      </c>
      <c r="DL11" s="9">
        <v>12.67</v>
      </c>
      <c r="DM11" s="9">
        <v>21.72</v>
      </c>
      <c r="DN11" s="9">
        <v>106.57599999999999</v>
      </c>
      <c r="DO11" s="9">
        <v>19.161000000000001</v>
      </c>
      <c r="DP11" s="9">
        <v>7.3570000000000002</v>
      </c>
      <c r="DQ11" s="9">
        <v>164.673</v>
      </c>
      <c r="DR11" s="9">
        <v>97.692999999999998</v>
      </c>
      <c r="DS11" s="9">
        <v>90.388000000000005</v>
      </c>
      <c r="DT11" s="9">
        <v>10.726000000000001</v>
      </c>
      <c r="DU11" s="9">
        <v>8.2309999999999999</v>
      </c>
      <c r="DV11" s="9">
        <v>3.7290000000000001</v>
      </c>
      <c r="DW11" s="9">
        <v>4.5019999999999998</v>
      </c>
      <c r="DX11" s="9">
        <v>5.032</v>
      </c>
      <c r="DY11" s="9">
        <v>3.1989999999999998</v>
      </c>
      <c r="DZ11" s="9">
        <v>3.548</v>
      </c>
      <c r="EA11" s="9">
        <v>3.6259999999999999</v>
      </c>
      <c r="EB11" s="9">
        <v>1.0569999999999999</v>
      </c>
      <c r="EC11" s="9">
        <v>3.5</v>
      </c>
      <c r="ED11" s="9">
        <v>1.6579999999999999</v>
      </c>
      <c r="EE11" s="9">
        <v>3.073</v>
      </c>
      <c r="EF11" s="9">
        <v>6.4530000000000003</v>
      </c>
      <c r="EG11" s="9">
        <v>1.778</v>
      </c>
      <c r="EH11" s="9">
        <v>2.4940000000000002</v>
      </c>
      <c r="EI11" s="9">
        <v>79.662000000000006</v>
      </c>
      <c r="EJ11" s="9">
        <v>73.328000000000003</v>
      </c>
      <c r="EK11" s="9">
        <v>67.504000000000005</v>
      </c>
      <c r="EL11" s="9">
        <v>1.3740000000000001</v>
      </c>
      <c r="EM11" s="9">
        <v>4.4509999999999996</v>
      </c>
      <c r="EN11" s="9">
        <v>1.3740000000000001</v>
      </c>
      <c r="EO11" s="9">
        <v>3.45</v>
      </c>
      <c r="EP11" s="9">
        <v>0.66900000000000004</v>
      </c>
      <c r="EQ11" s="9">
        <v>46.712000000000003</v>
      </c>
      <c r="ER11" s="9">
        <v>4.617</v>
      </c>
      <c r="ES11" s="9">
        <v>4.9489999999999998</v>
      </c>
      <c r="ET11" s="9">
        <v>17.05</v>
      </c>
      <c r="EU11" s="9">
        <v>13.195</v>
      </c>
      <c r="EV11" s="9">
        <v>60.134</v>
      </c>
      <c r="EW11" s="9">
        <v>6.3339999999999996</v>
      </c>
      <c r="EX11" s="9">
        <v>7.3049999999999997</v>
      </c>
      <c r="EY11" s="9">
        <v>97.692999999999998</v>
      </c>
      <c r="EZ11" s="9">
        <v>99.745000000000005</v>
      </c>
      <c r="FA11" s="9">
        <v>91.081999999999994</v>
      </c>
      <c r="FB11" s="9">
        <v>8.0009999999999994</v>
      </c>
      <c r="FC11" s="9">
        <v>7.6269999999999998</v>
      </c>
      <c r="FD11" s="9">
        <v>5.048</v>
      </c>
      <c r="FE11" s="9">
        <v>2.5790000000000002</v>
      </c>
      <c r="FF11" s="9">
        <v>7.2729999999999997</v>
      </c>
      <c r="FG11" s="9">
        <v>0.35399999999999998</v>
      </c>
      <c r="FH11" s="9">
        <v>6.415</v>
      </c>
      <c r="FI11" s="9">
        <v>0.35399999999999998</v>
      </c>
      <c r="FJ11" s="9">
        <v>0</v>
      </c>
      <c r="FK11" s="9">
        <v>2.214</v>
      </c>
      <c r="FL11" s="9">
        <v>2.988</v>
      </c>
      <c r="FM11" s="9">
        <v>2.4249999999999998</v>
      </c>
      <c r="FN11" s="9">
        <v>5.7329999999999997</v>
      </c>
      <c r="FO11" s="9">
        <v>1.8939999999999999</v>
      </c>
      <c r="FP11" s="9">
        <v>0.374</v>
      </c>
      <c r="FQ11" s="9">
        <v>83.08</v>
      </c>
      <c r="FR11" s="9">
        <v>74.322000000000003</v>
      </c>
      <c r="FS11" s="9">
        <v>73.352000000000004</v>
      </c>
      <c r="FT11" s="9">
        <v>0.63</v>
      </c>
      <c r="FU11" s="9">
        <v>0.34</v>
      </c>
      <c r="FV11" s="9">
        <v>0.97</v>
      </c>
      <c r="FW11" s="9">
        <v>0</v>
      </c>
      <c r="FX11" s="9">
        <v>0</v>
      </c>
      <c r="FY11" s="9">
        <v>56.521000000000001</v>
      </c>
      <c r="FZ11" s="9">
        <v>4.7519999999999998</v>
      </c>
      <c r="GA11" s="9">
        <v>3.641</v>
      </c>
      <c r="GB11" s="9">
        <v>9.407</v>
      </c>
      <c r="GC11" s="9">
        <v>7.2329999999999997</v>
      </c>
      <c r="GD11" s="9">
        <v>67.088999999999999</v>
      </c>
      <c r="GE11" s="9">
        <v>8.7579999999999991</v>
      </c>
      <c r="GF11" s="9">
        <v>8.6630000000000003</v>
      </c>
      <c r="GG11" s="9">
        <v>99.745000000000005</v>
      </c>
      <c r="GH11" s="9">
        <v>122.703</v>
      </c>
      <c r="GI11" s="9">
        <v>105.068</v>
      </c>
      <c r="GJ11" s="9">
        <v>16.623999999999999</v>
      </c>
      <c r="GK11" s="9">
        <v>14.055999999999999</v>
      </c>
      <c r="GL11" s="9">
        <v>3.75</v>
      </c>
      <c r="GM11" s="9">
        <v>10.307</v>
      </c>
      <c r="GN11" s="9">
        <v>6.2229999999999999</v>
      </c>
      <c r="GO11" s="9">
        <v>7.8339999999999996</v>
      </c>
      <c r="GP11" s="9">
        <v>6.7610000000000001</v>
      </c>
      <c r="GQ11" s="9">
        <v>5.4589999999999996</v>
      </c>
      <c r="GR11" s="9">
        <v>0</v>
      </c>
      <c r="GS11" s="9">
        <v>1.6919999999999999</v>
      </c>
      <c r="GT11" s="9">
        <v>8.5679999999999996</v>
      </c>
      <c r="GU11" s="9">
        <v>3.7970000000000002</v>
      </c>
      <c r="GV11" s="9">
        <v>7.0819999999999999</v>
      </c>
      <c r="GW11" s="9">
        <v>6.9749999999999996</v>
      </c>
      <c r="GX11" s="9">
        <v>2.5680000000000001</v>
      </c>
      <c r="GY11" s="9">
        <v>88.444000000000003</v>
      </c>
      <c r="GZ11" s="9">
        <v>73.950999999999993</v>
      </c>
      <c r="HA11" s="9">
        <v>69.453000000000003</v>
      </c>
      <c r="HB11" s="9">
        <v>1.407</v>
      </c>
      <c r="HC11" s="9">
        <v>3.0910000000000002</v>
      </c>
      <c r="HD11" s="9">
        <v>0.55800000000000005</v>
      </c>
      <c r="HE11" s="9">
        <v>2.589</v>
      </c>
      <c r="HF11" s="9">
        <v>0.90800000000000003</v>
      </c>
      <c r="HG11" s="9">
        <v>48.018999999999998</v>
      </c>
      <c r="HH11" s="9">
        <v>2.4700000000000002</v>
      </c>
      <c r="HI11" s="9">
        <v>5.484</v>
      </c>
      <c r="HJ11" s="9">
        <v>17.978000000000002</v>
      </c>
      <c r="HK11" s="9">
        <v>13.98</v>
      </c>
      <c r="HL11" s="9">
        <v>59.97</v>
      </c>
      <c r="HM11" s="9">
        <v>14.493</v>
      </c>
      <c r="HN11" s="9">
        <v>17.635000000000002</v>
      </c>
      <c r="HO11" s="9">
        <v>122.703</v>
      </c>
      <c r="HP11" s="9">
        <v>374.55900000000003</v>
      </c>
      <c r="HQ11" s="9">
        <v>353.42099999999999</v>
      </c>
      <c r="HR11" s="9">
        <v>32.536000000000001</v>
      </c>
      <c r="HS11" s="9">
        <v>31.68</v>
      </c>
      <c r="HT11" s="9">
        <v>14.163</v>
      </c>
      <c r="HU11" s="9">
        <v>17.516999999999999</v>
      </c>
      <c r="HV11" s="9">
        <v>21.613</v>
      </c>
      <c r="HW11" s="9">
        <v>10.067</v>
      </c>
      <c r="HX11" s="9">
        <v>23.695</v>
      </c>
      <c r="HY11" s="9">
        <v>0</v>
      </c>
      <c r="HZ11" s="9">
        <v>7.9850000000000003</v>
      </c>
      <c r="IA11" s="9">
        <v>9.98</v>
      </c>
      <c r="IB11" s="9">
        <v>9.8870000000000005</v>
      </c>
      <c r="IC11" s="9">
        <v>11.813000000000001</v>
      </c>
      <c r="ID11" s="9">
        <v>21.462</v>
      </c>
      <c r="IE11" s="9">
        <v>10.218</v>
      </c>
      <c r="IF11" s="9">
        <v>0.85599999999999998</v>
      </c>
      <c r="IG11" s="9">
        <v>320.88499999999999</v>
      </c>
      <c r="IH11" s="9">
        <v>246.95699999999999</v>
      </c>
      <c r="II11" s="9">
        <v>232.524</v>
      </c>
      <c r="IJ11" s="9">
        <v>7.0289999999999999</v>
      </c>
      <c r="IK11" s="9">
        <v>7.4039999999999999</v>
      </c>
      <c r="IL11" s="9">
        <v>8.8209999999999997</v>
      </c>
      <c r="IM11" s="9">
        <v>0</v>
      </c>
      <c r="IN11" s="9">
        <v>5.25</v>
      </c>
      <c r="IO11" s="9">
        <v>193.88800000000001</v>
      </c>
      <c r="IP11" s="9">
        <v>12.398</v>
      </c>
      <c r="IQ11" s="9">
        <v>13.221</v>
      </c>
    </row>
    <row r="12" spans="1:251">
      <c r="A12" s="10">
        <v>42401</v>
      </c>
      <c r="B12" s="9">
        <v>2.7170000000000001</v>
      </c>
      <c r="C12" s="9">
        <v>236.892</v>
      </c>
      <c r="D12" s="9">
        <v>205.364</v>
      </c>
      <c r="E12" s="9">
        <v>197.601</v>
      </c>
      <c r="F12" s="9">
        <v>4.976</v>
      </c>
      <c r="G12" s="9">
        <v>2.7869999999999999</v>
      </c>
      <c r="H12" s="9">
        <v>6.0759999999999996</v>
      </c>
      <c r="I12" s="9">
        <v>0.441</v>
      </c>
      <c r="J12" s="9">
        <v>0.81399999999999995</v>
      </c>
      <c r="K12" s="9">
        <v>163.32400000000001</v>
      </c>
      <c r="L12" s="9">
        <v>14.425000000000001</v>
      </c>
      <c r="M12" s="9">
        <v>11.585000000000001</v>
      </c>
      <c r="N12" s="9">
        <v>16.030999999999999</v>
      </c>
      <c r="O12" s="9">
        <v>38.576000000000001</v>
      </c>
      <c r="P12" s="9">
        <v>166.78800000000001</v>
      </c>
      <c r="Q12" s="9">
        <v>31.527000000000001</v>
      </c>
      <c r="R12" s="9">
        <v>15.218</v>
      </c>
      <c r="S12" s="9">
        <v>271.63799999999998</v>
      </c>
      <c r="T12" s="9">
        <v>218.71</v>
      </c>
      <c r="U12" s="9">
        <v>208.398</v>
      </c>
      <c r="V12" s="9">
        <v>23.706</v>
      </c>
      <c r="W12" s="9">
        <v>23.37</v>
      </c>
      <c r="X12" s="9">
        <v>17.082000000000001</v>
      </c>
      <c r="Y12" s="9">
        <v>6.2869999999999999</v>
      </c>
      <c r="Z12" s="9">
        <v>18.536999999999999</v>
      </c>
      <c r="AA12" s="9">
        <v>4.8319999999999999</v>
      </c>
      <c r="AB12" s="9">
        <v>17.664999999999999</v>
      </c>
      <c r="AC12" s="9">
        <v>0.745</v>
      </c>
      <c r="AD12" s="9">
        <v>4.9589999999999996</v>
      </c>
      <c r="AE12" s="9">
        <v>8.1</v>
      </c>
      <c r="AF12" s="9">
        <v>6.6120000000000001</v>
      </c>
      <c r="AG12" s="9">
        <v>8.657</v>
      </c>
      <c r="AH12" s="9">
        <v>13.394</v>
      </c>
      <c r="AI12" s="9">
        <v>9.9760000000000009</v>
      </c>
      <c r="AJ12" s="9">
        <v>0.33700000000000002</v>
      </c>
      <c r="AK12" s="9">
        <v>184.69200000000001</v>
      </c>
      <c r="AL12" s="9">
        <v>134.77500000000001</v>
      </c>
      <c r="AM12" s="9">
        <v>131.47200000000001</v>
      </c>
      <c r="AN12" s="9">
        <v>3.3029999999999999</v>
      </c>
      <c r="AO12" s="9">
        <v>0</v>
      </c>
      <c r="AP12" s="9">
        <v>3.3029999999999999</v>
      </c>
      <c r="AQ12" s="9">
        <v>0</v>
      </c>
      <c r="AR12" s="9">
        <v>0</v>
      </c>
      <c r="AS12" s="9">
        <v>107.58799999999999</v>
      </c>
      <c r="AT12" s="9">
        <v>5.77</v>
      </c>
      <c r="AU12" s="9">
        <v>6.5259999999999998</v>
      </c>
      <c r="AV12" s="9">
        <v>14.891</v>
      </c>
      <c r="AW12" s="9">
        <v>16.667999999999999</v>
      </c>
      <c r="AX12" s="9">
        <v>118.107</v>
      </c>
      <c r="AY12" s="9">
        <v>49.917000000000002</v>
      </c>
      <c r="AZ12" s="9">
        <v>10.311999999999999</v>
      </c>
      <c r="BA12" s="9">
        <v>218.71</v>
      </c>
      <c r="BB12" s="9">
        <v>123.351</v>
      </c>
      <c r="BC12" s="9">
        <v>111.93600000000001</v>
      </c>
      <c r="BD12" s="9">
        <v>11.407</v>
      </c>
      <c r="BE12" s="9">
        <v>10.731</v>
      </c>
      <c r="BF12" s="9">
        <v>2.0830000000000002</v>
      </c>
      <c r="BG12" s="9">
        <v>8.6479999999999997</v>
      </c>
      <c r="BH12" s="9">
        <v>4.7519999999999998</v>
      </c>
      <c r="BI12" s="9">
        <v>5.9790000000000001</v>
      </c>
      <c r="BJ12" s="9">
        <v>5.21</v>
      </c>
      <c r="BK12" s="9">
        <v>3.4289999999999998</v>
      </c>
      <c r="BL12" s="9">
        <v>1.5549999999999999</v>
      </c>
      <c r="BM12" s="9">
        <v>1.639</v>
      </c>
      <c r="BN12" s="9">
        <v>6.7880000000000003</v>
      </c>
      <c r="BO12" s="9">
        <v>2.3029999999999999</v>
      </c>
      <c r="BP12" s="9">
        <v>6.8259999999999996</v>
      </c>
      <c r="BQ12" s="9">
        <v>3.9049999999999998</v>
      </c>
      <c r="BR12" s="9">
        <v>0.67600000000000005</v>
      </c>
      <c r="BS12" s="9">
        <v>100.52800000000001</v>
      </c>
      <c r="BT12" s="9">
        <v>95.808000000000007</v>
      </c>
      <c r="BU12" s="9">
        <v>93.878</v>
      </c>
      <c r="BV12" s="9">
        <v>1.3129999999999999</v>
      </c>
      <c r="BW12" s="9">
        <v>0.61699999999999999</v>
      </c>
      <c r="BX12" s="9">
        <v>0.44800000000000001</v>
      </c>
      <c r="BY12" s="9">
        <v>0.503</v>
      </c>
      <c r="BZ12" s="9">
        <v>0.61699999999999999</v>
      </c>
      <c r="CA12" s="9">
        <v>63.841999999999999</v>
      </c>
      <c r="CB12" s="9">
        <v>6.1840000000000002</v>
      </c>
      <c r="CC12" s="9">
        <v>10.746</v>
      </c>
      <c r="CD12" s="9">
        <v>15.036</v>
      </c>
      <c r="CE12" s="9">
        <v>11.253</v>
      </c>
      <c r="CF12" s="9">
        <v>84.555000000000007</v>
      </c>
      <c r="CG12" s="9">
        <v>4.72</v>
      </c>
      <c r="CH12" s="9">
        <v>11.416</v>
      </c>
      <c r="CI12" s="9">
        <v>123.351</v>
      </c>
      <c r="CJ12" s="9">
        <v>170.61199999999999</v>
      </c>
      <c r="CK12" s="9">
        <v>165.499</v>
      </c>
      <c r="CL12" s="9">
        <v>12.167999999999999</v>
      </c>
      <c r="CM12" s="9">
        <v>11.273</v>
      </c>
      <c r="CN12" s="9">
        <v>2.0409999999999999</v>
      </c>
      <c r="CO12" s="9">
        <v>9.2319999999999993</v>
      </c>
      <c r="CP12" s="9">
        <v>6.4329999999999998</v>
      </c>
      <c r="CQ12" s="9">
        <v>4.8390000000000004</v>
      </c>
      <c r="CR12" s="9">
        <v>5.2649999999999997</v>
      </c>
      <c r="CS12" s="9">
        <v>3.6309999999999998</v>
      </c>
      <c r="CT12" s="9">
        <v>1.266</v>
      </c>
      <c r="CU12" s="9">
        <v>2.7629999999999999</v>
      </c>
      <c r="CV12" s="9">
        <v>3.9950000000000001</v>
      </c>
      <c r="CW12" s="9">
        <v>4.5149999999999997</v>
      </c>
      <c r="CX12" s="9">
        <v>6.1980000000000004</v>
      </c>
      <c r="CY12" s="9">
        <v>5.0739999999999998</v>
      </c>
      <c r="CZ12" s="9">
        <v>0.89600000000000002</v>
      </c>
      <c r="DA12" s="9">
        <v>153.33099999999999</v>
      </c>
      <c r="DB12" s="9">
        <v>133.006</v>
      </c>
      <c r="DC12" s="9">
        <v>122.23099999999999</v>
      </c>
      <c r="DD12" s="9">
        <v>4.0540000000000003</v>
      </c>
      <c r="DE12" s="9">
        <v>6.7220000000000004</v>
      </c>
      <c r="DF12" s="9">
        <v>2.9159999999999999</v>
      </c>
      <c r="DG12" s="9">
        <v>4.8090000000000002</v>
      </c>
      <c r="DH12" s="9">
        <v>2.7240000000000002</v>
      </c>
      <c r="DI12" s="9">
        <v>111.035</v>
      </c>
      <c r="DJ12" s="9">
        <v>4.5019999999999998</v>
      </c>
      <c r="DK12" s="9">
        <v>9.5869999999999997</v>
      </c>
      <c r="DL12" s="9">
        <v>7.8819999999999997</v>
      </c>
      <c r="DM12" s="9">
        <v>26.016999999999999</v>
      </c>
      <c r="DN12" s="9">
        <v>106.99</v>
      </c>
      <c r="DO12" s="9">
        <v>20.324000000000002</v>
      </c>
      <c r="DP12" s="9">
        <v>5.1130000000000004</v>
      </c>
      <c r="DQ12" s="9">
        <v>170.61199999999999</v>
      </c>
      <c r="DR12" s="9">
        <v>109.123</v>
      </c>
      <c r="DS12" s="9">
        <v>101.505</v>
      </c>
      <c r="DT12" s="9">
        <v>10.784000000000001</v>
      </c>
      <c r="DU12" s="9">
        <v>9.8149999999999995</v>
      </c>
      <c r="DV12" s="9">
        <v>0.94199999999999995</v>
      </c>
      <c r="DW12" s="9">
        <v>8.8740000000000006</v>
      </c>
      <c r="DX12" s="9">
        <v>4.8559999999999999</v>
      </c>
      <c r="DY12" s="9">
        <v>4.9589999999999996</v>
      </c>
      <c r="DZ12" s="9">
        <v>4.431</v>
      </c>
      <c r="EA12" s="9">
        <v>3.6309999999999998</v>
      </c>
      <c r="EB12" s="9">
        <v>0.439</v>
      </c>
      <c r="EC12" s="9">
        <v>3.173</v>
      </c>
      <c r="ED12" s="9">
        <v>4.1529999999999996</v>
      </c>
      <c r="EE12" s="9">
        <v>2.4889999999999999</v>
      </c>
      <c r="EF12" s="9">
        <v>6.5659999999999998</v>
      </c>
      <c r="EG12" s="9">
        <v>3.25</v>
      </c>
      <c r="EH12" s="9">
        <v>0.96899999999999997</v>
      </c>
      <c r="EI12" s="9">
        <v>90.721000000000004</v>
      </c>
      <c r="EJ12" s="9">
        <v>84.478999999999999</v>
      </c>
      <c r="EK12" s="9">
        <v>80.805000000000007</v>
      </c>
      <c r="EL12" s="9">
        <v>1.82</v>
      </c>
      <c r="EM12" s="9">
        <v>1.8540000000000001</v>
      </c>
      <c r="EN12" s="9">
        <v>1.827</v>
      </c>
      <c r="EO12" s="9">
        <v>1.369</v>
      </c>
      <c r="EP12" s="9">
        <v>0</v>
      </c>
      <c r="EQ12" s="9">
        <v>53.999000000000002</v>
      </c>
      <c r="ER12" s="9">
        <v>7.3550000000000004</v>
      </c>
      <c r="ES12" s="9">
        <v>5.5549999999999997</v>
      </c>
      <c r="ET12" s="9">
        <v>17.57</v>
      </c>
      <c r="EU12" s="9">
        <v>15.37</v>
      </c>
      <c r="EV12" s="9">
        <v>69.108999999999995</v>
      </c>
      <c r="EW12" s="9">
        <v>6.242</v>
      </c>
      <c r="EX12" s="9">
        <v>7.6180000000000003</v>
      </c>
      <c r="EY12" s="9">
        <v>109.123</v>
      </c>
      <c r="EZ12" s="9">
        <v>85.837000000000003</v>
      </c>
      <c r="FA12" s="9">
        <v>79.631</v>
      </c>
      <c r="FB12" s="9">
        <v>9.4600000000000009</v>
      </c>
      <c r="FC12" s="9">
        <v>8.7319999999999993</v>
      </c>
      <c r="FD12" s="9">
        <v>4.1319999999999997</v>
      </c>
      <c r="FE12" s="9">
        <v>4.5999999999999996</v>
      </c>
      <c r="FF12" s="9">
        <v>5.9390000000000001</v>
      </c>
      <c r="FG12" s="9">
        <v>2.7930000000000001</v>
      </c>
      <c r="FH12" s="9">
        <v>5.5019999999999998</v>
      </c>
      <c r="FI12" s="9">
        <v>1.8220000000000001</v>
      </c>
      <c r="FJ12" s="9">
        <v>0.97099999999999997</v>
      </c>
      <c r="FK12" s="9">
        <v>1.8440000000000001</v>
      </c>
      <c r="FL12" s="9">
        <v>2.819</v>
      </c>
      <c r="FM12" s="9">
        <v>4.069</v>
      </c>
      <c r="FN12" s="9">
        <v>6.633</v>
      </c>
      <c r="FO12" s="9">
        <v>2.0990000000000002</v>
      </c>
      <c r="FP12" s="9">
        <v>0.72899999999999998</v>
      </c>
      <c r="FQ12" s="9">
        <v>70.171000000000006</v>
      </c>
      <c r="FR12" s="9">
        <v>59.262</v>
      </c>
      <c r="FS12" s="9">
        <v>56.408999999999999</v>
      </c>
      <c r="FT12" s="9">
        <v>0.45100000000000001</v>
      </c>
      <c r="FU12" s="9">
        <v>2.4009999999999998</v>
      </c>
      <c r="FV12" s="9">
        <v>2.0209999999999999</v>
      </c>
      <c r="FW12" s="9">
        <v>0.42799999999999999</v>
      </c>
      <c r="FX12" s="9">
        <v>0.40300000000000002</v>
      </c>
      <c r="FY12" s="9">
        <v>45.795999999999999</v>
      </c>
      <c r="FZ12" s="9">
        <v>2.8210000000000002</v>
      </c>
      <c r="GA12" s="9">
        <v>3.2130000000000001</v>
      </c>
      <c r="GB12" s="9">
        <v>7.431</v>
      </c>
      <c r="GC12" s="9">
        <v>8.1920000000000002</v>
      </c>
      <c r="GD12" s="9">
        <v>51.07</v>
      </c>
      <c r="GE12" s="9">
        <v>10.909000000000001</v>
      </c>
      <c r="GF12" s="9">
        <v>6.2060000000000004</v>
      </c>
      <c r="GG12" s="9">
        <v>85.837000000000003</v>
      </c>
      <c r="GH12" s="9">
        <v>123.098</v>
      </c>
      <c r="GI12" s="9">
        <v>109.63800000000001</v>
      </c>
      <c r="GJ12" s="9">
        <v>10.537000000000001</v>
      </c>
      <c r="GK12" s="9">
        <v>8.7780000000000005</v>
      </c>
      <c r="GL12" s="9">
        <v>3.5859999999999999</v>
      </c>
      <c r="GM12" s="9">
        <v>5.1920000000000002</v>
      </c>
      <c r="GN12" s="9">
        <v>5.3769999999999998</v>
      </c>
      <c r="GO12" s="9">
        <v>3.4009999999999998</v>
      </c>
      <c r="GP12" s="9">
        <v>4.9089999999999998</v>
      </c>
      <c r="GQ12" s="9">
        <v>3.3929999999999998</v>
      </c>
      <c r="GR12" s="9">
        <v>0</v>
      </c>
      <c r="GS12" s="9">
        <v>2.2679999999999998</v>
      </c>
      <c r="GT12" s="9">
        <v>1.62</v>
      </c>
      <c r="GU12" s="9">
        <v>4.8899999999999997</v>
      </c>
      <c r="GV12" s="9">
        <v>5.2039999999999997</v>
      </c>
      <c r="GW12" s="9">
        <v>3.5739999999999998</v>
      </c>
      <c r="GX12" s="9">
        <v>1.7589999999999999</v>
      </c>
      <c r="GY12" s="9">
        <v>99.100999999999999</v>
      </c>
      <c r="GZ12" s="9">
        <v>79.337000000000003</v>
      </c>
      <c r="HA12" s="9">
        <v>77.367999999999995</v>
      </c>
      <c r="HB12" s="9">
        <v>0.76300000000000001</v>
      </c>
      <c r="HC12" s="9">
        <v>1.2070000000000001</v>
      </c>
      <c r="HD12" s="9">
        <v>0.35499999999999998</v>
      </c>
      <c r="HE12" s="9">
        <v>0.86399999999999999</v>
      </c>
      <c r="HF12" s="9">
        <v>0.34300000000000003</v>
      </c>
      <c r="HG12" s="9">
        <v>56.002000000000002</v>
      </c>
      <c r="HH12" s="9">
        <v>1.2490000000000001</v>
      </c>
      <c r="HI12" s="9">
        <v>4.8780000000000001</v>
      </c>
      <c r="HJ12" s="9">
        <v>17.209</v>
      </c>
      <c r="HK12" s="9">
        <v>9.3740000000000006</v>
      </c>
      <c r="HL12" s="9">
        <v>69.963999999999999</v>
      </c>
      <c r="HM12" s="9">
        <v>19.763000000000002</v>
      </c>
      <c r="HN12" s="9">
        <v>13.46</v>
      </c>
      <c r="HO12" s="9">
        <v>123.098</v>
      </c>
      <c r="HP12" s="9">
        <v>362.60599999999999</v>
      </c>
      <c r="HQ12" s="9">
        <v>343.887</v>
      </c>
      <c r="HR12" s="9">
        <v>25.791</v>
      </c>
      <c r="HS12" s="9">
        <v>22.484999999999999</v>
      </c>
      <c r="HT12" s="9">
        <v>12.477</v>
      </c>
      <c r="HU12" s="9">
        <v>10.007999999999999</v>
      </c>
      <c r="HV12" s="9">
        <v>14.436999999999999</v>
      </c>
      <c r="HW12" s="9">
        <v>8.048</v>
      </c>
      <c r="HX12" s="9">
        <v>17.13</v>
      </c>
      <c r="HY12" s="9">
        <v>0</v>
      </c>
      <c r="HZ12" s="9">
        <v>4.4630000000000001</v>
      </c>
      <c r="IA12" s="9">
        <v>7.6779999999999999</v>
      </c>
      <c r="IB12" s="9">
        <v>5.4550000000000001</v>
      </c>
      <c r="IC12" s="9">
        <v>9.3520000000000003</v>
      </c>
      <c r="ID12" s="9">
        <v>16.236000000000001</v>
      </c>
      <c r="IE12" s="9">
        <v>6.25</v>
      </c>
      <c r="IF12" s="9">
        <v>3.306</v>
      </c>
      <c r="IG12" s="9">
        <v>318.096</v>
      </c>
      <c r="IH12" s="9">
        <v>257.46800000000002</v>
      </c>
      <c r="II12" s="9">
        <v>247.47</v>
      </c>
      <c r="IJ12" s="9">
        <v>5.99</v>
      </c>
      <c r="IK12" s="9">
        <v>4.0090000000000003</v>
      </c>
      <c r="IL12" s="9">
        <v>7.4790000000000001</v>
      </c>
      <c r="IM12" s="9">
        <v>0.441</v>
      </c>
      <c r="IN12" s="9">
        <v>1.6459999999999999</v>
      </c>
      <c r="IO12" s="9">
        <v>204.85300000000001</v>
      </c>
      <c r="IP12" s="9">
        <v>17.611999999999998</v>
      </c>
      <c r="IQ12" s="9">
        <v>13.212</v>
      </c>
    </row>
    <row r="13" spans="1:251">
      <c r="A13" s="10">
        <v>42767</v>
      </c>
      <c r="B13" s="9">
        <v>1.125</v>
      </c>
      <c r="C13" s="9">
        <v>237.90199999999999</v>
      </c>
      <c r="D13" s="9">
        <v>199.095</v>
      </c>
      <c r="E13" s="9">
        <v>189.08500000000001</v>
      </c>
      <c r="F13" s="9">
        <v>5.64</v>
      </c>
      <c r="G13" s="9">
        <v>4.3710000000000004</v>
      </c>
      <c r="H13" s="9">
        <v>7.49</v>
      </c>
      <c r="I13" s="9">
        <v>0.41499999999999998</v>
      </c>
      <c r="J13" s="9">
        <v>1.732</v>
      </c>
      <c r="K13" s="9">
        <v>160.78899999999999</v>
      </c>
      <c r="L13" s="9">
        <v>9.2040000000000006</v>
      </c>
      <c r="M13" s="9">
        <v>12.185</v>
      </c>
      <c r="N13" s="9">
        <v>16.917000000000002</v>
      </c>
      <c r="O13" s="9">
        <v>34.412999999999997</v>
      </c>
      <c r="P13" s="9">
        <v>164.68299999999999</v>
      </c>
      <c r="Q13" s="9">
        <v>38.807000000000002</v>
      </c>
      <c r="R13" s="9">
        <v>19.821999999999999</v>
      </c>
      <c r="S13" s="9">
        <v>275.55099999999999</v>
      </c>
      <c r="T13" s="9">
        <v>213.035</v>
      </c>
      <c r="U13" s="9">
        <v>204.584</v>
      </c>
      <c r="V13" s="9">
        <v>20.212</v>
      </c>
      <c r="W13" s="9">
        <v>18.725999999999999</v>
      </c>
      <c r="X13" s="9">
        <v>6.2169999999999996</v>
      </c>
      <c r="Y13" s="9">
        <v>12.509</v>
      </c>
      <c r="Z13" s="9">
        <v>16.047000000000001</v>
      </c>
      <c r="AA13" s="9">
        <v>2.6789999999999998</v>
      </c>
      <c r="AB13" s="9">
        <v>14.863</v>
      </c>
      <c r="AC13" s="9">
        <v>1.373</v>
      </c>
      <c r="AD13" s="9">
        <v>2.4889999999999999</v>
      </c>
      <c r="AE13" s="9">
        <v>6.0720000000000001</v>
      </c>
      <c r="AF13" s="9">
        <v>5.2430000000000003</v>
      </c>
      <c r="AG13" s="9">
        <v>7.4109999999999996</v>
      </c>
      <c r="AH13" s="9">
        <v>10.448</v>
      </c>
      <c r="AI13" s="9">
        <v>8.2780000000000005</v>
      </c>
      <c r="AJ13" s="9">
        <v>1.486</v>
      </c>
      <c r="AK13" s="9">
        <v>184.37200000000001</v>
      </c>
      <c r="AL13" s="9">
        <v>128.529</v>
      </c>
      <c r="AM13" s="9">
        <v>123.384</v>
      </c>
      <c r="AN13" s="9">
        <v>3.9689999999999999</v>
      </c>
      <c r="AO13" s="9">
        <v>1.1759999999999999</v>
      </c>
      <c r="AP13" s="9">
        <v>3.5859999999999999</v>
      </c>
      <c r="AQ13" s="9">
        <v>0.38</v>
      </c>
      <c r="AR13" s="9">
        <v>0.80100000000000005</v>
      </c>
      <c r="AS13" s="9">
        <v>101.684</v>
      </c>
      <c r="AT13" s="9">
        <v>5.4829999999999997</v>
      </c>
      <c r="AU13" s="9">
        <v>4.38</v>
      </c>
      <c r="AV13" s="9">
        <v>16.981000000000002</v>
      </c>
      <c r="AW13" s="9">
        <v>15.381</v>
      </c>
      <c r="AX13" s="9">
        <v>113.148</v>
      </c>
      <c r="AY13" s="9">
        <v>55.841999999999999</v>
      </c>
      <c r="AZ13" s="9">
        <v>8.452</v>
      </c>
      <c r="BA13" s="9">
        <v>213.035</v>
      </c>
      <c r="BB13" s="9">
        <v>130.08799999999999</v>
      </c>
      <c r="BC13" s="9">
        <v>118.31399999999999</v>
      </c>
      <c r="BD13" s="9">
        <v>12.231</v>
      </c>
      <c r="BE13" s="9">
        <v>12.231</v>
      </c>
      <c r="BF13" s="9">
        <v>5.032</v>
      </c>
      <c r="BG13" s="9">
        <v>7.1989999999999998</v>
      </c>
      <c r="BH13" s="9">
        <v>7.4550000000000001</v>
      </c>
      <c r="BI13" s="9">
        <v>4.7759999999999998</v>
      </c>
      <c r="BJ13" s="9">
        <v>1.7010000000000001</v>
      </c>
      <c r="BK13" s="9">
        <v>3.8079999999999998</v>
      </c>
      <c r="BL13" s="9">
        <v>6.7220000000000004</v>
      </c>
      <c r="BM13" s="9">
        <v>2.774</v>
      </c>
      <c r="BN13" s="9">
        <v>6.29</v>
      </c>
      <c r="BO13" s="9">
        <v>3.1680000000000001</v>
      </c>
      <c r="BP13" s="9">
        <v>6.9770000000000003</v>
      </c>
      <c r="BQ13" s="9">
        <v>5.2539999999999996</v>
      </c>
      <c r="BR13" s="9">
        <v>0</v>
      </c>
      <c r="BS13" s="9">
        <v>106.08199999999999</v>
      </c>
      <c r="BT13" s="9">
        <v>96.85</v>
      </c>
      <c r="BU13" s="9">
        <v>94.209000000000003</v>
      </c>
      <c r="BV13" s="9">
        <v>0.79900000000000004</v>
      </c>
      <c r="BW13" s="9">
        <v>1.8420000000000001</v>
      </c>
      <c r="BX13" s="9">
        <v>0.40400000000000003</v>
      </c>
      <c r="BY13" s="9">
        <v>0.40400000000000003</v>
      </c>
      <c r="BZ13" s="9">
        <v>1.4730000000000001</v>
      </c>
      <c r="CA13" s="9">
        <v>68.849999999999994</v>
      </c>
      <c r="CB13" s="9">
        <v>4.7350000000000003</v>
      </c>
      <c r="CC13" s="9">
        <v>7.3890000000000002</v>
      </c>
      <c r="CD13" s="9">
        <v>15.875</v>
      </c>
      <c r="CE13" s="9">
        <v>14.247</v>
      </c>
      <c r="CF13" s="9">
        <v>82.602999999999994</v>
      </c>
      <c r="CG13" s="9">
        <v>9.2330000000000005</v>
      </c>
      <c r="CH13" s="9">
        <v>11.775</v>
      </c>
      <c r="CI13" s="9">
        <v>130.08799999999999</v>
      </c>
      <c r="CJ13" s="9">
        <v>169.33699999999999</v>
      </c>
      <c r="CK13" s="9">
        <v>160.59100000000001</v>
      </c>
      <c r="CL13" s="9">
        <v>9.5220000000000002</v>
      </c>
      <c r="CM13" s="9">
        <v>9.1859999999999999</v>
      </c>
      <c r="CN13" s="9">
        <v>3.1520000000000001</v>
      </c>
      <c r="CO13" s="9">
        <v>6.0330000000000004</v>
      </c>
      <c r="CP13" s="9">
        <v>5.577</v>
      </c>
      <c r="CQ13" s="9">
        <v>3.6080000000000001</v>
      </c>
      <c r="CR13" s="9">
        <v>5.6539999999999999</v>
      </c>
      <c r="CS13" s="9">
        <v>2.0750000000000002</v>
      </c>
      <c r="CT13" s="9">
        <v>1.456</v>
      </c>
      <c r="CU13" s="9">
        <v>2.089</v>
      </c>
      <c r="CV13" s="9">
        <v>3.8119999999999998</v>
      </c>
      <c r="CW13" s="9">
        <v>3.2850000000000001</v>
      </c>
      <c r="CX13" s="9">
        <v>5.9859999999999998</v>
      </c>
      <c r="CY13" s="9">
        <v>3.2</v>
      </c>
      <c r="CZ13" s="9">
        <v>0.33600000000000002</v>
      </c>
      <c r="DA13" s="9">
        <v>151.06899999999999</v>
      </c>
      <c r="DB13" s="9">
        <v>124.681</v>
      </c>
      <c r="DC13" s="9">
        <v>118.559</v>
      </c>
      <c r="DD13" s="9">
        <v>2.806</v>
      </c>
      <c r="DE13" s="9">
        <v>3.3159999999999998</v>
      </c>
      <c r="DF13" s="9">
        <v>1.0780000000000001</v>
      </c>
      <c r="DG13" s="9">
        <v>3.0859999999999999</v>
      </c>
      <c r="DH13" s="9">
        <v>1.502</v>
      </c>
      <c r="DI13" s="9">
        <v>106.74299999999999</v>
      </c>
      <c r="DJ13" s="9">
        <v>6.4</v>
      </c>
      <c r="DK13" s="9">
        <v>4.7560000000000002</v>
      </c>
      <c r="DL13" s="9">
        <v>6.782</v>
      </c>
      <c r="DM13" s="9">
        <v>15.992000000000001</v>
      </c>
      <c r="DN13" s="9">
        <v>108.68899999999999</v>
      </c>
      <c r="DO13" s="9">
        <v>26.388999999999999</v>
      </c>
      <c r="DP13" s="9">
        <v>8.7460000000000004</v>
      </c>
      <c r="DQ13" s="9">
        <v>169.33699999999999</v>
      </c>
      <c r="DR13" s="9">
        <v>107.47499999999999</v>
      </c>
      <c r="DS13" s="9">
        <v>98.400999999999996</v>
      </c>
      <c r="DT13" s="9">
        <v>12.028</v>
      </c>
      <c r="DU13" s="9">
        <v>10.997</v>
      </c>
      <c r="DV13" s="9">
        <v>4.0620000000000003</v>
      </c>
      <c r="DW13" s="9">
        <v>6.9349999999999996</v>
      </c>
      <c r="DX13" s="9">
        <v>5.4020000000000001</v>
      </c>
      <c r="DY13" s="9">
        <v>5.5949999999999998</v>
      </c>
      <c r="DZ13" s="9">
        <v>3.464</v>
      </c>
      <c r="EA13" s="9">
        <v>6.7249999999999996</v>
      </c>
      <c r="EB13" s="9">
        <v>0.39200000000000002</v>
      </c>
      <c r="EC13" s="9">
        <v>2.9649999999999999</v>
      </c>
      <c r="ED13" s="9">
        <v>5.0389999999999997</v>
      </c>
      <c r="EE13" s="9">
        <v>2.9940000000000002</v>
      </c>
      <c r="EF13" s="9">
        <v>6.8979999999999997</v>
      </c>
      <c r="EG13" s="9">
        <v>4.0990000000000002</v>
      </c>
      <c r="EH13" s="9">
        <v>1.03</v>
      </c>
      <c r="EI13" s="9">
        <v>86.373999999999995</v>
      </c>
      <c r="EJ13" s="9">
        <v>78.823999999999998</v>
      </c>
      <c r="EK13" s="9">
        <v>76.048000000000002</v>
      </c>
      <c r="EL13" s="9">
        <v>1.504</v>
      </c>
      <c r="EM13" s="9">
        <v>1.272</v>
      </c>
      <c r="EN13" s="9">
        <v>1.127</v>
      </c>
      <c r="EO13" s="9">
        <v>1.649</v>
      </c>
      <c r="EP13" s="9">
        <v>0</v>
      </c>
      <c r="EQ13" s="9">
        <v>57.875</v>
      </c>
      <c r="ER13" s="9">
        <v>4.04</v>
      </c>
      <c r="ES13" s="9">
        <v>6.6289999999999996</v>
      </c>
      <c r="ET13" s="9">
        <v>10.28</v>
      </c>
      <c r="EU13" s="9">
        <v>12.895</v>
      </c>
      <c r="EV13" s="9">
        <v>65.929000000000002</v>
      </c>
      <c r="EW13" s="9">
        <v>7.55</v>
      </c>
      <c r="EX13" s="9">
        <v>9.0739999999999998</v>
      </c>
      <c r="EY13" s="9">
        <v>107.47499999999999</v>
      </c>
      <c r="EZ13" s="9">
        <v>103.291</v>
      </c>
      <c r="FA13" s="9">
        <v>95.662000000000006</v>
      </c>
      <c r="FB13" s="9">
        <v>8.6310000000000002</v>
      </c>
      <c r="FC13" s="9">
        <v>8.1720000000000006</v>
      </c>
      <c r="FD13" s="9">
        <v>3.375</v>
      </c>
      <c r="FE13" s="9">
        <v>4.7969999999999997</v>
      </c>
      <c r="FF13" s="9">
        <v>6.0679999999999996</v>
      </c>
      <c r="FG13" s="9">
        <v>2.1040000000000001</v>
      </c>
      <c r="FH13" s="9">
        <v>5.3419999999999996</v>
      </c>
      <c r="FI13" s="9">
        <v>1.339</v>
      </c>
      <c r="FJ13" s="9">
        <v>0.36099999999999999</v>
      </c>
      <c r="FK13" s="9">
        <v>0.38100000000000001</v>
      </c>
      <c r="FL13" s="9">
        <v>3.4660000000000002</v>
      </c>
      <c r="FM13" s="9">
        <v>4.3250000000000002</v>
      </c>
      <c r="FN13" s="9">
        <v>5.3380000000000001</v>
      </c>
      <c r="FO13" s="9">
        <v>2.8340000000000001</v>
      </c>
      <c r="FP13" s="9">
        <v>0.45900000000000002</v>
      </c>
      <c r="FQ13" s="9">
        <v>87.031000000000006</v>
      </c>
      <c r="FR13" s="9">
        <v>78.153999999999996</v>
      </c>
      <c r="FS13" s="9">
        <v>75.501000000000005</v>
      </c>
      <c r="FT13" s="9">
        <v>1.3</v>
      </c>
      <c r="FU13" s="9">
        <v>1.353</v>
      </c>
      <c r="FV13" s="9">
        <v>1.3</v>
      </c>
      <c r="FW13" s="9">
        <v>0.38500000000000001</v>
      </c>
      <c r="FX13" s="9">
        <v>0.96899999999999997</v>
      </c>
      <c r="FY13" s="9">
        <v>56.281999999999996</v>
      </c>
      <c r="FZ13" s="9">
        <v>6.0709999999999997</v>
      </c>
      <c r="GA13" s="9">
        <v>4.0940000000000003</v>
      </c>
      <c r="GB13" s="9">
        <v>11.707000000000001</v>
      </c>
      <c r="GC13" s="9">
        <v>12.396000000000001</v>
      </c>
      <c r="GD13" s="9">
        <v>65.757999999999996</v>
      </c>
      <c r="GE13" s="9">
        <v>8.8770000000000007</v>
      </c>
      <c r="GF13" s="9">
        <v>7.6289999999999996</v>
      </c>
      <c r="GG13" s="9">
        <v>103.291</v>
      </c>
      <c r="GH13" s="9">
        <v>112.929</v>
      </c>
      <c r="GI13" s="9">
        <v>100.377</v>
      </c>
      <c r="GJ13" s="9">
        <v>10.202999999999999</v>
      </c>
      <c r="GK13" s="9">
        <v>8.2189999999999994</v>
      </c>
      <c r="GL13" s="9">
        <v>2.6989999999999998</v>
      </c>
      <c r="GM13" s="9">
        <v>5.52</v>
      </c>
      <c r="GN13" s="9">
        <v>2.5960000000000001</v>
      </c>
      <c r="GO13" s="9">
        <v>5.6230000000000002</v>
      </c>
      <c r="GP13" s="9">
        <v>1.871</v>
      </c>
      <c r="GQ13" s="9">
        <v>5.1520000000000001</v>
      </c>
      <c r="GR13" s="9">
        <v>0</v>
      </c>
      <c r="GS13" s="9">
        <v>2.2400000000000002</v>
      </c>
      <c r="GT13" s="9">
        <v>3.07</v>
      </c>
      <c r="GU13" s="9">
        <v>2.9089999999999998</v>
      </c>
      <c r="GV13" s="9">
        <v>4.2</v>
      </c>
      <c r="GW13" s="9">
        <v>4.0190000000000001</v>
      </c>
      <c r="GX13" s="9">
        <v>1.984</v>
      </c>
      <c r="GY13" s="9">
        <v>90.174000000000007</v>
      </c>
      <c r="GZ13" s="9">
        <v>72.594999999999999</v>
      </c>
      <c r="HA13" s="9">
        <v>70.695999999999998</v>
      </c>
      <c r="HB13" s="9">
        <v>0.51800000000000002</v>
      </c>
      <c r="HC13" s="9">
        <v>1.381</v>
      </c>
      <c r="HD13" s="9">
        <v>1.03</v>
      </c>
      <c r="HE13" s="9">
        <v>0.39600000000000002</v>
      </c>
      <c r="HF13" s="9">
        <v>0</v>
      </c>
      <c r="HG13" s="9">
        <v>50.399000000000001</v>
      </c>
      <c r="HH13" s="9">
        <v>3.9180000000000001</v>
      </c>
      <c r="HI13" s="9">
        <v>9.0709999999999997</v>
      </c>
      <c r="HJ13" s="9">
        <v>9.2070000000000007</v>
      </c>
      <c r="HK13" s="9">
        <v>7.5990000000000002</v>
      </c>
      <c r="HL13" s="9">
        <v>64.995999999999995</v>
      </c>
      <c r="HM13" s="9">
        <v>17.579000000000001</v>
      </c>
      <c r="HN13" s="9">
        <v>12.553000000000001</v>
      </c>
      <c r="HO13" s="9">
        <v>112.929</v>
      </c>
      <c r="HP13" s="9">
        <v>366.82900000000001</v>
      </c>
      <c r="HQ13" s="9">
        <v>341.25400000000002</v>
      </c>
      <c r="HR13" s="9">
        <v>21.177</v>
      </c>
      <c r="HS13" s="9">
        <v>20.053000000000001</v>
      </c>
      <c r="HT13" s="9">
        <v>8.6620000000000008</v>
      </c>
      <c r="HU13" s="9">
        <v>11.391</v>
      </c>
      <c r="HV13" s="9">
        <v>16.446000000000002</v>
      </c>
      <c r="HW13" s="9">
        <v>3.6070000000000002</v>
      </c>
      <c r="HX13" s="9">
        <v>17.46</v>
      </c>
      <c r="HY13" s="9">
        <v>0</v>
      </c>
      <c r="HZ13" s="9">
        <v>2.0169999999999999</v>
      </c>
      <c r="IA13" s="9">
        <v>8.5850000000000009</v>
      </c>
      <c r="IB13" s="9">
        <v>6.1890000000000001</v>
      </c>
      <c r="IC13" s="9">
        <v>5.2779999999999996</v>
      </c>
      <c r="ID13" s="9">
        <v>13.486000000000001</v>
      </c>
      <c r="IE13" s="9">
        <v>6.5659999999999998</v>
      </c>
      <c r="IF13" s="9">
        <v>1.125</v>
      </c>
      <c r="IG13" s="9">
        <v>320.077</v>
      </c>
      <c r="IH13" s="9">
        <v>254.30199999999999</v>
      </c>
      <c r="II13" s="9">
        <v>240.65100000000001</v>
      </c>
      <c r="IJ13" s="9">
        <v>7.9630000000000001</v>
      </c>
      <c r="IK13" s="9">
        <v>5.6870000000000003</v>
      </c>
      <c r="IL13" s="9">
        <v>9.8130000000000006</v>
      </c>
      <c r="IM13" s="9">
        <v>0.41499999999999998</v>
      </c>
      <c r="IN13" s="9">
        <v>3.0489999999999999</v>
      </c>
      <c r="IO13" s="9">
        <v>205.24600000000001</v>
      </c>
      <c r="IP13" s="9">
        <v>12.669</v>
      </c>
      <c r="IQ13" s="9">
        <v>15.077</v>
      </c>
    </row>
    <row r="14" spans="1:251">
      <c r="A14" s="10">
        <v>43132</v>
      </c>
      <c r="B14" s="9">
        <v>1.8380000000000001</v>
      </c>
      <c r="C14" s="9">
        <v>262.30900000000003</v>
      </c>
      <c r="D14" s="9">
        <v>210.358</v>
      </c>
      <c r="E14" s="9">
        <v>201.238</v>
      </c>
      <c r="F14" s="9">
        <v>6.97</v>
      </c>
      <c r="G14" s="9">
        <v>2.1509999999999998</v>
      </c>
      <c r="H14" s="9">
        <v>8.4179999999999993</v>
      </c>
      <c r="I14" s="9">
        <v>0.36899999999999999</v>
      </c>
      <c r="J14" s="9">
        <v>0.33400000000000002</v>
      </c>
      <c r="K14" s="9">
        <v>166.29300000000001</v>
      </c>
      <c r="L14" s="9">
        <v>14.609</v>
      </c>
      <c r="M14" s="9">
        <v>13.247</v>
      </c>
      <c r="N14" s="9">
        <v>16.209</v>
      </c>
      <c r="O14" s="9">
        <v>35.978000000000002</v>
      </c>
      <c r="P14" s="9">
        <v>174.38</v>
      </c>
      <c r="Q14" s="9">
        <v>51.951000000000001</v>
      </c>
      <c r="R14" s="9">
        <v>10.11</v>
      </c>
      <c r="S14" s="9">
        <v>292.96199999999999</v>
      </c>
      <c r="T14" s="9">
        <v>216.67099999999999</v>
      </c>
      <c r="U14" s="9">
        <v>202.696</v>
      </c>
      <c r="V14" s="9">
        <v>18.036999999999999</v>
      </c>
      <c r="W14" s="9">
        <v>16.77</v>
      </c>
      <c r="X14" s="9">
        <v>5.7190000000000003</v>
      </c>
      <c r="Y14" s="9">
        <v>11.051</v>
      </c>
      <c r="Z14" s="9">
        <v>12.476000000000001</v>
      </c>
      <c r="AA14" s="9">
        <v>4.2949999999999999</v>
      </c>
      <c r="AB14" s="9">
        <v>11.997</v>
      </c>
      <c r="AC14" s="9">
        <v>1.246</v>
      </c>
      <c r="AD14" s="9">
        <v>3.528</v>
      </c>
      <c r="AE14" s="9">
        <v>4.6740000000000004</v>
      </c>
      <c r="AF14" s="9">
        <v>6.0629999999999997</v>
      </c>
      <c r="AG14" s="9">
        <v>6.0330000000000004</v>
      </c>
      <c r="AH14" s="9">
        <v>11.964</v>
      </c>
      <c r="AI14" s="9">
        <v>4.806</v>
      </c>
      <c r="AJ14" s="9">
        <v>1.2669999999999999</v>
      </c>
      <c r="AK14" s="9">
        <v>184.65899999999999</v>
      </c>
      <c r="AL14" s="9">
        <v>132.49299999999999</v>
      </c>
      <c r="AM14" s="9">
        <v>126.867</v>
      </c>
      <c r="AN14" s="9">
        <v>2.6459999999999999</v>
      </c>
      <c r="AO14" s="9">
        <v>2.9809999999999999</v>
      </c>
      <c r="AP14" s="9">
        <v>2.2490000000000001</v>
      </c>
      <c r="AQ14" s="9">
        <v>2.1869999999999998</v>
      </c>
      <c r="AR14" s="9">
        <v>0.79400000000000004</v>
      </c>
      <c r="AS14" s="9">
        <v>102.858</v>
      </c>
      <c r="AT14" s="9">
        <v>4.6689999999999996</v>
      </c>
      <c r="AU14" s="9">
        <v>4.423</v>
      </c>
      <c r="AV14" s="9">
        <v>20.542999999999999</v>
      </c>
      <c r="AW14" s="9">
        <v>15.09</v>
      </c>
      <c r="AX14" s="9">
        <v>117.404</v>
      </c>
      <c r="AY14" s="9">
        <v>52.164999999999999</v>
      </c>
      <c r="AZ14" s="9">
        <v>13.975</v>
      </c>
      <c r="BA14" s="9">
        <v>216.67099999999999</v>
      </c>
      <c r="BB14" s="9">
        <v>133.262</v>
      </c>
      <c r="BC14" s="9">
        <v>123.21299999999999</v>
      </c>
      <c r="BD14" s="9">
        <v>12.04</v>
      </c>
      <c r="BE14" s="9">
        <v>10.34</v>
      </c>
      <c r="BF14" s="9">
        <v>3.524</v>
      </c>
      <c r="BG14" s="9">
        <v>6.8159999999999998</v>
      </c>
      <c r="BH14" s="9">
        <v>5.2610000000000001</v>
      </c>
      <c r="BI14" s="9">
        <v>5.0789999999999997</v>
      </c>
      <c r="BJ14" s="9">
        <v>5.0469999999999997</v>
      </c>
      <c r="BK14" s="9">
        <v>2.5209999999999999</v>
      </c>
      <c r="BL14" s="9">
        <v>2.2610000000000001</v>
      </c>
      <c r="BM14" s="9">
        <v>2.7959999999999998</v>
      </c>
      <c r="BN14" s="9">
        <v>3.6829999999999998</v>
      </c>
      <c r="BO14" s="9">
        <v>3.8610000000000002</v>
      </c>
      <c r="BP14" s="9">
        <v>5.9139999999999997</v>
      </c>
      <c r="BQ14" s="9">
        <v>4.4260000000000002</v>
      </c>
      <c r="BR14" s="9">
        <v>1.7</v>
      </c>
      <c r="BS14" s="9">
        <v>111.173</v>
      </c>
      <c r="BT14" s="9">
        <v>103</v>
      </c>
      <c r="BU14" s="9">
        <v>100.14700000000001</v>
      </c>
      <c r="BV14" s="9">
        <v>2.0960000000000001</v>
      </c>
      <c r="BW14" s="9">
        <v>0.75800000000000001</v>
      </c>
      <c r="BX14" s="9">
        <v>1.827</v>
      </c>
      <c r="BY14" s="9">
        <v>0.379</v>
      </c>
      <c r="BZ14" s="9">
        <v>0</v>
      </c>
      <c r="CA14" s="9">
        <v>71.543000000000006</v>
      </c>
      <c r="CB14" s="9">
        <v>7.5460000000000003</v>
      </c>
      <c r="CC14" s="9">
        <v>8.6140000000000008</v>
      </c>
      <c r="CD14" s="9">
        <v>15.298</v>
      </c>
      <c r="CE14" s="9">
        <v>12.148</v>
      </c>
      <c r="CF14" s="9">
        <v>90.852000000000004</v>
      </c>
      <c r="CG14" s="9">
        <v>8.1720000000000006</v>
      </c>
      <c r="CH14" s="9">
        <v>10.048</v>
      </c>
      <c r="CI14" s="9">
        <v>133.262</v>
      </c>
      <c r="CJ14" s="9">
        <v>157.85400000000001</v>
      </c>
      <c r="CK14" s="9">
        <v>147.59200000000001</v>
      </c>
      <c r="CL14" s="9">
        <v>11.92</v>
      </c>
      <c r="CM14" s="9">
        <v>10.26</v>
      </c>
      <c r="CN14" s="9">
        <v>2.4620000000000002</v>
      </c>
      <c r="CO14" s="9">
        <v>7.798</v>
      </c>
      <c r="CP14" s="9">
        <v>5.7779999999999996</v>
      </c>
      <c r="CQ14" s="9">
        <v>4.4820000000000002</v>
      </c>
      <c r="CR14" s="9">
        <v>5.0190000000000001</v>
      </c>
      <c r="CS14" s="9">
        <v>4.7569999999999997</v>
      </c>
      <c r="CT14" s="9">
        <v>0.48399999999999999</v>
      </c>
      <c r="CU14" s="9">
        <v>3.395</v>
      </c>
      <c r="CV14" s="9">
        <v>4.3339999999999996</v>
      </c>
      <c r="CW14" s="9">
        <v>2.5310000000000001</v>
      </c>
      <c r="CX14" s="9">
        <v>7.5830000000000002</v>
      </c>
      <c r="CY14" s="9">
        <v>2.677</v>
      </c>
      <c r="CZ14" s="9">
        <v>1.659</v>
      </c>
      <c r="DA14" s="9">
        <v>135.672</v>
      </c>
      <c r="DB14" s="9">
        <v>120.822</v>
      </c>
      <c r="DC14" s="9">
        <v>108.639</v>
      </c>
      <c r="DD14" s="9">
        <v>6.3070000000000004</v>
      </c>
      <c r="DE14" s="9">
        <v>5.8769999999999998</v>
      </c>
      <c r="DF14" s="9">
        <v>5.3860000000000001</v>
      </c>
      <c r="DG14" s="9">
        <v>5.3789999999999996</v>
      </c>
      <c r="DH14" s="9">
        <v>1.4179999999999999</v>
      </c>
      <c r="DI14" s="9">
        <v>97.974999999999994</v>
      </c>
      <c r="DJ14" s="9">
        <v>5.258</v>
      </c>
      <c r="DK14" s="9">
        <v>7.9550000000000001</v>
      </c>
      <c r="DL14" s="9">
        <v>9.6340000000000003</v>
      </c>
      <c r="DM14" s="9">
        <v>18.073</v>
      </c>
      <c r="DN14" s="9">
        <v>102.749</v>
      </c>
      <c r="DO14" s="9">
        <v>14.85</v>
      </c>
      <c r="DP14" s="9">
        <v>10.262</v>
      </c>
      <c r="DQ14" s="9">
        <v>157.85400000000001</v>
      </c>
      <c r="DR14" s="9">
        <v>106.16200000000001</v>
      </c>
      <c r="DS14" s="9">
        <v>96.459000000000003</v>
      </c>
      <c r="DT14" s="9">
        <v>6.4939999999999998</v>
      </c>
      <c r="DU14" s="9">
        <v>6.4939999999999998</v>
      </c>
      <c r="DV14" s="9">
        <v>1.284</v>
      </c>
      <c r="DW14" s="9">
        <v>5.2089999999999996</v>
      </c>
      <c r="DX14" s="9">
        <v>2.34</v>
      </c>
      <c r="DY14" s="9">
        <v>4.1539999999999999</v>
      </c>
      <c r="DZ14" s="9">
        <v>3.581</v>
      </c>
      <c r="EA14" s="9">
        <v>2.4380000000000002</v>
      </c>
      <c r="EB14" s="9">
        <v>0.47499999999999998</v>
      </c>
      <c r="EC14" s="9">
        <v>1.641</v>
      </c>
      <c r="ED14" s="9">
        <v>4.1509999999999998</v>
      </c>
      <c r="EE14" s="9">
        <v>0.70099999999999996</v>
      </c>
      <c r="EF14" s="9">
        <v>4.5179999999999998</v>
      </c>
      <c r="EG14" s="9">
        <v>1.976</v>
      </c>
      <c r="EH14" s="9">
        <v>0</v>
      </c>
      <c r="EI14" s="9">
        <v>89.965000000000003</v>
      </c>
      <c r="EJ14" s="9">
        <v>80.921000000000006</v>
      </c>
      <c r="EK14" s="9">
        <v>78.162000000000006</v>
      </c>
      <c r="EL14" s="9">
        <v>2.036</v>
      </c>
      <c r="EM14" s="9">
        <v>0.72199999999999998</v>
      </c>
      <c r="EN14" s="9">
        <v>1.609</v>
      </c>
      <c r="EO14" s="9">
        <v>0.80900000000000005</v>
      </c>
      <c r="EP14" s="9">
        <v>0.34100000000000003</v>
      </c>
      <c r="EQ14" s="9">
        <v>56.017000000000003</v>
      </c>
      <c r="ER14" s="9">
        <v>2.9980000000000002</v>
      </c>
      <c r="ES14" s="9">
        <v>5.6970000000000001</v>
      </c>
      <c r="ET14" s="9">
        <v>16.209</v>
      </c>
      <c r="EU14" s="9">
        <v>8.1389999999999993</v>
      </c>
      <c r="EV14" s="9">
        <v>72.781999999999996</v>
      </c>
      <c r="EW14" s="9">
        <v>9.0449999999999999</v>
      </c>
      <c r="EX14" s="9">
        <v>9.7029999999999994</v>
      </c>
      <c r="EY14" s="9">
        <v>106.16200000000001</v>
      </c>
      <c r="EZ14" s="9">
        <v>89.628</v>
      </c>
      <c r="FA14" s="9">
        <v>82.745000000000005</v>
      </c>
      <c r="FB14" s="9">
        <v>5.125</v>
      </c>
      <c r="FC14" s="9">
        <v>4.7450000000000001</v>
      </c>
      <c r="FD14" s="9">
        <v>1.845</v>
      </c>
      <c r="FE14" s="9">
        <v>2.9</v>
      </c>
      <c r="FF14" s="9">
        <v>2.0779999999999998</v>
      </c>
      <c r="FG14" s="9">
        <v>2.6680000000000001</v>
      </c>
      <c r="FH14" s="9">
        <v>2.5449999999999999</v>
      </c>
      <c r="FI14" s="9">
        <v>0.32900000000000001</v>
      </c>
      <c r="FJ14" s="9">
        <v>1.496</v>
      </c>
      <c r="FK14" s="9">
        <v>0.64</v>
      </c>
      <c r="FL14" s="9">
        <v>1.1240000000000001</v>
      </c>
      <c r="FM14" s="9">
        <v>2.9809999999999999</v>
      </c>
      <c r="FN14" s="9">
        <v>3.3220000000000001</v>
      </c>
      <c r="FO14" s="9">
        <v>1.423</v>
      </c>
      <c r="FP14" s="9">
        <v>0.38</v>
      </c>
      <c r="FQ14" s="9">
        <v>77.62</v>
      </c>
      <c r="FR14" s="9">
        <v>69.230999999999995</v>
      </c>
      <c r="FS14" s="9">
        <v>65.456999999999994</v>
      </c>
      <c r="FT14" s="9">
        <v>0.48199999999999998</v>
      </c>
      <c r="FU14" s="9">
        <v>3.2909999999999999</v>
      </c>
      <c r="FV14" s="9">
        <v>1.4419999999999999</v>
      </c>
      <c r="FW14" s="9">
        <v>0.81799999999999995</v>
      </c>
      <c r="FX14" s="9">
        <v>1.0940000000000001</v>
      </c>
      <c r="FY14" s="9">
        <v>49.287999999999997</v>
      </c>
      <c r="FZ14" s="9">
        <v>2.6269999999999998</v>
      </c>
      <c r="GA14" s="9">
        <v>5.0330000000000004</v>
      </c>
      <c r="GB14" s="9">
        <v>12.282</v>
      </c>
      <c r="GC14" s="9">
        <v>11.755000000000001</v>
      </c>
      <c r="GD14" s="9">
        <v>57.475999999999999</v>
      </c>
      <c r="GE14" s="9">
        <v>8.3889999999999993</v>
      </c>
      <c r="GF14" s="9">
        <v>6.883</v>
      </c>
      <c r="GG14" s="9">
        <v>89.628</v>
      </c>
      <c r="GH14" s="9">
        <v>121.18600000000001</v>
      </c>
      <c r="GI14" s="9">
        <v>108.928</v>
      </c>
      <c r="GJ14" s="9">
        <v>11.192</v>
      </c>
      <c r="GK14" s="9">
        <v>10.788</v>
      </c>
      <c r="GL14" s="9">
        <v>5.8390000000000004</v>
      </c>
      <c r="GM14" s="9">
        <v>4.9489999999999998</v>
      </c>
      <c r="GN14" s="9">
        <v>6.7160000000000002</v>
      </c>
      <c r="GO14" s="9">
        <v>4.0720000000000001</v>
      </c>
      <c r="GP14" s="9">
        <v>7.3109999999999999</v>
      </c>
      <c r="GQ14" s="9">
        <v>3.137</v>
      </c>
      <c r="GR14" s="9">
        <v>0</v>
      </c>
      <c r="GS14" s="9">
        <v>3.0329999999999999</v>
      </c>
      <c r="GT14" s="9">
        <v>2.6949999999999998</v>
      </c>
      <c r="GU14" s="9">
        <v>5.0599999999999996</v>
      </c>
      <c r="GV14" s="9">
        <v>7.944</v>
      </c>
      <c r="GW14" s="9">
        <v>2.8439999999999999</v>
      </c>
      <c r="GX14" s="9">
        <v>0.40400000000000003</v>
      </c>
      <c r="GY14" s="9">
        <v>97.736000000000004</v>
      </c>
      <c r="GZ14" s="9">
        <v>82.259</v>
      </c>
      <c r="HA14" s="9">
        <v>78.741</v>
      </c>
      <c r="HB14" s="9">
        <v>0.77</v>
      </c>
      <c r="HC14" s="9">
        <v>2.7480000000000002</v>
      </c>
      <c r="HD14" s="9">
        <v>0.32900000000000001</v>
      </c>
      <c r="HE14" s="9">
        <v>2.7480000000000002</v>
      </c>
      <c r="HF14" s="9">
        <v>0.441</v>
      </c>
      <c r="HG14" s="9">
        <v>57.024999999999999</v>
      </c>
      <c r="HH14" s="9">
        <v>4.1900000000000004</v>
      </c>
      <c r="HI14" s="9">
        <v>3.1379999999999999</v>
      </c>
      <c r="HJ14" s="9">
        <v>17.905000000000001</v>
      </c>
      <c r="HK14" s="9">
        <v>9.2940000000000005</v>
      </c>
      <c r="HL14" s="9">
        <v>72.965000000000003</v>
      </c>
      <c r="HM14" s="9">
        <v>15.478</v>
      </c>
      <c r="HN14" s="9">
        <v>12.257999999999999</v>
      </c>
      <c r="HO14" s="9">
        <v>121.18600000000001</v>
      </c>
      <c r="HP14" s="9">
        <v>379.26900000000001</v>
      </c>
      <c r="HQ14" s="9">
        <v>366.94200000000001</v>
      </c>
      <c r="HR14" s="9">
        <v>25.577000000000002</v>
      </c>
      <c r="HS14" s="9">
        <v>23.739000000000001</v>
      </c>
      <c r="HT14" s="9">
        <v>12.993</v>
      </c>
      <c r="HU14" s="9">
        <v>10.746</v>
      </c>
      <c r="HV14" s="9">
        <v>15.848000000000001</v>
      </c>
      <c r="HW14" s="9">
        <v>7.8920000000000003</v>
      </c>
      <c r="HX14" s="9">
        <v>17.489999999999998</v>
      </c>
      <c r="HY14" s="9">
        <v>0</v>
      </c>
      <c r="HZ14" s="9">
        <v>6.2489999999999997</v>
      </c>
      <c r="IA14" s="9">
        <v>9.67</v>
      </c>
      <c r="IB14" s="9">
        <v>5.6890000000000001</v>
      </c>
      <c r="IC14" s="9">
        <v>8.3810000000000002</v>
      </c>
      <c r="ID14" s="9">
        <v>15.483000000000001</v>
      </c>
      <c r="IE14" s="9">
        <v>8.2560000000000002</v>
      </c>
      <c r="IF14" s="9">
        <v>1.8380000000000001</v>
      </c>
      <c r="IG14" s="9">
        <v>341.36500000000001</v>
      </c>
      <c r="IH14" s="9">
        <v>260.25299999999999</v>
      </c>
      <c r="II14" s="9">
        <v>247.36099999999999</v>
      </c>
      <c r="IJ14" s="9">
        <v>8.9649999999999999</v>
      </c>
      <c r="IK14" s="9">
        <v>3.9260000000000002</v>
      </c>
      <c r="IL14" s="9">
        <v>11.766999999999999</v>
      </c>
      <c r="IM14" s="9">
        <v>0.36899999999999999</v>
      </c>
      <c r="IN14" s="9">
        <v>0.75600000000000001</v>
      </c>
      <c r="IO14" s="9">
        <v>210.428</v>
      </c>
      <c r="IP14" s="9">
        <v>16.216999999999999</v>
      </c>
      <c r="IQ14" s="9">
        <v>14.015000000000001</v>
      </c>
    </row>
    <row r="15" spans="1:251">
      <c r="A15" s="10">
        <v>43497</v>
      </c>
      <c r="B15" s="9">
        <v>2.6659999999999999</v>
      </c>
      <c r="C15" s="9">
        <v>247.197</v>
      </c>
      <c r="D15" s="9">
        <v>213.22200000000001</v>
      </c>
      <c r="E15" s="9">
        <v>206.31</v>
      </c>
      <c r="F15" s="9">
        <v>4.633</v>
      </c>
      <c r="G15" s="9">
        <v>2.2789999999999999</v>
      </c>
      <c r="H15" s="9">
        <v>5.5170000000000003</v>
      </c>
      <c r="I15" s="9">
        <v>0</v>
      </c>
      <c r="J15" s="9">
        <v>1.3939999999999999</v>
      </c>
      <c r="K15" s="9">
        <v>171.77699999999999</v>
      </c>
      <c r="L15" s="9">
        <v>11.135</v>
      </c>
      <c r="M15" s="9">
        <v>10.952</v>
      </c>
      <c r="N15" s="9">
        <v>19.358000000000001</v>
      </c>
      <c r="O15" s="9">
        <v>35.219000000000001</v>
      </c>
      <c r="P15" s="9">
        <v>178.00299999999999</v>
      </c>
      <c r="Q15" s="9">
        <v>33.975000000000001</v>
      </c>
      <c r="R15" s="9">
        <v>15.747999999999999</v>
      </c>
      <c r="S15" s="9">
        <v>288.19200000000001</v>
      </c>
      <c r="T15" s="9">
        <v>202.161</v>
      </c>
      <c r="U15" s="9">
        <v>191.52500000000001</v>
      </c>
      <c r="V15" s="9">
        <v>24.562000000000001</v>
      </c>
      <c r="W15" s="9">
        <v>24.228999999999999</v>
      </c>
      <c r="X15" s="9">
        <v>9.4450000000000003</v>
      </c>
      <c r="Y15" s="9">
        <v>14.782999999999999</v>
      </c>
      <c r="Z15" s="9">
        <v>19.21</v>
      </c>
      <c r="AA15" s="9">
        <v>5.0190000000000001</v>
      </c>
      <c r="AB15" s="9">
        <v>17.95</v>
      </c>
      <c r="AC15" s="9">
        <v>2.246</v>
      </c>
      <c r="AD15" s="9">
        <v>4.0330000000000004</v>
      </c>
      <c r="AE15" s="9">
        <v>8.984</v>
      </c>
      <c r="AF15" s="9">
        <v>8.5259999999999998</v>
      </c>
      <c r="AG15" s="9">
        <v>6.72</v>
      </c>
      <c r="AH15" s="9">
        <v>12.108000000000001</v>
      </c>
      <c r="AI15" s="9">
        <v>12.121</v>
      </c>
      <c r="AJ15" s="9">
        <v>0.33300000000000002</v>
      </c>
      <c r="AK15" s="9">
        <v>166.96299999999999</v>
      </c>
      <c r="AL15" s="9">
        <v>124.923</v>
      </c>
      <c r="AM15" s="9">
        <v>121.127</v>
      </c>
      <c r="AN15" s="9">
        <v>2.222</v>
      </c>
      <c r="AO15" s="9">
        <v>1.5740000000000001</v>
      </c>
      <c r="AP15" s="9">
        <v>1.907</v>
      </c>
      <c r="AQ15" s="9">
        <v>1.5920000000000001</v>
      </c>
      <c r="AR15" s="9">
        <v>0.29699999999999999</v>
      </c>
      <c r="AS15" s="9">
        <v>105.095</v>
      </c>
      <c r="AT15" s="9">
        <v>3.7669999999999999</v>
      </c>
      <c r="AU15" s="9">
        <v>5.5629999999999997</v>
      </c>
      <c r="AV15" s="9">
        <v>10.497999999999999</v>
      </c>
      <c r="AW15" s="9">
        <v>16.32</v>
      </c>
      <c r="AX15" s="9">
        <v>108.60299999999999</v>
      </c>
      <c r="AY15" s="9">
        <v>42.04</v>
      </c>
      <c r="AZ15" s="9">
        <v>10.635999999999999</v>
      </c>
      <c r="BA15" s="9">
        <v>202.161</v>
      </c>
      <c r="BB15" s="9">
        <v>134.476</v>
      </c>
      <c r="BC15" s="9">
        <v>121.93300000000001</v>
      </c>
      <c r="BD15" s="9">
        <v>9.7959999999999994</v>
      </c>
      <c r="BE15" s="9">
        <v>8.9559999999999995</v>
      </c>
      <c r="BF15" s="9">
        <v>2.5539999999999998</v>
      </c>
      <c r="BG15" s="9">
        <v>6.4020000000000001</v>
      </c>
      <c r="BH15" s="9">
        <v>3.173</v>
      </c>
      <c r="BI15" s="9">
        <v>5.7830000000000004</v>
      </c>
      <c r="BJ15" s="9">
        <v>3.101</v>
      </c>
      <c r="BK15" s="9">
        <v>2.5339999999999998</v>
      </c>
      <c r="BL15" s="9">
        <v>2.8809999999999998</v>
      </c>
      <c r="BM15" s="9">
        <v>1.575</v>
      </c>
      <c r="BN15" s="9">
        <v>4.7460000000000004</v>
      </c>
      <c r="BO15" s="9">
        <v>2.6349999999999998</v>
      </c>
      <c r="BP15" s="9">
        <v>6.6269999999999998</v>
      </c>
      <c r="BQ15" s="9">
        <v>2.3290000000000002</v>
      </c>
      <c r="BR15" s="9">
        <v>0.84</v>
      </c>
      <c r="BS15" s="9">
        <v>112.137</v>
      </c>
      <c r="BT15" s="9">
        <v>93.944000000000003</v>
      </c>
      <c r="BU15" s="9">
        <v>89.6</v>
      </c>
      <c r="BV15" s="9">
        <v>2.081</v>
      </c>
      <c r="BW15" s="9">
        <v>2.262</v>
      </c>
      <c r="BX15" s="9">
        <v>0.86099999999999999</v>
      </c>
      <c r="BY15" s="9">
        <v>1.708</v>
      </c>
      <c r="BZ15" s="9">
        <v>1.774</v>
      </c>
      <c r="CA15" s="9">
        <v>66.635000000000005</v>
      </c>
      <c r="CB15" s="9">
        <v>8.2469999999999999</v>
      </c>
      <c r="CC15" s="9">
        <v>8.0579999999999998</v>
      </c>
      <c r="CD15" s="9">
        <v>11.003</v>
      </c>
      <c r="CE15" s="9">
        <v>12.69</v>
      </c>
      <c r="CF15" s="9">
        <v>81.254000000000005</v>
      </c>
      <c r="CG15" s="9">
        <v>18.193999999999999</v>
      </c>
      <c r="CH15" s="9">
        <v>12.544</v>
      </c>
      <c r="CI15" s="9">
        <v>134.476</v>
      </c>
      <c r="CJ15" s="9">
        <v>166.578</v>
      </c>
      <c r="CK15" s="9">
        <v>160.49700000000001</v>
      </c>
      <c r="CL15" s="9">
        <v>8.61</v>
      </c>
      <c r="CM15" s="9">
        <v>7.4450000000000003</v>
      </c>
      <c r="CN15" s="9">
        <v>2.9590000000000001</v>
      </c>
      <c r="CO15" s="9">
        <v>4.4859999999999998</v>
      </c>
      <c r="CP15" s="9">
        <v>3.7719999999999998</v>
      </c>
      <c r="CQ15" s="9">
        <v>3.6739999999999999</v>
      </c>
      <c r="CR15" s="9">
        <v>2.8340000000000001</v>
      </c>
      <c r="CS15" s="9">
        <v>3.319</v>
      </c>
      <c r="CT15" s="9">
        <v>1.292</v>
      </c>
      <c r="CU15" s="9">
        <v>3.427</v>
      </c>
      <c r="CV15" s="9">
        <v>2.9020000000000001</v>
      </c>
      <c r="CW15" s="9">
        <v>1.117</v>
      </c>
      <c r="CX15" s="9">
        <v>5.2610000000000001</v>
      </c>
      <c r="CY15" s="9">
        <v>2.1850000000000001</v>
      </c>
      <c r="CZ15" s="9">
        <v>1.1639999999999999</v>
      </c>
      <c r="DA15" s="9">
        <v>151.887</v>
      </c>
      <c r="DB15" s="9">
        <v>128.63800000000001</v>
      </c>
      <c r="DC15" s="9">
        <v>120.568</v>
      </c>
      <c r="DD15" s="9">
        <v>3.0790000000000002</v>
      </c>
      <c r="DE15" s="9">
        <v>4.9909999999999997</v>
      </c>
      <c r="DF15" s="9">
        <v>1.9850000000000001</v>
      </c>
      <c r="DG15" s="9">
        <v>3.6019999999999999</v>
      </c>
      <c r="DH15" s="9">
        <v>2.484</v>
      </c>
      <c r="DI15" s="9">
        <v>105.32299999999999</v>
      </c>
      <c r="DJ15" s="9">
        <v>7.1429999999999998</v>
      </c>
      <c r="DK15" s="9">
        <v>5.6509999999999998</v>
      </c>
      <c r="DL15" s="9">
        <v>10.521000000000001</v>
      </c>
      <c r="DM15" s="9">
        <v>19.141999999999999</v>
      </c>
      <c r="DN15" s="9">
        <v>109.496</v>
      </c>
      <c r="DO15" s="9">
        <v>23.248999999999999</v>
      </c>
      <c r="DP15" s="9">
        <v>6.0810000000000004</v>
      </c>
      <c r="DQ15" s="9">
        <v>166.578</v>
      </c>
      <c r="DR15" s="9">
        <v>113.753</v>
      </c>
      <c r="DS15" s="9">
        <v>105.092</v>
      </c>
      <c r="DT15" s="9">
        <v>7.968</v>
      </c>
      <c r="DU15" s="9">
        <v>6.4619999999999997</v>
      </c>
      <c r="DV15" s="9">
        <v>1.675</v>
      </c>
      <c r="DW15" s="9">
        <v>4.7869999999999999</v>
      </c>
      <c r="DX15" s="9">
        <v>2.726</v>
      </c>
      <c r="DY15" s="9">
        <v>3.7360000000000002</v>
      </c>
      <c r="DZ15" s="9">
        <v>2.38</v>
      </c>
      <c r="EA15" s="9">
        <v>2.7130000000000001</v>
      </c>
      <c r="EB15" s="9">
        <v>0.85499999999999998</v>
      </c>
      <c r="EC15" s="9">
        <v>2.0350000000000001</v>
      </c>
      <c r="ED15" s="9">
        <v>2.1480000000000001</v>
      </c>
      <c r="EE15" s="9">
        <v>2.2789999999999999</v>
      </c>
      <c r="EF15" s="9">
        <v>3.65</v>
      </c>
      <c r="EG15" s="9">
        <v>2.8119999999999998</v>
      </c>
      <c r="EH15" s="9">
        <v>1.506</v>
      </c>
      <c r="EI15" s="9">
        <v>97.123999999999995</v>
      </c>
      <c r="EJ15" s="9">
        <v>85.554000000000002</v>
      </c>
      <c r="EK15" s="9">
        <v>83.9</v>
      </c>
      <c r="EL15" s="9">
        <v>0.435</v>
      </c>
      <c r="EM15" s="9">
        <v>1.2190000000000001</v>
      </c>
      <c r="EN15" s="9">
        <v>0.435</v>
      </c>
      <c r="EO15" s="9">
        <v>0.751</v>
      </c>
      <c r="EP15" s="9">
        <v>0.46800000000000003</v>
      </c>
      <c r="EQ15" s="9">
        <v>60.369</v>
      </c>
      <c r="ER15" s="9">
        <v>4.085</v>
      </c>
      <c r="ES15" s="9">
        <v>2.4860000000000002</v>
      </c>
      <c r="ET15" s="9">
        <v>18.614000000000001</v>
      </c>
      <c r="EU15" s="9">
        <v>8.56</v>
      </c>
      <c r="EV15" s="9">
        <v>76.994</v>
      </c>
      <c r="EW15" s="9">
        <v>11.57</v>
      </c>
      <c r="EX15" s="9">
        <v>8.6609999999999996</v>
      </c>
      <c r="EY15" s="9">
        <v>113.753</v>
      </c>
      <c r="EZ15" s="9">
        <v>113.702</v>
      </c>
      <c r="FA15" s="9">
        <v>105.462</v>
      </c>
      <c r="FB15" s="9">
        <v>15.605</v>
      </c>
      <c r="FC15" s="9">
        <v>14.695</v>
      </c>
      <c r="FD15" s="9">
        <v>5.5990000000000002</v>
      </c>
      <c r="FE15" s="9">
        <v>9.0960000000000001</v>
      </c>
      <c r="FF15" s="9">
        <v>12.162000000000001</v>
      </c>
      <c r="FG15" s="9">
        <v>2.5329999999999999</v>
      </c>
      <c r="FH15" s="9">
        <v>12.173</v>
      </c>
      <c r="FI15" s="9">
        <v>0.74099999999999999</v>
      </c>
      <c r="FJ15" s="9">
        <v>1.4390000000000001</v>
      </c>
      <c r="FK15" s="9">
        <v>4.1429999999999998</v>
      </c>
      <c r="FL15" s="9">
        <v>4.9429999999999996</v>
      </c>
      <c r="FM15" s="9">
        <v>5.6079999999999997</v>
      </c>
      <c r="FN15" s="9">
        <v>9.2029999999999994</v>
      </c>
      <c r="FO15" s="9">
        <v>5.492</v>
      </c>
      <c r="FP15" s="9">
        <v>0.91</v>
      </c>
      <c r="FQ15" s="9">
        <v>89.856999999999999</v>
      </c>
      <c r="FR15" s="9">
        <v>77.652000000000001</v>
      </c>
      <c r="FS15" s="9">
        <v>75.585999999999999</v>
      </c>
      <c r="FT15" s="9">
        <v>1.1739999999999999</v>
      </c>
      <c r="FU15" s="9">
        <v>0.89300000000000002</v>
      </c>
      <c r="FV15" s="9">
        <v>1.2210000000000001</v>
      </c>
      <c r="FW15" s="9">
        <v>0</v>
      </c>
      <c r="FX15" s="9">
        <v>0.36499999999999999</v>
      </c>
      <c r="FY15" s="9">
        <v>61.250999999999998</v>
      </c>
      <c r="FZ15" s="9">
        <v>2.738</v>
      </c>
      <c r="GA15" s="9">
        <v>3.75</v>
      </c>
      <c r="GB15" s="9">
        <v>9.9130000000000003</v>
      </c>
      <c r="GC15" s="9">
        <v>9.1929999999999996</v>
      </c>
      <c r="GD15" s="9">
        <v>68.459000000000003</v>
      </c>
      <c r="GE15" s="9">
        <v>12.205</v>
      </c>
      <c r="GF15" s="9">
        <v>8.2409999999999997</v>
      </c>
      <c r="GG15" s="9">
        <v>113.702</v>
      </c>
      <c r="GH15" s="9">
        <v>118.116</v>
      </c>
      <c r="GI15" s="9">
        <v>103.685</v>
      </c>
      <c r="GJ15" s="9">
        <v>14.907999999999999</v>
      </c>
      <c r="GK15" s="9">
        <v>14.364000000000001</v>
      </c>
      <c r="GL15" s="9">
        <v>6.101</v>
      </c>
      <c r="GM15" s="9">
        <v>8.2629999999999999</v>
      </c>
      <c r="GN15" s="9">
        <v>9.3840000000000003</v>
      </c>
      <c r="GO15" s="9">
        <v>4.9800000000000004</v>
      </c>
      <c r="GP15" s="9">
        <v>9.6609999999999996</v>
      </c>
      <c r="GQ15" s="9">
        <v>3.7450000000000001</v>
      </c>
      <c r="GR15" s="9">
        <v>0.49099999999999999</v>
      </c>
      <c r="GS15" s="9">
        <v>2.13</v>
      </c>
      <c r="GT15" s="9">
        <v>6.8520000000000003</v>
      </c>
      <c r="GU15" s="9">
        <v>5.3819999999999997</v>
      </c>
      <c r="GV15" s="9">
        <v>7.141</v>
      </c>
      <c r="GW15" s="9">
        <v>7.2229999999999999</v>
      </c>
      <c r="GX15" s="9">
        <v>0.54400000000000004</v>
      </c>
      <c r="GY15" s="9">
        <v>88.777000000000001</v>
      </c>
      <c r="GZ15" s="9">
        <v>74.63</v>
      </c>
      <c r="HA15" s="9">
        <v>70.638000000000005</v>
      </c>
      <c r="HB15" s="9">
        <v>0.90700000000000003</v>
      </c>
      <c r="HC15" s="9">
        <v>3.0859999999999999</v>
      </c>
      <c r="HD15" s="9">
        <v>1.141</v>
      </c>
      <c r="HE15" s="9">
        <v>1.9019999999999999</v>
      </c>
      <c r="HF15" s="9">
        <v>0.57899999999999996</v>
      </c>
      <c r="HG15" s="9">
        <v>51.715000000000003</v>
      </c>
      <c r="HH15" s="9">
        <v>4.1820000000000004</v>
      </c>
      <c r="HI15" s="9">
        <v>6.3170000000000002</v>
      </c>
      <c r="HJ15" s="9">
        <v>12.416</v>
      </c>
      <c r="HK15" s="9">
        <v>6.0780000000000003</v>
      </c>
      <c r="HL15" s="9">
        <v>68.552000000000007</v>
      </c>
      <c r="HM15" s="9">
        <v>14.147</v>
      </c>
      <c r="HN15" s="9">
        <v>14.430999999999999</v>
      </c>
      <c r="HO15" s="9">
        <v>118.116</v>
      </c>
      <c r="HP15" s="9">
        <v>375.072</v>
      </c>
      <c r="HQ15" s="9">
        <v>357.08499999999998</v>
      </c>
      <c r="HR15" s="9">
        <v>31.969000000000001</v>
      </c>
      <c r="HS15" s="9">
        <v>28.988</v>
      </c>
      <c r="HT15" s="9">
        <v>16.052</v>
      </c>
      <c r="HU15" s="9">
        <v>12.936999999999999</v>
      </c>
      <c r="HV15" s="9">
        <v>22.603999999999999</v>
      </c>
      <c r="HW15" s="9">
        <v>6.3840000000000003</v>
      </c>
      <c r="HX15" s="9">
        <v>24.765999999999998</v>
      </c>
      <c r="HY15" s="9">
        <v>0</v>
      </c>
      <c r="HZ15" s="9">
        <v>4.2220000000000004</v>
      </c>
      <c r="IA15" s="9">
        <v>7.915</v>
      </c>
      <c r="IB15" s="9">
        <v>7.1059999999999999</v>
      </c>
      <c r="IC15" s="9">
        <v>13.968</v>
      </c>
      <c r="ID15" s="9">
        <v>22.678999999999998</v>
      </c>
      <c r="IE15" s="9">
        <v>6.3090000000000002</v>
      </c>
      <c r="IF15" s="9">
        <v>2.9809999999999999</v>
      </c>
      <c r="IG15" s="9">
        <v>325.11599999999999</v>
      </c>
      <c r="IH15" s="9">
        <v>264.245</v>
      </c>
      <c r="II15" s="9">
        <v>254.767</v>
      </c>
      <c r="IJ15" s="9">
        <v>5.4379999999999997</v>
      </c>
      <c r="IK15" s="9">
        <v>4.04</v>
      </c>
      <c r="IL15" s="9">
        <v>7.6189999999999998</v>
      </c>
      <c r="IM15" s="9">
        <v>0</v>
      </c>
      <c r="IN15" s="9">
        <v>1.859</v>
      </c>
      <c r="IO15" s="9">
        <v>209.87299999999999</v>
      </c>
      <c r="IP15" s="9">
        <v>13.347</v>
      </c>
      <c r="IQ15" s="9">
        <v>14.879</v>
      </c>
    </row>
    <row r="16" spans="1:251">
      <c r="A16" s="10">
        <v>43862</v>
      </c>
      <c r="B16" s="9">
        <v>2.1160000000000001</v>
      </c>
      <c r="C16" s="9">
        <v>265.07499999999999</v>
      </c>
      <c r="D16" s="9">
        <v>223.17500000000001</v>
      </c>
      <c r="E16" s="9">
        <v>213.09</v>
      </c>
      <c r="F16" s="9">
        <v>6.97</v>
      </c>
      <c r="G16" s="9">
        <v>3.1150000000000002</v>
      </c>
      <c r="H16" s="9">
        <v>7.4740000000000002</v>
      </c>
      <c r="I16" s="9">
        <v>0.42599999999999999</v>
      </c>
      <c r="J16" s="9">
        <v>2.1840000000000002</v>
      </c>
      <c r="K16" s="9">
        <v>165.256</v>
      </c>
      <c r="L16" s="9">
        <v>17.832999999999998</v>
      </c>
      <c r="M16" s="9">
        <v>12.387</v>
      </c>
      <c r="N16" s="9">
        <v>27.699000000000002</v>
      </c>
      <c r="O16" s="9">
        <v>41.204999999999998</v>
      </c>
      <c r="P16" s="9">
        <v>181.97</v>
      </c>
      <c r="Q16" s="9">
        <v>41.9</v>
      </c>
      <c r="R16" s="9">
        <v>10.923999999999999</v>
      </c>
      <c r="S16" s="9">
        <v>300.27600000000001</v>
      </c>
      <c r="T16" s="9">
        <v>223.99199999999999</v>
      </c>
      <c r="U16" s="9">
        <v>213.39599999999999</v>
      </c>
      <c r="V16" s="9">
        <v>22.742000000000001</v>
      </c>
      <c r="W16" s="9">
        <v>20.762</v>
      </c>
      <c r="X16" s="9">
        <v>10.442</v>
      </c>
      <c r="Y16" s="9">
        <v>10.32</v>
      </c>
      <c r="Z16" s="9">
        <v>14.792999999999999</v>
      </c>
      <c r="AA16" s="9">
        <v>5.9690000000000003</v>
      </c>
      <c r="AB16" s="9">
        <v>13.464</v>
      </c>
      <c r="AC16" s="9">
        <v>3.5750000000000002</v>
      </c>
      <c r="AD16" s="9">
        <v>3.2360000000000002</v>
      </c>
      <c r="AE16" s="9">
        <v>5.391</v>
      </c>
      <c r="AF16" s="9">
        <v>7.2030000000000003</v>
      </c>
      <c r="AG16" s="9">
        <v>8.1669999999999998</v>
      </c>
      <c r="AH16" s="9">
        <v>13.586</v>
      </c>
      <c r="AI16" s="9">
        <v>7.1760000000000002</v>
      </c>
      <c r="AJ16" s="9">
        <v>1.98</v>
      </c>
      <c r="AK16" s="9">
        <v>190.654</v>
      </c>
      <c r="AL16" s="9">
        <v>144.51400000000001</v>
      </c>
      <c r="AM16" s="9">
        <v>137.20500000000001</v>
      </c>
      <c r="AN16" s="9">
        <v>4.6079999999999997</v>
      </c>
      <c r="AO16" s="9">
        <v>2.702</v>
      </c>
      <c r="AP16" s="9">
        <v>3.51</v>
      </c>
      <c r="AQ16" s="9">
        <v>2.2280000000000002</v>
      </c>
      <c r="AR16" s="9">
        <v>1.2070000000000001</v>
      </c>
      <c r="AS16" s="9">
        <v>114.78700000000001</v>
      </c>
      <c r="AT16" s="9">
        <v>3.7519999999999998</v>
      </c>
      <c r="AU16" s="9">
        <v>7.2409999999999997</v>
      </c>
      <c r="AV16" s="9">
        <v>18.734000000000002</v>
      </c>
      <c r="AW16" s="9">
        <v>19.074000000000002</v>
      </c>
      <c r="AX16" s="9">
        <v>125.44</v>
      </c>
      <c r="AY16" s="9">
        <v>46.139000000000003</v>
      </c>
      <c r="AZ16" s="9">
        <v>10.596</v>
      </c>
      <c r="BA16" s="9">
        <v>223.99199999999999</v>
      </c>
      <c r="BB16" s="9">
        <v>147.50299999999999</v>
      </c>
      <c r="BC16" s="9">
        <v>135.35</v>
      </c>
      <c r="BD16" s="9">
        <v>11.616</v>
      </c>
      <c r="BE16" s="9">
        <v>9.5969999999999995</v>
      </c>
      <c r="BF16" s="9">
        <v>2.2610000000000001</v>
      </c>
      <c r="BG16" s="9">
        <v>7.3360000000000003</v>
      </c>
      <c r="BH16" s="9">
        <v>3.7109999999999999</v>
      </c>
      <c r="BI16" s="9">
        <v>5.8860000000000001</v>
      </c>
      <c r="BJ16" s="9">
        <v>3.9060000000000001</v>
      </c>
      <c r="BK16" s="9">
        <v>1.595</v>
      </c>
      <c r="BL16" s="9">
        <v>4.0960000000000001</v>
      </c>
      <c r="BM16" s="9">
        <v>1.369</v>
      </c>
      <c r="BN16" s="9">
        <v>4.1740000000000004</v>
      </c>
      <c r="BO16" s="9">
        <v>4.0540000000000003</v>
      </c>
      <c r="BP16" s="9">
        <v>6.7720000000000002</v>
      </c>
      <c r="BQ16" s="9">
        <v>2.8250000000000002</v>
      </c>
      <c r="BR16" s="9">
        <v>2.0190000000000001</v>
      </c>
      <c r="BS16" s="9">
        <v>123.733</v>
      </c>
      <c r="BT16" s="9">
        <v>111.761</v>
      </c>
      <c r="BU16" s="9">
        <v>109.453</v>
      </c>
      <c r="BV16" s="9">
        <v>1.075</v>
      </c>
      <c r="BW16" s="9">
        <v>1.2330000000000001</v>
      </c>
      <c r="BX16" s="9">
        <v>0.64600000000000002</v>
      </c>
      <c r="BY16" s="9">
        <v>1.256</v>
      </c>
      <c r="BZ16" s="9">
        <v>0.40699999999999997</v>
      </c>
      <c r="CA16" s="9">
        <v>70.409000000000006</v>
      </c>
      <c r="CB16" s="9">
        <v>6.2830000000000004</v>
      </c>
      <c r="CC16" s="9">
        <v>9.4350000000000005</v>
      </c>
      <c r="CD16" s="9">
        <v>25.634</v>
      </c>
      <c r="CE16" s="9">
        <v>13.023</v>
      </c>
      <c r="CF16" s="9">
        <v>98.739000000000004</v>
      </c>
      <c r="CG16" s="9">
        <v>11.972</v>
      </c>
      <c r="CH16" s="9">
        <v>12.153</v>
      </c>
      <c r="CI16" s="9">
        <v>147.50299999999999</v>
      </c>
      <c r="CJ16" s="9">
        <v>171.21100000000001</v>
      </c>
      <c r="CK16" s="9">
        <v>161.089</v>
      </c>
      <c r="CL16" s="9">
        <v>11.553000000000001</v>
      </c>
      <c r="CM16" s="9">
        <v>10.342000000000001</v>
      </c>
      <c r="CN16" s="9">
        <v>3.8130000000000002</v>
      </c>
      <c r="CO16" s="9">
        <v>6.5279999999999996</v>
      </c>
      <c r="CP16" s="9">
        <v>5.5330000000000004</v>
      </c>
      <c r="CQ16" s="9">
        <v>4.8090000000000002</v>
      </c>
      <c r="CR16" s="9">
        <v>4.5880000000000001</v>
      </c>
      <c r="CS16" s="9">
        <v>3.302</v>
      </c>
      <c r="CT16" s="9">
        <v>2.4510000000000001</v>
      </c>
      <c r="CU16" s="9">
        <v>1.36</v>
      </c>
      <c r="CV16" s="9">
        <v>6.1829999999999998</v>
      </c>
      <c r="CW16" s="9">
        <v>2.7989999999999999</v>
      </c>
      <c r="CX16" s="9">
        <v>5.7409999999999997</v>
      </c>
      <c r="CY16" s="9">
        <v>4.601</v>
      </c>
      <c r="CZ16" s="9">
        <v>1.2110000000000001</v>
      </c>
      <c r="DA16" s="9">
        <v>149.536</v>
      </c>
      <c r="DB16" s="9">
        <v>130.43899999999999</v>
      </c>
      <c r="DC16" s="9">
        <v>119.337</v>
      </c>
      <c r="DD16" s="9">
        <v>4.3250000000000002</v>
      </c>
      <c r="DE16" s="9">
        <v>6.7759999999999998</v>
      </c>
      <c r="DF16" s="9">
        <v>3.4460000000000002</v>
      </c>
      <c r="DG16" s="9">
        <v>5.0720000000000001</v>
      </c>
      <c r="DH16" s="9">
        <v>2.5840000000000001</v>
      </c>
      <c r="DI16" s="9">
        <v>107.07899999999999</v>
      </c>
      <c r="DJ16" s="9">
        <v>8.1809999999999992</v>
      </c>
      <c r="DK16" s="9">
        <v>5.423</v>
      </c>
      <c r="DL16" s="9">
        <v>9.7560000000000002</v>
      </c>
      <c r="DM16" s="9">
        <v>20.242999999999999</v>
      </c>
      <c r="DN16" s="9">
        <v>110.196</v>
      </c>
      <c r="DO16" s="9">
        <v>19.097000000000001</v>
      </c>
      <c r="DP16" s="9">
        <v>10.122</v>
      </c>
      <c r="DQ16" s="9">
        <v>171.21100000000001</v>
      </c>
      <c r="DR16" s="9">
        <v>98.611000000000004</v>
      </c>
      <c r="DS16" s="9">
        <v>93.51</v>
      </c>
      <c r="DT16" s="9">
        <v>13.637</v>
      </c>
      <c r="DU16" s="9">
        <v>12.823</v>
      </c>
      <c r="DV16" s="9">
        <v>4.383</v>
      </c>
      <c r="DW16" s="9">
        <v>8.44</v>
      </c>
      <c r="DX16" s="9">
        <v>6.4859999999999998</v>
      </c>
      <c r="DY16" s="9">
        <v>6.3369999999999997</v>
      </c>
      <c r="DZ16" s="9">
        <v>7.5439999999999996</v>
      </c>
      <c r="EA16" s="9">
        <v>4.4809999999999999</v>
      </c>
      <c r="EB16" s="9">
        <v>0.79800000000000004</v>
      </c>
      <c r="EC16" s="9">
        <v>1.3939999999999999</v>
      </c>
      <c r="ED16" s="9">
        <v>6.9089999999999998</v>
      </c>
      <c r="EE16" s="9">
        <v>4.5199999999999996</v>
      </c>
      <c r="EF16" s="9">
        <v>9.4030000000000005</v>
      </c>
      <c r="EG16" s="9">
        <v>3.419</v>
      </c>
      <c r="EH16" s="9">
        <v>0.81499999999999995</v>
      </c>
      <c r="EI16" s="9">
        <v>79.872</v>
      </c>
      <c r="EJ16" s="9">
        <v>73.679000000000002</v>
      </c>
      <c r="EK16" s="9">
        <v>69.808000000000007</v>
      </c>
      <c r="EL16" s="9">
        <v>2.0680000000000001</v>
      </c>
      <c r="EM16" s="9">
        <v>1.8029999999999999</v>
      </c>
      <c r="EN16" s="9">
        <v>2.048</v>
      </c>
      <c r="EO16" s="9">
        <v>1.35</v>
      </c>
      <c r="EP16" s="9">
        <v>0.47299999999999998</v>
      </c>
      <c r="EQ16" s="9">
        <v>48.539000000000001</v>
      </c>
      <c r="ER16" s="9">
        <v>4.0190000000000001</v>
      </c>
      <c r="ES16" s="9">
        <v>6.8780000000000001</v>
      </c>
      <c r="ET16" s="9">
        <v>14.243</v>
      </c>
      <c r="EU16" s="9">
        <v>9.3190000000000008</v>
      </c>
      <c r="EV16" s="9">
        <v>64.36</v>
      </c>
      <c r="EW16" s="9">
        <v>6.194</v>
      </c>
      <c r="EX16" s="9">
        <v>5.101</v>
      </c>
      <c r="EY16" s="9">
        <v>98.611000000000004</v>
      </c>
      <c r="EZ16" s="9">
        <v>91.488</v>
      </c>
      <c r="FA16" s="9">
        <v>85.466999999999999</v>
      </c>
      <c r="FB16" s="9">
        <v>9.5890000000000004</v>
      </c>
      <c r="FC16" s="9">
        <v>8.782</v>
      </c>
      <c r="FD16" s="9">
        <v>6.3159999999999998</v>
      </c>
      <c r="FE16" s="9">
        <v>2.4660000000000002</v>
      </c>
      <c r="FF16" s="9">
        <v>7.1609999999999996</v>
      </c>
      <c r="FG16" s="9">
        <v>1.6220000000000001</v>
      </c>
      <c r="FH16" s="9">
        <v>7.6449999999999996</v>
      </c>
      <c r="FI16" s="9">
        <v>0.79300000000000004</v>
      </c>
      <c r="FJ16" s="9">
        <v>0.34399999999999997</v>
      </c>
      <c r="FK16" s="9">
        <v>2.9209999999999998</v>
      </c>
      <c r="FL16" s="9">
        <v>2.145</v>
      </c>
      <c r="FM16" s="9">
        <v>3.7160000000000002</v>
      </c>
      <c r="FN16" s="9">
        <v>4.9329999999999998</v>
      </c>
      <c r="FO16" s="9">
        <v>3.85</v>
      </c>
      <c r="FP16" s="9">
        <v>0.80700000000000005</v>
      </c>
      <c r="FQ16" s="9">
        <v>75.878</v>
      </c>
      <c r="FR16" s="9">
        <v>65.138000000000005</v>
      </c>
      <c r="FS16" s="9">
        <v>61.32</v>
      </c>
      <c r="FT16" s="9">
        <v>1.913</v>
      </c>
      <c r="FU16" s="9">
        <v>1.905</v>
      </c>
      <c r="FV16" s="9">
        <v>2.3340000000000001</v>
      </c>
      <c r="FW16" s="9">
        <v>1.1399999999999999</v>
      </c>
      <c r="FX16" s="9">
        <v>0.34399999999999997</v>
      </c>
      <c r="FY16" s="9">
        <v>47.488999999999997</v>
      </c>
      <c r="FZ16" s="9">
        <v>2.3420000000000001</v>
      </c>
      <c r="GA16" s="9">
        <v>3.472</v>
      </c>
      <c r="GB16" s="9">
        <v>11.835000000000001</v>
      </c>
      <c r="GC16" s="9">
        <v>7.2050000000000001</v>
      </c>
      <c r="GD16" s="9">
        <v>57.933</v>
      </c>
      <c r="GE16" s="9">
        <v>10.74</v>
      </c>
      <c r="GF16" s="9">
        <v>6.02</v>
      </c>
      <c r="GG16" s="9">
        <v>91.488</v>
      </c>
      <c r="GH16" s="9">
        <v>123.663</v>
      </c>
      <c r="GI16" s="9">
        <v>112.642</v>
      </c>
      <c r="GJ16" s="9">
        <v>7.1520000000000001</v>
      </c>
      <c r="GK16" s="9">
        <v>5.3090000000000002</v>
      </c>
      <c r="GL16" s="9">
        <v>3.13</v>
      </c>
      <c r="GM16" s="9">
        <v>2.1789999999999998</v>
      </c>
      <c r="GN16" s="9">
        <v>4.0330000000000004</v>
      </c>
      <c r="GO16" s="9">
        <v>1.276</v>
      </c>
      <c r="GP16" s="9">
        <v>4.0330000000000004</v>
      </c>
      <c r="GQ16" s="9">
        <v>1.276</v>
      </c>
      <c r="GR16" s="9">
        <v>0</v>
      </c>
      <c r="GS16" s="9">
        <v>1.381</v>
      </c>
      <c r="GT16" s="9">
        <v>3.0590000000000002</v>
      </c>
      <c r="GU16" s="9">
        <v>0.87</v>
      </c>
      <c r="GV16" s="9">
        <v>2.2890000000000001</v>
      </c>
      <c r="GW16" s="9">
        <v>3.02</v>
      </c>
      <c r="GX16" s="9">
        <v>1.843</v>
      </c>
      <c r="GY16" s="9">
        <v>105.49</v>
      </c>
      <c r="GZ16" s="9">
        <v>89.962000000000003</v>
      </c>
      <c r="HA16" s="9">
        <v>83.165999999999997</v>
      </c>
      <c r="HB16" s="9">
        <v>1.101</v>
      </c>
      <c r="HC16" s="9">
        <v>5.6950000000000003</v>
      </c>
      <c r="HD16" s="9">
        <v>1.5660000000000001</v>
      </c>
      <c r="HE16" s="9">
        <v>4.4569999999999999</v>
      </c>
      <c r="HF16" s="9">
        <v>0.77300000000000002</v>
      </c>
      <c r="HG16" s="9">
        <v>65.611000000000004</v>
      </c>
      <c r="HH16" s="9">
        <v>5.4050000000000002</v>
      </c>
      <c r="HI16" s="9">
        <v>4.09</v>
      </c>
      <c r="HJ16" s="9">
        <v>14.856</v>
      </c>
      <c r="HK16" s="9">
        <v>10.677</v>
      </c>
      <c r="HL16" s="9">
        <v>79.286000000000001</v>
      </c>
      <c r="HM16" s="9">
        <v>15.528</v>
      </c>
      <c r="HN16" s="9">
        <v>11.021000000000001</v>
      </c>
      <c r="HO16" s="9">
        <v>123.663</v>
      </c>
      <c r="HP16" s="9">
        <v>393.73200000000003</v>
      </c>
      <c r="HQ16" s="9">
        <v>379.03199999999998</v>
      </c>
      <c r="HR16" s="9">
        <v>32.415999999999997</v>
      </c>
      <c r="HS16" s="9">
        <v>30.33</v>
      </c>
      <c r="HT16" s="9">
        <v>15.785</v>
      </c>
      <c r="HU16" s="9">
        <v>14.545</v>
      </c>
      <c r="HV16" s="9">
        <v>23.41</v>
      </c>
      <c r="HW16" s="9">
        <v>6.92</v>
      </c>
      <c r="HX16" s="9">
        <v>24.08</v>
      </c>
      <c r="HY16" s="9">
        <v>0</v>
      </c>
      <c r="HZ16" s="9">
        <v>6.25</v>
      </c>
      <c r="IA16" s="9">
        <v>13.904999999999999</v>
      </c>
      <c r="IB16" s="9">
        <v>7.5880000000000001</v>
      </c>
      <c r="IC16" s="9">
        <v>8.8369999999999997</v>
      </c>
      <c r="ID16" s="9">
        <v>21.853999999999999</v>
      </c>
      <c r="IE16" s="9">
        <v>8.4749999999999996</v>
      </c>
      <c r="IF16" s="9">
        <v>2.0859999999999999</v>
      </c>
      <c r="IG16" s="9">
        <v>346.61599999999999</v>
      </c>
      <c r="IH16" s="9">
        <v>280.34100000000001</v>
      </c>
      <c r="II16" s="9">
        <v>267.18700000000001</v>
      </c>
      <c r="IJ16" s="9">
        <v>8.9920000000000009</v>
      </c>
      <c r="IK16" s="9">
        <v>4.1619999999999999</v>
      </c>
      <c r="IL16" s="9">
        <v>8.8870000000000005</v>
      </c>
      <c r="IM16" s="9">
        <v>1.1499999999999999</v>
      </c>
      <c r="IN16" s="9">
        <v>3.117</v>
      </c>
      <c r="IO16" s="9">
        <v>211.40899999999999</v>
      </c>
      <c r="IP16" s="9">
        <v>22.798999999999999</v>
      </c>
      <c r="IQ16" s="9">
        <v>14.343</v>
      </c>
    </row>
    <row r="17" spans="1:251">
      <c r="A17" s="10">
        <v>44228</v>
      </c>
      <c r="B17" s="9">
        <v>1.6930000000000001</v>
      </c>
      <c r="C17" s="9">
        <v>256.93</v>
      </c>
      <c r="D17" s="9">
        <v>213.76400000000001</v>
      </c>
      <c r="E17" s="9">
        <v>200.83099999999999</v>
      </c>
      <c r="F17" s="9">
        <v>9.4290000000000003</v>
      </c>
      <c r="G17" s="9">
        <v>3.504</v>
      </c>
      <c r="H17" s="9">
        <v>9.4290000000000003</v>
      </c>
      <c r="I17" s="9">
        <v>0.93300000000000005</v>
      </c>
      <c r="J17" s="9">
        <v>2.57</v>
      </c>
      <c r="K17" s="9">
        <v>159.93899999999999</v>
      </c>
      <c r="L17" s="9">
        <v>15.382</v>
      </c>
      <c r="M17" s="9">
        <v>16.355</v>
      </c>
      <c r="N17" s="9">
        <v>22.088000000000001</v>
      </c>
      <c r="O17" s="9">
        <v>46.323999999999998</v>
      </c>
      <c r="P17" s="9">
        <v>167.44</v>
      </c>
      <c r="Q17" s="9">
        <v>43.165999999999997</v>
      </c>
      <c r="R17" s="9">
        <v>22.672999999999998</v>
      </c>
      <c r="S17" s="9">
        <v>299.78199999999998</v>
      </c>
      <c r="T17" s="9">
        <v>217.66800000000001</v>
      </c>
      <c r="U17" s="9">
        <v>205.459</v>
      </c>
      <c r="V17" s="9">
        <v>26.08</v>
      </c>
      <c r="W17" s="9">
        <v>23.850999999999999</v>
      </c>
      <c r="X17" s="9">
        <v>12.282999999999999</v>
      </c>
      <c r="Y17" s="9">
        <v>11.568</v>
      </c>
      <c r="Z17" s="9">
        <v>16.782</v>
      </c>
      <c r="AA17" s="9">
        <v>7.069</v>
      </c>
      <c r="AB17" s="9">
        <v>16.782</v>
      </c>
      <c r="AC17" s="9">
        <v>0.879</v>
      </c>
      <c r="AD17" s="9">
        <v>6.1890000000000001</v>
      </c>
      <c r="AE17" s="9">
        <v>6.4690000000000003</v>
      </c>
      <c r="AF17" s="9">
        <v>9.327</v>
      </c>
      <c r="AG17" s="9">
        <v>8.0549999999999997</v>
      </c>
      <c r="AH17" s="9">
        <v>19.797000000000001</v>
      </c>
      <c r="AI17" s="9">
        <v>4.0529999999999999</v>
      </c>
      <c r="AJ17" s="9">
        <v>2.2290000000000001</v>
      </c>
      <c r="AK17" s="9">
        <v>179.37899999999999</v>
      </c>
      <c r="AL17" s="9">
        <v>138.25700000000001</v>
      </c>
      <c r="AM17" s="9">
        <v>136.33799999999999</v>
      </c>
      <c r="AN17" s="9">
        <v>0.629</v>
      </c>
      <c r="AO17" s="9">
        <v>1.2889999999999999</v>
      </c>
      <c r="AP17" s="9">
        <v>0.3</v>
      </c>
      <c r="AQ17" s="9">
        <v>1.619</v>
      </c>
      <c r="AR17" s="9">
        <v>0</v>
      </c>
      <c r="AS17" s="9">
        <v>106.494</v>
      </c>
      <c r="AT17" s="9">
        <v>6.4980000000000002</v>
      </c>
      <c r="AU17" s="9">
        <v>5.8920000000000003</v>
      </c>
      <c r="AV17" s="9">
        <v>19.373999999999999</v>
      </c>
      <c r="AW17" s="9">
        <v>16.638999999999999</v>
      </c>
      <c r="AX17" s="9">
        <v>121.61799999999999</v>
      </c>
      <c r="AY17" s="9">
        <v>41.122999999999998</v>
      </c>
      <c r="AZ17" s="9">
        <v>12.209</v>
      </c>
      <c r="BA17" s="9">
        <v>217.66800000000001</v>
      </c>
      <c r="BB17" s="9">
        <v>138.905</v>
      </c>
      <c r="BC17" s="9">
        <v>130.053</v>
      </c>
      <c r="BD17" s="9">
        <v>15.409000000000001</v>
      </c>
      <c r="BE17" s="9">
        <v>14.33</v>
      </c>
      <c r="BF17" s="9">
        <v>5.0590000000000002</v>
      </c>
      <c r="BG17" s="9">
        <v>9.2710000000000008</v>
      </c>
      <c r="BH17" s="9">
        <v>8.282</v>
      </c>
      <c r="BI17" s="9">
        <v>6.0469999999999997</v>
      </c>
      <c r="BJ17" s="9">
        <v>8.4220000000000006</v>
      </c>
      <c r="BK17" s="9">
        <v>3.7240000000000002</v>
      </c>
      <c r="BL17" s="9">
        <v>2.1840000000000002</v>
      </c>
      <c r="BM17" s="9">
        <v>2.5960000000000001</v>
      </c>
      <c r="BN17" s="9">
        <v>6.4480000000000004</v>
      </c>
      <c r="BO17" s="9">
        <v>5.2859999999999996</v>
      </c>
      <c r="BP17" s="9">
        <v>9.9920000000000009</v>
      </c>
      <c r="BQ17" s="9">
        <v>4.3380000000000001</v>
      </c>
      <c r="BR17" s="9">
        <v>1.08</v>
      </c>
      <c r="BS17" s="9">
        <v>114.64400000000001</v>
      </c>
      <c r="BT17" s="9">
        <v>104.18300000000001</v>
      </c>
      <c r="BU17" s="9">
        <v>99.138000000000005</v>
      </c>
      <c r="BV17" s="9">
        <v>1.02</v>
      </c>
      <c r="BW17" s="9">
        <v>4.0250000000000004</v>
      </c>
      <c r="BX17" s="9">
        <v>2.9750000000000001</v>
      </c>
      <c r="BY17" s="9">
        <v>1.748</v>
      </c>
      <c r="BZ17" s="9">
        <v>0.32200000000000001</v>
      </c>
      <c r="CA17" s="9">
        <v>69.924000000000007</v>
      </c>
      <c r="CB17" s="9">
        <v>7.0730000000000004</v>
      </c>
      <c r="CC17" s="9">
        <v>10.27</v>
      </c>
      <c r="CD17" s="9">
        <v>16.914999999999999</v>
      </c>
      <c r="CE17" s="9">
        <v>16.841999999999999</v>
      </c>
      <c r="CF17" s="9">
        <v>87.340999999999994</v>
      </c>
      <c r="CG17" s="9">
        <v>10.461</v>
      </c>
      <c r="CH17" s="9">
        <v>8.8520000000000003</v>
      </c>
      <c r="CI17" s="9">
        <v>138.905</v>
      </c>
      <c r="CJ17" s="9">
        <v>190.09399999999999</v>
      </c>
      <c r="CK17" s="9">
        <v>176.41499999999999</v>
      </c>
      <c r="CL17" s="9">
        <v>20.925999999999998</v>
      </c>
      <c r="CM17" s="9">
        <v>19.681000000000001</v>
      </c>
      <c r="CN17" s="9">
        <v>5.9320000000000004</v>
      </c>
      <c r="CO17" s="9">
        <v>13.75</v>
      </c>
      <c r="CP17" s="9">
        <v>15.077</v>
      </c>
      <c r="CQ17" s="9">
        <v>4.6050000000000004</v>
      </c>
      <c r="CR17" s="9">
        <v>13.308</v>
      </c>
      <c r="CS17" s="9">
        <v>2.6629999999999998</v>
      </c>
      <c r="CT17" s="9">
        <v>3.19</v>
      </c>
      <c r="CU17" s="9">
        <v>7.2370000000000001</v>
      </c>
      <c r="CV17" s="9">
        <v>4.2229999999999999</v>
      </c>
      <c r="CW17" s="9">
        <v>8.2210000000000001</v>
      </c>
      <c r="CX17" s="9">
        <v>12.265000000000001</v>
      </c>
      <c r="CY17" s="9">
        <v>7.4160000000000004</v>
      </c>
      <c r="CZ17" s="9">
        <v>1.244</v>
      </c>
      <c r="DA17" s="9">
        <v>155.489</v>
      </c>
      <c r="DB17" s="9">
        <v>133.227</v>
      </c>
      <c r="DC17" s="9">
        <v>118.922</v>
      </c>
      <c r="DD17" s="9">
        <v>8.3330000000000002</v>
      </c>
      <c r="DE17" s="9">
        <v>5.9720000000000004</v>
      </c>
      <c r="DF17" s="9">
        <v>6.2350000000000003</v>
      </c>
      <c r="DG17" s="9">
        <v>5.9619999999999997</v>
      </c>
      <c r="DH17" s="9">
        <v>2.1080000000000001</v>
      </c>
      <c r="DI17" s="9">
        <v>98.141999999999996</v>
      </c>
      <c r="DJ17" s="9">
        <v>15.406000000000001</v>
      </c>
      <c r="DK17" s="9">
        <v>9.57</v>
      </c>
      <c r="DL17" s="9">
        <v>10.11</v>
      </c>
      <c r="DM17" s="9">
        <v>32.137</v>
      </c>
      <c r="DN17" s="9">
        <v>101.09099999999999</v>
      </c>
      <c r="DO17" s="9">
        <v>22.262</v>
      </c>
      <c r="DP17" s="9">
        <v>13.679</v>
      </c>
      <c r="DQ17" s="9">
        <v>190.09399999999999</v>
      </c>
      <c r="DR17" s="9">
        <v>95.5</v>
      </c>
      <c r="DS17" s="9">
        <v>88.236999999999995</v>
      </c>
      <c r="DT17" s="9">
        <v>7.2759999999999998</v>
      </c>
      <c r="DU17" s="9">
        <v>6.4340000000000002</v>
      </c>
      <c r="DV17" s="9">
        <v>2.9940000000000002</v>
      </c>
      <c r="DW17" s="9">
        <v>3.4390000000000001</v>
      </c>
      <c r="DX17" s="9">
        <v>2.9089999999999998</v>
      </c>
      <c r="DY17" s="9">
        <v>3.524</v>
      </c>
      <c r="DZ17" s="9">
        <v>3.3210000000000002</v>
      </c>
      <c r="EA17" s="9">
        <v>3.1120000000000001</v>
      </c>
      <c r="EB17" s="9">
        <v>0</v>
      </c>
      <c r="EC17" s="9">
        <v>0.66200000000000003</v>
      </c>
      <c r="ED17" s="9">
        <v>3.0049999999999999</v>
      </c>
      <c r="EE17" s="9">
        <v>2.766</v>
      </c>
      <c r="EF17" s="9">
        <v>3.3330000000000002</v>
      </c>
      <c r="EG17" s="9">
        <v>3.1</v>
      </c>
      <c r="EH17" s="9">
        <v>0.84299999999999997</v>
      </c>
      <c r="EI17" s="9">
        <v>80.960999999999999</v>
      </c>
      <c r="EJ17" s="9">
        <v>75.048000000000002</v>
      </c>
      <c r="EK17" s="9">
        <v>71.484999999999999</v>
      </c>
      <c r="EL17" s="9">
        <v>0.85499999999999998</v>
      </c>
      <c r="EM17" s="9">
        <v>2.7090000000000001</v>
      </c>
      <c r="EN17" s="9">
        <v>0.85499999999999998</v>
      </c>
      <c r="EO17" s="9">
        <v>2.343</v>
      </c>
      <c r="EP17" s="9">
        <v>0.36599999999999999</v>
      </c>
      <c r="EQ17" s="9">
        <v>47.761000000000003</v>
      </c>
      <c r="ER17" s="9">
        <v>6.3609999999999998</v>
      </c>
      <c r="ES17" s="9">
        <v>8.2080000000000002</v>
      </c>
      <c r="ET17" s="9">
        <v>12.718</v>
      </c>
      <c r="EU17" s="9">
        <v>8.2729999999999997</v>
      </c>
      <c r="EV17" s="9">
        <v>66.775000000000006</v>
      </c>
      <c r="EW17" s="9">
        <v>5.9119999999999999</v>
      </c>
      <c r="EX17" s="9">
        <v>7.2629999999999999</v>
      </c>
      <c r="EY17" s="9">
        <v>95.5</v>
      </c>
      <c r="EZ17" s="9">
        <v>89.676000000000002</v>
      </c>
      <c r="FA17" s="9">
        <v>83.363</v>
      </c>
      <c r="FB17" s="9">
        <v>8.4700000000000006</v>
      </c>
      <c r="FC17" s="9">
        <v>7.7969999999999997</v>
      </c>
      <c r="FD17" s="9">
        <v>3.6080000000000001</v>
      </c>
      <c r="FE17" s="9">
        <v>4.1879999999999997</v>
      </c>
      <c r="FF17" s="9">
        <v>5.7229999999999999</v>
      </c>
      <c r="FG17" s="9">
        <v>2.0739999999999998</v>
      </c>
      <c r="FH17" s="9">
        <v>5.2839999999999998</v>
      </c>
      <c r="FI17" s="9">
        <v>1.583</v>
      </c>
      <c r="FJ17" s="9">
        <v>0.49099999999999999</v>
      </c>
      <c r="FK17" s="9">
        <v>2.7879999999999998</v>
      </c>
      <c r="FL17" s="9">
        <v>2.8530000000000002</v>
      </c>
      <c r="FM17" s="9">
        <v>2.1549999999999998</v>
      </c>
      <c r="FN17" s="9">
        <v>4.7160000000000002</v>
      </c>
      <c r="FO17" s="9">
        <v>3.081</v>
      </c>
      <c r="FP17" s="9">
        <v>0.67400000000000004</v>
      </c>
      <c r="FQ17" s="9">
        <v>74.891999999999996</v>
      </c>
      <c r="FR17" s="9">
        <v>66.617000000000004</v>
      </c>
      <c r="FS17" s="9">
        <v>62.539000000000001</v>
      </c>
      <c r="FT17" s="9">
        <v>1.0840000000000001</v>
      </c>
      <c r="FU17" s="9">
        <v>2.9940000000000002</v>
      </c>
      <c r="FV17" s="9">
        <v>1.8160000000000001</v>
      </c>
      <c r="FW17" s="9">
        <v>1.0529999999999999</v>
      </c>
      <c r="FX17" s="9">
        <v>1.21</v>
      </c>
      <c r="FY17" s="9">
        <v>49.637999999999998</v>
      </c>
      <c r="FZ17" s="9">
        <v>2.7770000000000001</v>
      </c>
      <c r="GA17" s="9">
        <v>2.7240000000000002</v>
      </c>
      <c r="GB17" s="9">
        <v>11.478999999999999</v>
      </c>
      <c r="GC17" s="9">
        <v>10.832000000000001</v>
      </c>
      <c r="GD17" s="9">
        <v>55.784999999999997</v>
      </c>
      <c r="GE17" s="9">
        <v>8.2750000000000004</v>
      </c>
      <c r="GF17" s="9">
        <v>6.3129999999999997</v>
      </c>
      <c r="GG17" s="9">
        <v>89.676000000000002</v>
      </c>
      <c r="GH17" s="9">
        <v>116.489</v>
      </c>
      <c r="GI17" s="9">
        <v>110.42100000000001</v>
      </c>
      <c r="GJ17" s="9">
        <v>14.571999999999999</v>
      </c>
      <c r="GK17" s="9">
        <v>12.901999999999999</v>
      </c>
      <c r="GL17" s="9">
        <v>4.1559999999999997</v>
      </c>
      <c r="GM17" s="9">
        <v>8.7460000000000004</v>
      </c>
      <c r="GN17" s="9">
        <v>7.4050000000000002</v>
      </c>
      <c r="GO17" s="9">
        <v>5.4969999999999999</v>
      </c>
      <c r="GP17" s="9">
        <v>7.5540000000000003</v>
      </c>
      <c r="GQ17" s="9">
        <v>4.9569999999999999</v>
      </c>
      <c r="GR17" s="9">
        <v>0.39200000000000002</v>
      </c>
      <c r="GS17" s="9">
        <v>1.258</v>
      </c>
      <c r="GT17" s="9">
        <v>6.1749999999999998</v>
      </c>
      <c r="GU17" s="9">
        <v>5.468</v>
      </c>
      <c r="GV17" s="9">
        <v>9.0410000000000004</v>
      </c>
      <c r="GW17" s="9">
        <v>3.8610000000000002</v>
      </c>
      <c r="GX17" s="9">
        <v>1.67</v>
      </c>
      <c r="GY17" s="9">
        <v>95.849000000000004</v>
      </c>
      <c r="GZ17" s="9">
        <v>79.210999999999999</v>
      </c>
      <c r="HA17" s="9">
        <v>77.608000000000004</v>
      </c>
      <c r="HB17" s="9">
        <v>0</v>
      </c>
      <c r="HC17" s="9">
        <v>1.603</v>
      </c>
      <c r="HD17" s="9">
        <v>0</v>
      </c>
      <c r="HE17" s="9">
        <v>1.603</v>
      </c>
      <c r="HF17" s="9">
        <v>0</v>
      </c>
      <c r="HG17" s="9">
        <v>55.914000000000001</v>
      </c>
      <c r="HH17" s="9">
        <v>3.1989999999999998</v>
      </c>
      <c r="HI17" s="9">
        <v>3.052</v>
      </c>
      <c r="HJ17" s="9">
        <v>17.045999999999999</v>
      </c>
      <c r="HK17" s="9">
        <v>6.0490000000000004</v>
      </c>
      <c r="HL17" s="9">
        <v>73.162000000000006</v>
      </c>
      <c r="HM17" s="9">
        <v>16.638000000000002</v>
      </c>
      <c r="HN17" s="9">
        <v>6.0679999999999996</v>
      </c>
      <c r="HO17" s="9">
        <v>116.489</v>
      </c>
      <c r="HP17" s="9">
        <v>400.19099999999997</v>
      </c>
      <c r="HQ17" s="9">
        <v>373.589</v>
      </c>
      <c r="HR17" s="9">
        <v>26.881</v>
      </c>
      <c r="HS17" s="9">
        <v>24.832000000000001</v>
      </c>
      <c r="HT17" s="9">
        <v>10.416</v>
      </c>
      <c r="HU17" s="9">
        <v>14.416</v>
      </c>
      <c r="HV17" s="9">
        <v>18.260000000000002</v>
      </c>
      <c r="HW17" s="9">
        <v>6.5720000000000001</v>
      </c>
      <c r="HX17" s="9">
        <v>19.57</v>
      </c>
      <c r="HY17" s="9">
        <v>0</v>
      </c>
      <c r="HZ17" s="9">
        <v>5.2619999999999996</v>
      </c>
      <c r="IA17" s="9">
        <v>9.8699999999999992</v>
      </c>
      <c r="IB17" s="9">
        <v>7.64</v>
      </c>
      <c r="IC17" s="9">
        <v>7.3220000000000001</v>
      </c>
      <c r="ID17" s="9">
        <v>16.641999999999999</v>
      </c>
      <c r="IE17" s="9">
        <v>8.19</v>
      </c>
      <c r="IF17" s="9">
        <v>2.0489999999999999</v>
      </c>
      <c r="IG17" s="9">
        <v>346.70800000000003</v>
      </c>
      <c r="IH17" s="9">
        <v>275.49</v>
      </c>
      <c r="II17" s="9">
        <v>260.54000000000002</v>
      </c>
      <c r="IJ17" s="9">
        <v>9.7080000000000002</v>
      </c>
      <c r="IK17" s="9">
        <v>5.242</v>
      </c>
      <c r="IL17" s="9">
        <v>10.454000000000001</v>
      </c>
      <c r="IM17" s="9">
        <v>0.93300000000000005</v>
      </c>
      <c r="IN17" s="9">
        <v>3.5630000000000002</v>
      </c>
      <c r="IO17" s="9">
        <v>209.86199999999999</v>
      </c>
      <c r="IP17" s="9">
        <v>18.966000000000001</v>
      </c>
      <c r="IQ17" s="9">
        <v>18.158000000000001</v>
      </c>
    </row>
    <row r="18" spans="1:251">
      <c r="A18" s="10">
        <v>44593</v>
      </c>
      <c r="B18" s="9">
        <v>0.73899999999999999</v>
      </c>
      <c r="C18" s="9">
        <v>278.923</v>
      </c>
      <c r="D18" s="9">
        <v>228.91499999999999</v>
      </c>
      <c r="E18" s="9">
        <v>214.97200000000001</v>
      </c>
      <c r="F18" s="9">
        <v>9.26</v>
      </c>
      <c r="G18" s="9">
        <v>4.6829999999999998</v>
      </c>
      <c r="H18" s="9">
        <v>10.709</v>
      </c>
      <c r="I18" s="9">
        <v>1.18</v>
      </c>
      <c r="J18" s="9">
        <v>2.0539999999999998</v>
      </c>
      <c r="K18" s="9">
        <v>175.364</v>
      </c>
      <c r="L18" s="9">
        <v>19.812000000000001</v>
      </c>
      <c r="M18" s="9">
        <v>13.645</v>
      </c>
      <c r="N18" s="9">
        <v>20.094999999999999</v>
      </c>
      <c r="O18" s="9">
        <v>52.341000000000001</v>
      </c>
      <c r="P18" s="9">
        <v>176.57400000000001</v>
      </c>
      <c r="Q18" s="9">
        <v>50.006999999999998</v>
      </c>
      <c r="R18" s="9">
        <v>12.073</v>
      </c>
      <c r="S18" s="9">
        <v>320.67099999999999</v>
      </c>
      <c r="T18" s="9">
        <v>232.374</v>
      </c>
      <c r="U18" s="9">
        <v>222.10300000000001</v>
      </c>
      <c r="V18" s="9">
        <v>26.795999999999999</v>
      </c>
      <c r="W18" s="9">
        <v>25.129000000000001</v>
      </c>
      <c r="X18" s="9">
        <v>10.365</v>
      </c>
      <c r="Y18" s="9">
        <v>14.765000000000001</v>
      </c>
      <c r="Z18" s="9">
        <v>16.838000000000001</v>
      </c>
      <c r="AA18" s="9">
        <v>8.2910000000000004</v>
      </c>
      <c r="AB18" s="9">
        <v>16.273</v>
      </c>
      <c r="AC18" s="9">
        <v>2.8380000000000001</v>
      </c>
      <c r="AD18" s="9">
        <v>6.0190000000000001</v>
      </c>
      <c r="AE18" s="9">
        <v>6.92</v>
      </c>
      <c r="AF18" s="9">
        <v>8.7050000000000001</v>
      </c>
      <c r="AG18" s="9">
        <v>9.5050000000000008</v>
      </c>
      <c r="AH18" s="9">
        <v>17.757000000000001</v>
      </c>
      <c r="AI18" s="9">
        <v>7.3730000000000002</v>
      </c>
      <c r="AJ18" s="9">
        <v>1.6659999999999999</v>
      </c>
      <c r="AK18" s="9">
        <v>195.30699999999999</v>
      </c>
      <c r="AL18" s="9">
        <v>146.56100000000001</v>
      </c>
      <c r="AM18" s="9">
        <v>139.03399999999999</v>
      </c>
      <c r="AN18" s="9">
        <v>1.887</v>
      </c>
      <c r="AO18" s="9">
        <v>5.64</v>
      </c>
      <c r="AP18" s="9">
        <v>2.4689999999999999</v>
      </c>
      <c r="AQ18" s="9">
        <v>2.387</v>
      </c>
      <c r="AR18" s="9">
        <v>2.6720000000000002</v>
      </c>
      <c r="AS18" s="9">
        <v>114.133</v>
      </c>
      <c r="AT18" s="9">
        <v>6.7</v>
      </c>
      <c r="AU18" s="9">
        <v>4.4189999999999996</v>
      </c>
      <c r="AV18" s="9">
        <v>21.309000000000001</v>
      </c>
      <c r="AW18" s="9">
        <v>23.190999999999999</v>
      </c>
      <c r="AX18" s="9">
        <v>123.37</v>
      </c>
      <c r="AY18" s="9">
        <v>48.746000000000002</v>
      </c>
      <c r="AZ18" s="9">
        <v>10.272</v>
      </c>
      <c r="BA18" s="9">
        <v>232.374</v>
      </c>
      <c r="BB18" s="9">
        <v>141.72300000000001</v>
      </c>
      <c r="BC18" s="9">
        <v>128.42599999999999</v>
      </c>
      <c r="BD18" s="9">
        <v>22.55</v>
      </c>
      <c r="BE18" s="9">
        <v>19.888999999999999</v>
      </c>
      <c r="BF18" s="9">
        <v>9.7579999999999991</v>
      </c>
      <c r="BG18" s="9">
        <v>10.132</v>
      </c>
      <c r="BH18" s="9">
        <v>11.228</v>
      </c>
      <c r="BI18" s="9">
        <v>8.6609999999999996</v>
      </c>
      <c r="BJ18" s="9">
        <v>12.221</v>
      </c>
      <c r="BK18" s="9">
        <v>4.548</v>
      </c>
      <c r="BL18" s="9">
        <v>3.12</v>
      </c>
      <c r="BM18" s="9">
        <v>4.0380000000000003</v>
      </c>
      <c r="BN18" s="9">
        <v>12.016</v>
      </c>
      <c r="BO18" s="9">
        <v>3.8359999999999999</v>
      </c>
      <c r="BP18" s="9">
        <v>11.336</v>
      </c>
      <c r="BQ18" s="9">
        <v>8.5530000000000008</v>
      </c>
      <c r="BR18" s="9">
        <v>2.661</v>
      </c>
      <c r="BS18" s="9">
        <v>105.876</v>
      </c>
      <c r="BT18" s="9">
        <v>97.900999999999996</v>
      </c>
      <c r="BU18" s="9">
        <v>89.566999999999993</v>
      </c>
      <c r="BV18" s="9">
        <v>4.83</v>
      </c>
      <c r="BW18" s="9">
        <v>3.504</v>
      </c>
      <c r="BX18" s="9">
        <v>4.6680000000000001</v>
      </c>
      <c r="BY18" s="9">
        <v>3.2570000000000001</v>
      </c>
      <c r="BZ18" s="9">
        <v>0.41</v>
      </c>
      <c r="CA18" s="9">
        <v>58.545000000000002</v>
      </c>
      <c r="CB18" s="9">
        <v>10.271000000000001</v>
      </c>
      <c r="CC18" s="9">
        <v>8.657</v>
      </c>
      <c r="CD18" s="9">
        <v>20.428000000000001</v>
      </c>
      <c r="CE18" s="9">
        <v>12.536</v>
      </c>
      <c r="CF18" s="9">
        <v>85.364999999999995</v>
      </c>
      <c r="CG18" s="9">
        <v>7.9749999999999996</v>
      </c>
      <c r="CH18" s="9">
        <v>13.295999999999999</v>
      </c>
      <c r="CI18" s="9">
        <v>141.72300000000001</v>
      </c>
      <c r="CJ18" s="9">
        <v>177.167</v>
      </c>
      <c r="CK18" s="9">
        <v>170.92599999999999</v>
      </c>
      <c r="CL18" s="9">
        <v>20.555</v>
      </c>
      <c r="CM18" s="9">
        <v>18.998999999999999</v>
      </c>
      <c r="CN18" s="9">
        <v>10.319000000000001</v>
      </c>
      <c r="CO18" s="9">
        <v>8.68</v>
      </c>
      <c r="CP18" s="9">
        <v>14.76</v>
      </c>
      <c r="CQ18" s="9">
        <v>4.2389999999999999</v>
      </c>
      <c r="CR18" s="9">
        <v>13.882999999999999</v>
      </c>
      <c r="CS18" s="9">
        <v>3.3969999999999998</v>
      </c>
      <c r="CT18" s="9">
        <v>1.7190000000000001</v>
      </c>
      <c r="CU18" s="9">
        <v>4.3819999999999997</v>
      </c>
      <c r="CV18" s="9">
        <v>6.2850000000000001</v>
      </c>
      <c r="CW18" s="9">
        <v>8.3330000000000002</v>
      </c>
      <c r="CX18" s="9">
        <v>14.843999999999999</v>
      </c>
      <c r="CY18" s="9">
        <v>4.1559999999999997</v>
      </c>
      <c r="CZ18" s="9">
        <v>1.556</v>
      </c>
      <c r="DA18" s="9">
        <v>150.37100000000001</v>
      </c>
      <c r="DB18" s="9">
        <v>130.196</v>
      </c>
      <c r="DC18" s="9">
        <v>116.895</v>
      </c>
      <c r="DD18" s="9">
        <v>6.8109999999999999</v>
      </c>
      <c r="DE18" s="9">
        <v>6.49</v>
      </c>
      <c r="DF18" s="9">
        <v>4.5330000000000004</v>
      </c>
      <c r="DG18" s="9">
        <v>6.1059999999999999</v>
      </c>
      <c r="DH18" s="9">
        <v>2.2679999999999998</v>
      </c>
      <c r="DI18" s="9">
        <v>103.968</v>
      </c>
      <c r="DJ18" s="9">
        <v>6.6970000000000001</v>
      </c>
      <c r="DK18" s="9">
        <v>8.31</v>
      </c>
      <c r="DL18" s="9">
        <v>11.22</v>
      </c>
      <c r="DM18" s="9">
        <v>24.602</v>
      </c>
      <c r="DN18" s="9">
        <v>105.59399999999999</v>
      </c>
      <c r="DO18" s="9">
        <v>20.175000000000001</v>
      </c>
      <c r="DP18" s="9">
        <v>6.2409999999999997</v>
      </c>
      <c r="DQ18" s="9">
        <v>177.167</v>
      </c>
      <c r="DR18" s="9">
        <v>101.895</v>
      </c>
      <c r="DS18" s="9">
        <v>96.972999999999999</v>
      </c>
      <c r="DT18" s="9">
        <v>13.484</v>
      </c>
      <c r="DU18" s="9">
        <v>13.151</v>
      </c>
      <c r="DV18" s="9">
        <v>7.55</v>
      </c>
      <c r="DW18" s="9">
        <v>5.601</v>
      </c>
      <c r="DX18" s="9">
        <v>7.61</v>
      </c>
      <c r="DY18" s="9">
        <v>5.5410000000000004</v>
      </c>
      <c r="DZ18" s="9">
        <v>7.9139999999999997</v>
      </c>
      <c r="EA18" s="9">
        <v>5.2380000000000004</v>
      </c>
      <c r="EB18" s="9">
        <v>0</v>
      </c>
      <c r="EC18" s="9">
        <v>3.0049999999999999</v>
      </c>
      <c r="ED18" s="9">
        <v>5.8</v>
      </c>
      <c r="EE18" s="9">
        <v>4.3460000000000001</v>
      </c>
      <c r="EF18" s="9">
        <v>9.1609999999999996</v>
      </c>
      <c r="EG18" s="9">
        <v>3.9910000000000001</v>
      </c>
      <c r="EH18" s="9">
        <v>0.33200000000000002</v>
      </c>
      <c r="EI18" s="9">
        <v>83.49</v>
      </c>
      <c r="EJ18" s="9">
        <v>78.081999999999994</v>
      </c>
      <c r="EK18" s="9">
        <v>73.801000000000002</v>
      </c>
      <c r="EL18" s="9">
        <v>1.841</v>
      </c>
      <c r="EM18" s="9">
        <v>2.44</v>
      </c>
      <c r="EN18" s="9">
        <v>1.278</v>
      </c>
      <c r="EO18" s="9">
        <v>1.9950000000000001</v>
      </c>
      <c r="EP18" s="9">
        <v>1.008</v>
      </c>
      <c r="EQ18" s="9">
        <v>49.393000000000001</v>
      </c>
      <c r="ER18" s="9">
        <v>4.069</v>
      </c>
      <c r="ES18" s="9">
        <v>7.6429999999999998</v>
      </c>
      <c r="ET18" s="9">
        <v>16.977</v>
      </c>
      <c r="EU18" s="9">
        <v>9.6280000000000001</v>
      </c>
      <c r="EV18" s="9">
        <v>68.454999999999998</v>
      </c>
      <c r="EW18" s="9">
        <v>5.4080000000000004</v>
      </c>
      <c r="EX18" s="9">
        <v>4.9219999999999997</v>
      </c>
      <c r="EY18" s="9">
        <v>101.895</v>
      </c>
      <c r="EZ18" s="9">
        <v>96.58</v>
      </c>
      <c r="FA18" s="9">
        <v>85.734999999999999</v>
      </c>
      <c r="FB18" s="9">
        <v>10.988</v>
      </c>
      <c r="FC18" s="9">
        <v>10.157999999999999</v>
      </c>
      <c r="FD18" s="9">
        <v>5.95</v>
      </c>
      <c r="FE18" s="9">
        <v>4.2089999999999996</v>
      </c>
      <c r="FF18" s="9">
        <v>8.5820000000000007</v>
      </c>
      <c r="FG18" s="9">
        <v>1.5760000000000001</v>
      </c>
      <c r="FH18" s="9">
        <v>8.5820000000000007</v>
      </c>
      <c r="FI18" s="9">
        <v>0.46100000000000002</v>
      </c>
      <c r="FJ18" s="9">
        <v>1.115</v>
      </c>
      <c r="FK18" s="9">
        <v>2.0710000000000002</v>
      </c>
      <c r="FL18" s="9">
        <v>3.0539999999999998</v>
      </c>
      <c r="FM18" s="9">
        <v>5.0330000000000004</v>
      </c>
      <c r="FN18" s="9">
        <v>5.8659999999999997</v>
      </c>
      <c r="FO18" s="9">
        <v>4.2930000000000001</v>
      </c>
      <c r="FP18" s="9">
        <v>0.83</v>
      </c>
      <c r="FQ18" s="9">
        <v>74.747</v>
      </c>
      <c r="FR18" s="9">
        <v>64.394000000000005</v>
      </c>
      <c r="FS18" s="9">
        <v>61.444000000000003</v>
      </c>
      <c r="FT18" s="9">
        <v>1.825</v>
      </c>
      <c r="FU18" s="9">
        <v>0.96099999999999997</v>
      </c>
      <c r="FV18" s="9">
        <v>1.3819999999999999</v>
      </c>
      <c r="FW18" s="9">
        <v>0.74</v>
      </c>
      <c r="FX18" s="9">
        <v>0.221</v>
      </c>
      <c r="FY18" s="9">
        <v>48.927</v>
      </c>
      <c r="FZ18" s="9">
        <v>3.5859999999999999</v>
      </c>
      <c r="GA18" s="9">
        <v>4.7169999999999996</v>
      </c>
      <c r="GB18" s="9">
        <v>7.1639999999999997</v>
      </c>
      <c r="GC18" s="9">
        <v>11.475</v>
      </c>
      <c r="GD18" s="9">
        <v>52.918999999999997</v>
      </c>
      <c r="GE18" s="9">
        <v>10.353</v>
      </c>
      <c r="GF18" s="9">
        <v>10.843999999999999</v>
      </c>
      <c r="GG18" s="9">
        <v>96.58</v>
      </c>
      <c r="GH18" s="9">
        <v>130.70500000000001</v>
      </c>
      <c r="GI18" s="9">
        <v>117.614</v>
      </c>
      <c r="GJ18" s="9">
        <v>18.099</v>
      </c>
      <c r="GK18" s="9">
        <v>17.167000000000002</v>
      </c>
      <c r="GL18" s="9">
        <v>3.6840000000000002</v>
      </c>
      <c r="GM18" s="9">
        <v>13.483000000000001</v>
      </c>
      <c r="GN18" s="9">
        <v>7.907</v>
      </c>
      <c r="GO18" s="9">
        <v>9.2609999999999992</v>
      </c>
      <c r="GP18" s="9">
        <v>7.3860000000000001</v>
      </c>
      <c r="GQ18" s="9">
        <v>8.327</v>
      </c>
      <c r="GR18" s="9">
        <v>0</v>
      </c>
      <c r="GS18" s="9">
        <v>3.6379999999999999</v>
      </c>
      <c r="GT18" s="9">
        <v>6.7050000000000001</v>
      </c>
      <c r="GU18" s="9">
        <v>6.8250000000000002</v>
      </c>
      <c r="GV18" s="9">
        <v>10.292999999999999</v>
      </c>
      <c r="GW18" s="9">
        <v>6.8739999999999997</v>
      </c>
      <c r="GX18" s="9">
        <v>0.93200000000000005</v>
      </c>
      <c r="GY18" s="9">
        <v>99.515000000000001</v>
      </c>
      <c r="GZ18" s="9">
        <v>76.700999999999993</v>
      </c>
      <c r="HA18" s="9">
        <v>72.063000000000002</v>
      </c>
      <c r="HB18" s="9">
        <v>3.0070000000000001</v>
      </c>
      <c r="HC18" s="9">
        <v>1.6319999999999999</v>
      </c>
      <c r="HD18" s="9">
        <v>1.7509999999999999</v>
      </c>
      <c r="HE18" s="9">
        <v>1.2130000000000001</v>
      </c>
      <c r="HF18" s="9">
        <v>0.625</v>
      </c>
      <c r="HG18" s="9">
        <v>50.622999999999998</v>
      </c>
      <c r="HH18" s="9">
        <v>6.5629999999999997</v>
      </c>
      <c r="HI18" s="9">
        <v>5.3410000000000002</v>
      </c>
      <c r="HJ18" s="9">
        <v>14.175000000000001</v>
      </c>
      <c r="HK18" s="9">
        <v>9.9269999999999996</v>
      </c>
      <c r="HL18" s="9">
        <v>66.774000000000001</v>
      </c>
      <c r="HM18" s="9">
        <v>22.814</v>
      </c>
      <c r="HN18" s="9">
        <v>13.090999999999999</v>
      </c>
      <c r="HO18" s="9">
        <v>130.70500000000001</v>
      </c>
      <c r="HP18" s="9">
        <v>427.286</v>
      </c>
      <c r="HQ18" s="9">
        <v>412.66899999999998</v>
      </c>
      <c r="HR18" s="9">
        <v>35.975999999999999</v>
      </c>
      <c r="HS18" s="9">
        <v>34.898000000000003</v>
      </c>
      <c r="HT18" s="9">
        <v>14.611000000000001</v>
      </c>
      <c r="HU18" s="9">
        <v>20.286999999999999</v>
      </c>
      <c r="HV18" s="9">
        <v>28.37</v>
      </c>
      <c r="HW18" s="9">
        <v>6.5279999999999996</v>
      </c>
      <c r="HX18" s="9">
        <v>29.556999999999999</v>
      </c>
      <c r="HY18" s="9">
        <v>0</v>
      </c>
      <c r="HZ18" s="9">
        <v>5.3410000000000002</v>
      </c>
      <c r="IA18" s="9">
        <v>11.923</v>
      </c>
      <c r="IB18" s="9">
        <v>12.395</v>
      </c>
      <c r="IC18" s="9">
        <v>10.58</v>
      </c>
      <c r="ID18" s="9">
        <v>25.513000000000002</v>
      </c>
      <c r="IE18" s="9">
        <v>9.3849999999999998</v>
      </c>
      <c r="IF18" s="9">
        <v>1.079</v>
      </c>
      <c r="IG18" s="9">
        <v>376.69299999999998</v>
      </c>
      <c r="IH18" s="9">
        <v>305.20699999999999</v>
      </c>
      <c r="II18" s="9">
        <v>285.92899999999997</v>
      </c>
      <c r="IJ18" s="9">
        <v>12.209</v>
      </c>
      <c r="IK18" s="9">
        <v>7.0679999999999996</v>
      </c>
      <c r="IL18" s="9">
        <v>13.862</v>
      </c>
      <c r="IM18" s="9">
        <v>1.151</v>
      </c>
      <c r="IN18" s="9">
        <v>4.2640000000000002</v>
      </c>
      <c r="IO18" s="9">
        <v>233.30199999999999</v>
      </c>
      <c r="IP18" s="9">
        <v>26.218</v>
      </c>
      <c r="IQ18" s="9">
        <v>17.632999999999999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27.45</v>
      </c>
      <c r="C11" s="9">
        <v>55.634</v>
      </c>
      <c r="D11" s="9">
        <v>191.32300000000001</v>
      </c>
      <c r="E11" s="9">
        <v>73.927999999999997</v>
      </c>
      <c r="F11" s="9">
        <v>21.138000000000002</v>
      </c>
      <c r="G11" s="9">
        <v>374.55900000000003</v>
      </c>
      <c r="H11" s="9">
        <v>160.54900000000001</v>
      </c>
      <c r="I11" s="9">
        <v>152.066</v>
      </c>
      <c r="J11" s="9">
        <v>15.574</v>
      </c>
      <c r="K11" s="9">
        <v>14.352</v>
      </c>
      <c r="L11" s="9">
        <v>6.3849999999999998</v>
      </c>
      <c r="M11" s="9">
        <v>7.9669999999999996</v>
      </c>
      <c r="N11" s="9">
        <v>9.5109999999999992</v>
      </c>
      <c r="O11" s="9">
        <v>4.8410000000000002</v>
      </c>
      <c r="P11" s="9">
        <v>9.4459999999999997</v>
      </c>
      <c r="Q11" s="9">
        <v>0.38900000000000001</v>
      </c>
      <c r="R11" s="9">
        <v>4.5170000000000003</v>
      </c>
      <c r="S11" s="9">
        <v>4.2789999999999999</v>
      </c>
      <c r="T11" s="9">
        <v>5.4660000000000002</v>
      </c>
      <c r="U11" s="9">
        <v>4.6079999999999997</v>
      </c>
      <c r="V11" s="9">
        <v>9.7469999999999999</v>
      </c>
      <c r="W11" s="9">
        <v>4.6050000000000004</v>
      </c>
      <c r="X11" s="9">
        <v>1.222</v>
      </c>
      <c r="Y11" s="9">
        <v>136.49199999999999</v>
      </c>
      <c r="Z11" s="9">
        <v>109.435</v>
      </c>
      <c r="AA11" s="9">
        <v>99.525000000000006</v>
      </c>
      <c r="AB11" s="9">
        <v>5.5229999999999997</v>
      </c>
      <c r="AC11" s="9">
        <v>4.3879999999999999</v>
      </c>
      <c r="AD11" s="9">
        <v>4.2549999999999999</v>
      </c>
      <c r="AE11" s="9">
        <v>1.845</v>
      </c>
      <c r="AF11" s="9">
        <v>3.3130000000000002</v>
      </c>
      <c r="AG11" s="9">
        <v>85.518000000000001</v>
      </c>
      <c r="AH11" s="9">
        <v>8.452</v>
      </c>
      <c r="AI11" s="9">
        <v>4.8940000000000001</v>
      </c>
      <c r="AJ11" s="9">
        <v>10.571</v>
      </c>
      <c r="AK11" s="9">
        <v>22.779</v>
      </c>
      <c r="AL11" s="9">
        <v>86.655000000000001</v>
      </c>
      <c r="AM11" s="9">
        <v>27.058</v>
      </c>
      <c r="AN11" s="9">
        <v>8.4819999999999993</v>
      </c>
      <c r="AO11" s="9">
        <v>160.54900000000001</v>
      </c>
      <c r="AP11" s="9">
        <v>231.422</v>
      </c>
      <c r="AQ11" s="9">
        <v>219.96</v>
      </c>
      <c r="AR11" s="9">
        <v>21.242999999999999</v>
      </c>
      <c r="AS11" s="9">
        <v>20.015000000000001</v>
      </c>
      <c r="AT11" s="9">
        <v>7.6289999999999996</v>
      </c>
      <c r="AU11" s="9">
        <v>12.385999999999999</v>
      </c>
      <c r="AV11" s="9">
        <v>14.246</v>
      </c>
      <c r="AW11" s="9">
        <v>5.7690000000000001</v>
      </c>
      <c r="AX11" s="9">
        <v>11.992000000000001</v>
      </c>
      <c r="AY11" s="9">
        <v>1.0029999999999999</v>
      </c>
      <c r="AZ11" s="9">
        <v>6.3109999999999999</v>
      </c>
      <c r="BA11" s="9">
        <v>4.7249999999999996</v>
      </c>
      <c r="BB11" s="9">
        <v>8.6259999999999994</v>
      </c>
      <c r="BC11" s="9">
        <v>6.6639999999999997</v>
      </c>
      <c r="BD11" s="9">
        <v>12.045999999999999</v>
      </c>
      <c r="BE11" s="9">
        <v>7.9690000000000003</v>
      </c>
      <c r="BF11" s="9">
        <v>1.228</v>
      </c>
      <c r="BG11" s="9">
        <v>198.71700000000001</v>
      </c>
      <c r="BH11" s="9">
        <v>141.20099999999999</v>
      </c>
      <c r="BI11" s="9">
        <v>140.12899999999999</v>
      </c>
      <c r="BJ11" s="9">
        <v>0.40300000000000002</v>
      </c>
      <c r="BK11" s="9">
        <v>0.66900000000000004</v>
      </c>
      <c r="BL11" s="9">
        <v>0.40300000000000002</v>
      </c>
      <c r="BM11" s="9">
        <v>0</v>
      </c>
      <c r="BN11" s="9">
        <v>0.66900000000000004</v>
      </c>
      <c r="BO11" s="9">
        <v>120.178</v>
      </c>
      <c r="BP11" s="9">
        <v>1.1339999999999999</v>
      </c>
      <c r="BQ11" s="9">
        <v>6.6849999999999996</v>
      </c>
      <c r="BR11" s="9">
        <v>13.204000000000001</v>
      </c>
      <c r="BS11" s="9">
        <v>19.512</v>
      </c>
      <c r="BT11" s="9">
        <v>121.68899999999999</v>
      </c>
      <c r="BU11" s="9">
        <v>57.515000000000001</v>
      </c>
      <c r="BV11" s="9">
        <v>11.462</v>
      </c>
      <c r="BW11" s="9">
        <v>231.422</v>
      </c>
      <c r="BX11" s="9">
        <v>296.99700000000001</v>
      </c>
      <c r="BY11" s="9">
        <v>273.87900000000002</v>
      </c>
      <c r="BZ11" s="9">
        <v>23.951000000000001</v>
      </c>
      <c r="CA11" s="9">
        <v>19.763000000000002</v>
      </c>
      <c r="CB11" s="9">
        <v>8.4640000000000004</v>
      </c>
      <c r="CC11" s="9">
        <v>11.298999999999999</v>
      </c>
      <c r="CD11" s="9">
        <v>13.081</v>
      </c>
      <c r="CE11" s="9">
        <v>6.6829999999999998</v>
      </c>
      <c r="CF11" s="9">
        <v>12.423999999999999</v>
      </c>
      <c r="CG11" s="9">
        <v>4.5549999999999997</v>
      </c>
      <c r="CH11" s="9">
        <v>2.7839999999999998</v>
      </c>
      <c r="CI11" s="9">
        <v>6.0709999999999997</v>
      </c>
      <c r="CJ11" s="9">
        <v>7.85</v>
      </c>
      <c r="CK11" s="9">
        <v>5.8419999999999996</v>
      </c>
      <c r="CL11" s="9">
        <v>12.964</v>
      </c>
      <c r="CM11" s="9">
        <v>6.8</v>
      </c>
      <c r="CN11" s="9">
        <v>4.1870000000000003</v>
      </c>
      <c r="CO11" s="9">
        <v>249.929</v>
      </c>
      <c r="CP11" s="9">
        <v>229.94800000000001</v>
      </c>
      <c r="CQ11" s="9">
        <v>218.44300000000001</v>
      </c>
      <c r="CR11" s="9">
        <v>6.1539999999999999</v>
      </c>
      <c r="CS11" s="9">
        <v>5.351</v>
      </c>
      <c r="CT11" s="9">
        <v>6.0880000000000001</v>
      </c>
      <c r="CU11" s="9">
        <v>3.9510000000000001</v>
      </c>
      <c r="CV11" s="9">
        <v>1.466</v>
      </c>
      <c r="CW11" s="9">
        <v>167.328</v>
      </c>
      <c r="CX11" s="9">
        <v>12.375999999999999</v>
      </c>
      <c r="CY11" s="9">
        <v>16.925999999999998</v>
      </c>
      <c r="CZ11" s="9">
        <v>33.317999999999998</v>
      </c>
      <c r="DA11" s="9">
        <v>32.061999999999998</v>
      </c>
      <c r="DB11" s="9">
        <v>197.886</v>
      </c>
      <c r="DC11" s="9">
        <v>19.981000000000002</v>
      </c>
      <c r="DD11" s="9">
        <v>23.117999999999999</v>
      </c>
      <c r="DE11" s="9">
        <v>296.99700000000001</v>
      </c>
      <c r="DF11" s="9">
        <v>181.94300000000001</v>
      </c>
      <c r="DG11" s="9">
        <v>159.655</v>
      </c>
      <c r="DH11" s="9">
        <v>23.667000000000002</v>
      </c>
      <c r="DI11" s="9">
        <v>18.966999999999999</v>
      </c>
      <c r="DJ11" s="9">
        <v>5.5469999999999997</v>
      </c>
      <c r="DK11" s="9">
        <v>13.420999999999999</v>
      </c>
      <c r="DL11" s="9">
        <v>10.260999999999999</v>
      </c>
      <c r="DM11" s="9">
        <v>8.7059999999999995</v>
      </c>
      <c r="DN11" s="9">
        <v>10.372999999999999</v>
      </c>
      <c r="DO11" s="9">
        <v>8.5950000000000006</v>
      </c>
      <c r="DP11" s="9">
        <v>0</v>
      </c>
      <c r="DQ11" s="9">
        <v>2.7280000000000002</v>
      </c>
      <c r="DR11" s="9">
        <v>9.4570000000000007</v>
      </c>
      <c r="DS11" s="9">
        <v>6.782</v>
      </c>
      <c r="DT11" s="9">
        <v>11.718999999999999</v>
      </c>
      <c r="DU11" s="9">
        <v>7.2480000000000002</v>
      </c>
      <c r="DV11" s="9">
        <v>4.7</v>
      </c>
      <c r="DW11" s="9">
        <v>135.98699999999999</v>
      </c>
      <c r="DX11" s="9">
        <v>122.90900000000001</v>
      </c>
      <c r="DY11" s="9">
        <v>114.21599999999999</v>
      </c>
      <c r="DZ11" s="9">
        <v>1.9319999999999999</v>
      </c>
      <c r="EA11" s="9">
        <v>6.7610000000000001</v>
      </c>
      <c r="EB11" s="9">
        <v>2.3050000000000002</v>
      </c>
      <c r="EC11" s="9">
        <v>5.5529999999999999</v>
      </c>
      <c r="ED11" s="9">
        <v>0.502</v>
      </c>
      <c r="EE11" s="9">
        <v>75.153999999999996</v>
      </c>
      <c r="EF11" s="9">
        <v>6.6379999999999999</v>
      </c>
      <c r="EG11" s="9">
        <v>8.8079999999999998</v>
      </c>
      <c r="EH11" s="9">
        <v>32.31</v>
      </c>
      <c r="EI11" s="9">
        <v>22.689</v>
      </c>
      <c r="EJ11" s="9">
        <v>100.22</v>
      </c>
      <c r="EK11" s="9">
        <v>13.077999999999999</v>
      </c>
      <c r="EL11" s="9">
        <v>22.288</v>
      </c>
      <c r="EM11" s="9">
        <v>181.94300000000001</v>
      </c>
      <c r="EN11" s="9">
        <v>169.3</v>
      </c>
      <c r="EO11" s="9">
        <v>142.49799999999999</v>
      </c>
      <c r="EP11" s="9">
        <v>142.49799999999999</v>
      </c>
      <c r="EQ11" s="9">
        <v>11.24</v>
      </c>
      <c r="ER11" s="9">
        <v>131.25899999999999</v>
      </c>
      <c r="ES11" s="9">
        <v>26.800999999999998</v>
      </c>
      <c r="ET11" s="9">
        <v>262.69299999999998</v>
      </c>
      <c r="EU11" s="9">
        <v>240.65899999999999</v>
      </c>
      <c r="EV11" s="9">
        <v>35.112000000000002</v>
      </c>
      <c r="EW11" s="9">
        <v>16.245000000000001</v>
      </c>
      <c r="EX11" s="9">
        <v>5.8630000000000004</v>
      </c>
      <c r="EY11" s="9">
        <v>8.7810000000000006</v>
      </c>
      <c r="EZ11" s="9">
        <v>8.5969999999999995</v>
      </c>
      <c r="FA11" s="9">
        <v>6.0469999999999997</v>
      </c>
      <c r="FB11" s="9">
        <v>8.8160000000000007</v>
      </c>
      <c r="FC11" s="9">
        <v>2.4500000000000002</v>
      </c>
      <c r="FD11" s="9">
        <v>3.0489999999999999</v>
      </c>
      <c r="FE11" s="9">
        <v>2.57</v>
      </c>
      <c r="FF11" s="9">
        <v>6.008</v>
      </c>
      <c r="FG11" s="9">
        <v>6.0659999999999998</v>
      </c>
      <c r="FH11" s="9">
        <v>10.209</v>
      </c>
      <c r="FI11" s="9">
        <v>4.4349999999999996</v>
      </c>
      <c r="FJ11" s="9">
        <v>18.867000000000001</v>
      </c>
      <c r="FK11" s="9">
        <v>205.547</v>
      </c>
      <c r="FL11" s="9">
        <v>167.92599999999999</v>
      </c>
      <c r="FM11" s="9">
        <v>158.953</v>
      </c>
      <c r="FN11" s="9">
        <v>5.242</v>
      </c>
      <c r="FO11" s="9">
        <v>3.7309999999999999</v>
      </c>
      <c r="FP11" s="9">
        <v>4.8259999999999996</v>
      </c>
      <c r="FQ11" s="9">
        <v>2.7450000000000001</v>
      </c>
      <c r="FR11" s="9">
        <v>1.1850000000000001</v>
      </c>
      <c r="FS11" s="9">
        <v>126.005</v>
      </c>
      <c r="FT11" s="9">
        <v>13.103</v>
      </c>
      <c r="FU11" s="9">
        <v>8.1999999999999993</v>
      </c>
      <c r="FV11" s="9">
        <v>20.617999999999999</v>
      </c>
      <c r="FW11" s="9">
        <v>21.734999999999999</v>
      </c>
      <c r="FX11" s="9">
        <v>146.191</v>
      </c>
      <c r="FY11" s="9">
        <v>37.621000000000002</v>
      </c>
      <c r="FZ11" s="9">
        <v>22.033999999999999</v>
      </c>
      <c r="GA11" s="9">
        <v>238.05799999999999</v>
      </c>
      <c r="GB11" s="9">
        <v>24.635000000000002</v>
      </c>
      <c r="GC11" s="9">
        <v>30.779</v>
      </c>
      <c r="GD11" s="9">
        <v>29.408999999999999</v>
      </c>
      <c r="GE11" s="9">
        <v>1.079</v>
      </c>
      <c r="GF11" s="9">
        <v>1.079</v>
      </c>
      <c r="GG11" s="9">
        <v>0.16200000000000001</v>
      </c>
      <c r="GH11" s="9">
        <v>0.91700000000000004</v>
      </c>
      <c r="GI11" s="9">
        <v>0.443</v>
      </c>
      <c r="GJ11" s="9">
        <v>0.63600000000000001</v>
      </c>
      <c r="GK11" s="9">
        <v>0.60099999999999998</v>
      </c>
      <c r="GL11" s="9">
        <v>0.11899999999999999</v>
      </c>
      <c r="GM11" s="9">
        <v>0.35899999999999999</v>
      </c>
      <c r="GN11" s="9">
        <v>0</v>
      </c>
      <c r="GO11" s="9">
        <v>0.81699999999999995</v>
      </c>
      <c r="GP11" s="9">
        <v>0.26200000000000001</v>
      </c>
      <c r="GQ11" s="9">
        <v>0.57599999999999996</v>
      </c>
      <c r="GR11" s="9">
        <v>0.503</v>
      </c>
      <c r="GS11" s="9">
        <v>0</v>
      </c>
      <c r="GT11" s="9">
        <v>28.33</v>
      </c>
      <c r="GU11" s="9">
        <v>16.123000000000001</v>
      </c>
      <c r="GV11" s="9">
        <v>14.571</v>
      </c>
      <c r="GW11" s="9">
        <v>0.751</v>
      </c>
      <c r="GX11" s="9">
        <v>0.80100000000000005</v>
      </c>
      <c r="GY11" s="9">
        <v>0.84299999999999997</v>
      </c>
      <c r="GZ11" s="9">
        <v>0.35699999999999998</v>
      </c>
      <c r="HA11" s="9">
        <v>0.35099999999999998</v>
      </c>
      <c r="HB11" s="9">
        <v>13.641</v>
      </c>
      <c r="HC11" s="9">
        <v>1.2150000000000001</v>
      </c>
      <c r="HD11" s="9">
        <v>0.50800000000000001</v>
      </c>
      <c r="HE11" s="9">
        <v>0.75800000000000001</v>
      </c>
      <c r="HF11" s="9">
        <v>3.5840000000000001</v>
      </c>
      <c r="HG11" s="9">
        <v>12.538</v>
      </c>
      <c r="HH11" s="9">
        <v>12.208</v>
      </c>
      <c r="HI11" s="9">
        <v>1.369</v>
      </c>
      <c r="HJ11" s="9">
        <v>30.779</v>
      </c>
      <c r="HK11" s="9">
        <v>44.959000000000003</v>
      </c>
      <c r="HL11" s="9">
        <v>41.225000000000001</v>
      </c>
      <c r="HM11" s="9">
        <v>2.8980000000000001</v>
      </c>
      <c r="HN11" s="9">
        <v>2.4929999999999999</v>
      </c>
      <c r="HO11" s="9">
        <v>1.006</v>
      </c>
      <c r="HP11" s="9">
        <v>1.488</v>
      </c>
      <c r="HQ11" s="9">
        <v>1.5449999999999999</v>
      </c>
      <c r="HR11" s="9">
        <v>0.94799999999999995</v>
      </c>
      <c r="HS11" s="9">
        <v>1.5449999999999999</v>
      </c>
      <c r="HT11" s="9">
        <v>0</v>
      </c>
      <c r="HU11" s="9">
        <v>0.94799999999999995</v>
      </c>
      <c r="HV11" s="9">
        <v>0.68300000000000005</v>
      </c>
      <c r="HW11" s="9">
        <v>1.097</v>
      </c>
      <c r="HX11" s="9">
        <v>0.71299999999999997</v>
      </c>
      <c r="HY11" s="9">
        <v>2.0270000000000001</v>
      </c>
      <c r="HZ11" s="9">
        <v>0.46600000000000003</v>
      </c>
      <c r="IA11" s="9">
        <v>0.40400000000000003</v>
      </c>
      <c r="IB11" s="9">
        <v>38.326999999999998</v>
      </c>
      <c r="IC11" s="9">
        <v>31.91</v>
      </c>
      <c r="ID11" s="9">
        <v>30.452000000000002</v>
      </c>
      <c r="IE11" s="9">
        <v>1.087</v>
      </c>
      <c r="IF11" s="9">
        <v>0.372</v>
      </c>
      <c r="IG11" s="9">
        <v>1.087</v>
      </c>
      <c r="IH11" s="9">
        <v>0</v>
      </c>
      <c r="II11" s="9">
        <v>0.372</v>
      </c>
      <c r="IJ11" s="9">
        <v>24.257000000000001</v>
      </c>
      <c r="IK11" s="9">
        <v>3.4049999999999998</v>
      </c>
      <c r="IL11" s="9">
        <v>1.47</v>
      </c>
      <c r="IM11" s="9">
        <v>2.7789999999999999</v>
      </c>
      <c r="IN11" s="9">
        <v>4.4930000000000003</v>
      </c>
      <c r="IO11" s="9">
        <v>27.417999999999999</v>
      </c>
      <c r="IP11" s="9">
        <v>6.4169999999999998</v>
      </c>
      <c r="IQ11" s="9">
        <v>3.734</v>
      </c>
    </row>
    <row r="12" spans="1:251">
      <c r="A12" s="10">
        <v>42401</v>
      </c>
      <c r="B12" s="9">
        <v>21.792000000000002</v>
      </c>
      <c r="C12" s="9">
        <v>45.131999999999998</v>
      </c>
      <c r="D12" s="9">
        <v>212.33600000000001</v>
      </c>
      <c r="E12" s="9">
        <v>60.628</v>
      </c>
      <c r="F12" s="9">
        <v>18.719000000000001</v>
      </c>
      <c r="G12" s="9">
        <v>362.60599999999999</v>
      </c>
      <c r="H12" s="9">
        <v>162.19200000000001</v>
      </c>
      <c r="I12" s="9">
        <v>155.35300000000001</v>
      </c>
      <c r="J12" s="9">
        <v>12.677</v>
      </c>
      <c r="K12" s="9">
        <v>12.677</v>
      </c>
      <c r="L12" s="9">
        <v>7.7640000000000002</v>
      </c>
      <c r="M12" s="9">
        <v>4.9130000000000003</v>
      </c>
      <c r="N12" s="9">
        <v>7.5910000000000002</v>
      </c>
      <c r="O12" s="9">
        <v>5.0860000000000003</v>
      </c>
      <c r="P12" s="9">
        <v>7.0549999999999997</v>
      </c>
      <c r="Q12" s="9">
        <v>0.745</v>
      </c>
      <c r="R12" s="9">
        <v>4.1319999999999997</v>
      </c>
      <c r="S12" s="9">
        <v>2.7719999999999998</v>
      </c>
      <c r="T12" s="9">
        <v>3.5169999999999999</v>
      </c>
      <c r="U12" s="9">
        <v>6.3869999999999996</v>
      </c>
      <c r="V12" s="9">
        <v>8.3659999999999997</v>
      </c>
      <c r="W12" s="9">
        <v>4.3099999999999996</v>
      </c>
      <c r="X12" s="9">
        <v>0</v>
      </c>
      <c r="Y12" s="9">
        <v>142.67599999999999</v>
      </c>
      <c r="Z12" s="9">
        <v>108.821</v>
      </c>
      <c r="AA12" s="9">
        <v>104.84399999999999</v>
      </c>
      <c r="AB12" s="9">
        <v>2.7080000000000002</v>
      </c>
      <c r="AC12" s="9">
        <v>1.268</v>
      </c>
      <c r="AD12" s="9">
        <v>1.87</v>
      </c>
      <c r="AE12" s="9">
        <v>0.872</v>
      </c>
      <c r="AF12" s="9">
        <v>1.2350000000000001</v>
      </c>
      <c r="AG12" s="9">
        <v>89.302999999999997</v>
      </c>
      <c r="AH12" s="9">
        <v>2.6230000000000002</v>
      </c>
      <c r="AI12" s="9">
        <v>5.9809999999999999</v>
      </c>
      <c r="AJ12" s="9">
        <v>10.914</v>
      </c>
      <c r="AK12" s="9">
        <v>17.327999999999999</v>
      </c>
      <c r="AL12" s="9">
        <v>91.492999999999995</v>
      </c>
      <c r="AM12" s="9">
        <v>33.854999999999997</v>
      </c>
      <c r="AN12" s="9">
        <v>6.8390000000000004</v>
      </c>
      <c r="AO12" s="9">
        <v>162.19200000000001</v>
      </c>
      <c r="AP12" s="9">
        <v>214.61</v>
      </c>
      <c r="AQ12" s="9">
        <v>202.905</v>
      </c>
      <c r="AR12" s="9">
        <v>20.420000000000002</v>
      </c>
      <c r="AS12" s="9">
        <v>19.553999999999998</v>
      </c>
      <c r="AT12" s="9">
        <v>12.551</v>
      </c>
      <c r="AU12" s="9">
        <v>7.0030000000000001</v>
      </c>
      <c r="AV12" s="9">
        <v>15.7</v>
      </c>
      <c r="AW12" s="9">
        <v>3.8540000000000001</v>
      </c>
      <c r="AX12" s="9">
        <v>14.334</v>
      </c>
      <c r="AY12" s="9">
        <v>0.53600000000000003</v>
      </c>
      <c r="AZ12" s="9">
        <v>4.6840000000000002</v>
      </c>
      <c r="BA12" s="9">
        <v>7.125</v>
      </c>
      <c r="BB12" s="9">
        <v>5.9059999999999997</v>
      </c>
      <c r="BC12" s="9">
        <v>6.5229999999999997</v>
      </c>
      <c r="BD12" s="9">
        <v>11.382999999999999</v>
      </c>
      <c r="BE12" s="9">
        <v>8.1709999999999994</v>
      </c>
      <c r="BF12" s="9">
        <v>0.86599999999999999</v>
      </c>
      <c r="BG12" s="9">
        <v>182.48500000000001</v>
      </c>
      <c r="BH12" s="9">
        <v>127.80500000000001</v>
      </c>
      <c r="BI12" s="9">
        <v>123.88500000000001</v>
      </c>
      <c r="BJ12" s="9">
        <v>3.4889999999999999</v>
      </c>
      <c r="BK12" s="9">
        <v>0.43099999999999999</v>
      </c>
      <c r="BL12" s="9">
        <v>3.12</v>
      </c>
      <c r="BM12" s="9">
        <v>0</v>
      </c>
      <c r="BN12" s="9">
        <v>0.8</v>
      </c>
      <c r="BO12" s="9">
        <v>104.086</v>
      </c>
      <c r="BP12" s="9">
        <v>5.6239999999999997</v>
      </c>
      <c r="BQ12" s="9">
        <v>6.69</v>
      </c>
      <c r="BR12" s="9">
        <v>11.404</v>
      </c>
      <c r="BS12" s="9">
        <v>18.885999999999999</v>
      </c>
      <c r="BT12" s="9">
        <v>108.91800000000001</v>
      </c>
      <c r="BU12" s="9">
        <v>54.68</v>
      </c>
      <c r="BV12" s="9">
        <v>11.705</v>
      </c>
      <c r="BW12" s="9">
        <v>214.61</v>
      </c>
      <c r="BX12" s="9">
        <v>296.31799999999998</v>
      </c>
      <c r="BY12" s="9">
        <v>279.238</v>
      </c>
      <c r="BZ12" s="9">
        <v>28.664000000000001</v>
      </c>
      <c r="CA12" s="9">
        <v>26.893000000000001</v>
      </c>
      <c r="CB12" s="9">
        <v>7.0910000000000002</v>
      </c>
      <c r="CC12" s="9">
        <v>19.802</v>
      </c>
      <c r="CD12" s="9">
        <v>14.08</v>
      </c>
      <c r="CE12" s="9">
        <v>12.813000000000001</v>
      </c>
      <c r="CF12" s="9">
        <v>14.497</v>
      </c>
      <c r="CG12" s="9">
        <v>8.7989999999999995</v>
      </c>
      <c r="CH12" s="9">
        <v>1.9179999999999999</v>
      </c>
      <c r="CI12" s="9">
        <v>5.5759999999999996</v>
      </c>
      <c r="CJ12" s="9">
        <v>12.254</v>
      </c>
      <c r="CK12" s="9">
        <v>9.0630000000000006</v>
      </c>
      <c r="CL12" s="9">
        <v>16.989000000000001</v>
      </c>
      <c r="CM12" s="9">
        <v>9.9039999999999999</v>
      </c>
      <c r="CN12" s="9">
        <v>1.7709999999999999</v>
      </c>
      <c r="CO12" s="9">
        <v>250.57300000000001</v>
      </c>
      <c r="CP12" s="9">
        <v>222.92400000000001</v>
      </c>
      <c r="CQ12" s="9">
        <v>210.952</v>
      </c>
      <c r="CR12" s="9">
        <v>3.859</v>
      </c>
      <c r="CS12" s="9">
        <v>8.1129999999999995</v>
      </c>
      <c r="CT12" s="9">
        <v>4.6449999999999996</v>
      </c>
      <c r="CU12" s="9">
        <v>4.3890000000000002</v>
      </c>
      <c r="CV12" s="9">
        <v>2.133</v>
      </c>
      <c r="CW12" s="9">
        <v>164.71700000000001</v>
      </c>
      <c r="CX12" s="9">
        <v>10.67</v>
      </c>
      <c r="CY12" s="9">
        <v>18.222999999999999</v>
      </c>
      <c r="CZ12" s="9">
        <v>29.315000000000001</v>
      </c>
      <c r="DA12" s="9">
        <v>37.283000000000001</v>
      </c>
      <c r="DB12" s="9">
        <v>185.64099999999999</v>
      </c>
      <c r="DC12" s="9">
        <v>27.649000000000001</v>
      </c>
      <c r="DD12" s="9">
        <v>17.079999999999998</v>
      </c>
      <c r="DE12" s="9">
        <v>296.31799999999998</v>
      </c>
      <c r="DF12" s="9">
        <v>195.83699999999999</v>
      </c>
      <c r="DG12" s="9">
        <v>179.15600000000001</v>
      </c>
      <c r="DH12" s="9">
        <v>17.643999999999998</v>
      </c>
      <c r="DI12" s="9">
        <v>15.34</v>
      </c>
      <c r="DJ12" s="9">
        <v>4.0940000000000003</v>
      </c>
      <c r="DK12" s="9">
        <v>11.246</v>
      </c>
      <c r="DL12" s="9">
        <v>8.7469999999999999</v>
      </c>
      <c r="DM12" s="9">
        <v>6.593</v>
      </c>
      <c r="DN12" s="9">
        <v>8.7680000000000007</v>
      </c>
      <c r="DO12" s="9">
        <v>6.5720000000000001</v>
      </c>
      <c r="DP12" s="9">
        <v>0</v>
      </c>
      <c r="DQ12" s="9">
        <v>4.1989999999999998</v>
      </c>
      <c r="DR12" s="9">
        <v>4.6719999999999997</v>
      </c>
      <c r="DS12" s="9">
        <v>6.4690000000000003</v>
      </c>
      <c r="DT12" s="9">
        <v>9.1519999999999992</v>
      </c>
      <c r="DU12" s="9">
        <v>6.1879999999999997</v>
      </c>
      <c r="DV12" s="9">
        <v>2.3039999999999998</v>
      </c>
      <c r="DW12" s="9">
        <v>161.511</v>
      </c>
      <c r="DX12" s="9">
        <v>144.04599999999999</v>
      </c>
      <c r="DY12" s="9">
        <v>138.83799999999999</v>
      </c>
      <c r="DZ12" s="9">
        <v>2.1579999999999999</v>
      </c>
      <c r="EA12" s="9">
        <v>3.05</v>
      </c>
      <c r="EB12" s="9">
        <v>1.6970000000000001</v>
      </c>
      <c r="EC12" s="9">
        <v>3.169</v>
      </c>
      <c r="ED12" s="9">
        <v>0.34300000000000003</v>
      </c>
      <c r="EE12" s="9">
        <v>95.631</v>
      </c>
      <c r="EF12" s="9">
        <v>8.0749999999999993</v>
      </c>
      <c r="EG12" s="9">
        <v>10.497999999999999</v>
      </c>
      <c r="EH12" s="9">
        <v>29.843</v>
      </c>
      <c r="EI12" s="9">
        <v>18.748000000000001</v>
      </c>
      <c r="EJ12" s="9">
        <v>125.29900000000001</v>
      </c>
      <c r="EK12" s="9">
        <v>17.465</v>
      </c>
      <c r="EL12" s="9">
        <v>16.681000000000001</v>
      </c>
      <c r="EM12" s="9">
        <v>195.83699999999999</v>
      </c>
      <c r="EN12" s="9">
        <v>152.452</v>
      </c>
      <c r="EO12" s="9">
        <v>124.026</v>
      </c>
      <c r="EP12" s="9">
        <v>124.026</v>
      </c>
      <c r="EQ12" s="9">
        <v>9.3079999999999998</v>
      </c>
      <c r="ER12" s="9">
        <v>114.718</v>
      </c>
      <c r="ES12" s="9">
        <v>28.425999999999998</v>
      </c>
      <c r="ET12" s="9">
        <v>257.90800000000002</v>
      </c>
      <c r="EU12" s="9">
        <v>237.19399999999999</v>
      </c>
      <c r="EV12" s="9">
        <v>36.542000000000002</v>
      </c>
      <c r="EW12" s="9">
        <v>16.34</v>
      </c>
      <c r="EX12" s="9">
        <v>6.2839999999999998</v>
      </c>
      <c r="EY12" s="9">
        <v>7.8220000000000001</v>
      </c>
      <c r="EZ12" s="9">
        <v>9.7490000000000006</v>
      </c>
      <c r="FA12" s="9">
        <v>4.3570000000000002</v>
      </c>
      <c r="FB12" s="9">
        <v>9.3160000000000007</v>
      </c>
      <c r="FC12" s="9">
        <v>2.0409999999999999</v>
      </c>
      <c r="FD12" s="9">
        <v>2.3540000000000001</v>
      </c>
      <c r="FE12" s="9">
        <v>3.3029999999999999</v>
      </c>
      <c r="FF12" s="9">
        <v>5.94</v>
      </c>
      <c r="FG12" s="9">
        <v>5.0259999999999998</v>
      </c>
      <c r="FH12" s="9">
        <v>7.8639999999999999</v>
      </c>
      <c r="FI12" s="9">
        <v>6.4050000000000002</v>
      </c>
      <c r="FJ12" s="9">
        <v>20.201000000000001</v>
      </c>
      <c r="FK12" s="9">
        <v>200.65299999999999</v>
      </c>
      <c r="FL12" s="9">
        <v>165.01499999999999</v>
      </c>
      <c r="FM12" s="9">
        <v>155.44300000000001</v>
      </c>
      <c r="FN12" s="9">
        <v>5.04</v>
      </c>
      <c r="FO12" s="9">
        <v>4.532</v>
      </c>
      <c r="FP12" s="9">
        <v>4.4649999999999999</v>
      </c>
      <c r="FQ12" s="9">
        <v>2.4140000000000001</v>
      </c>
      <c r="FR12" s="9">
        <v>1.6160000000000001</v>
      </c>
      <c r="FS12" s="9">
        <v>125.92700000000001</v>
      </c>
      <c r="FT12" s="9">
        <v>10.961</v>
      </c>
      <c r="FU12" s="9">
        <v>8.0120000000000005</v>
      </c>
      <c r="FV12" s="9">
        <v>20.116</v>
      </c>
      <c r="FW12" s="9">
        <v>25.045000000000002</v>
      </c>
      <c r="FX12" s="9">
        <v>139.97</v>
      </c>
      <c r="FY12" s="9">
        <v>35.637999999999998</v>
      </c>
      <c r="FZ12" s="9">
        <v>20.713999999999999</v>
      </c>
      <c r="GA12" s="9">
        <v>230.71700000000001</v>
      </c>
      <c r="GB12" s="9">
        <v>27.190999999999999</v>
      </c>
      <c r="GC12" s="9">
        <v>29.689</v>
      </c>
      <c r="GD12" s="9">
        <v>28.012</v>
      </c>
      <c r="GE12" s="9">
        <v>1.105</v>
      </c>
      <c r="GF12" s="9">
        <v>0.98099999999999998</v>
      </c>
      <c r="GG12" s="9">
        <v>0.33</v>
      </c>
      <c r="GH12" s="9">
        <v>0.65100000000000002</v>
      </c>
      <c r="GI12" s="9">
        <v>0.59399999999999997</v>
      </c>
      <c r="GJ12" s="9">
        <v>0.38800000000000001</v>
      </c>
      <c r="GK12" s="9">
        <v>0.72199999999999998</v>
      </c>
      <c r="GL12" s="9">
        <v>0</v>
      </c>
      <c r="GM12" s="9">
        <v>0.13400000000000001</v>
      </c>
      <c r="GN12" s="9">
        <v>0.38300000000000001</v>
      </c>
      <c r="GO12" s="9">
        <v>0.48499999999999999</v>
      </c>
      <c r="GP12" s="9">
        <v>0.114</v>
      </c>
      <c r="GQ12" s="9">
        <v>0.52600000000000002</v>
      </c>
      <c r="GR12" s="9">
        <v>0.45500000000000002</v>
      </c>
      <c r="GS12" s="9">
        <v>0.123</v>
      </c>
      <c r="GT12" s="9">
        <v>26.907</v>
      </c>
      <c r="GU12" s="9">
        <v>15.07</v>
      </c>
      <c r="GV12" s="9">
        <v>14.064</v>
      </c>
      <c r="GW12" s="9">
        <v>0.76500000000000001</v>
      </c>
      <c r="GX12" s="9">
        <v>0.24099999999999999</v>
      </c>
      <c r="GY12" s="9">
        <v>0.60299999999999998</v>
      </c>
      <c r="GZ12" s="9">
        <v>0.13600000000000001</v>
      </c>
      <c r="HA12" s="9">
        <v>9.6000000000000002E-2</v>
      </c>
      <c r="HB12" s="9">
        <v>10.688000000000001</v>
      </c>
      <c r="HC12" s="9">
        <v>1.516</v>
      </c>
      <c r="HD12" s="9">
        <v>0.65300000000000002</v>
      </c>
      <c r="HE12" s="9">
        <v>2.2120000000000002</v>
      </c>
      <c r="HF12" s="9">
        <v>3.4209999999999998</v>
      </c>
      <c r="HG12" s="9">
        <v>11.648999999999999</v>
      </c>
      <c r="HH12" s="9">
        <v>11.837999999999999</v>
      </c>
      <c r="HI12" s="9">
        <v>1.677</v>
      </c>
      <c r="HJ12" s="9">
        <v>29.689</v>
      </c>
      <c r="HK12" s="9">
        <v>44.759</v>
      </c>
      <c r="HL12" s="9">
        <v>43.177999999999997</v>
      </c>
      <c r="HM12" s="9">
        <v>3.5910000000000002</v>
      </c>
      <c r="HN12" s="9">
        <v>2.9830000000000001</v>
      </c>
      <c r="HO12" s="9">
        <v>1.4630000000000001</v>
      </c>
      <c r="HP12" s="9">
        <v>1.52</v>
      </c>
      <c r="HQ12" s="9">
        <v>2.4670000000000001</v>
      </c>
      <c r="HR12" s="9">
        <v>0.51500000000000001</v>
      </c>
      <c r="HS12" s="9">
        <v>2.4670000000000001</v>
      </c>
      <c r="HT12" s="9">
        <v>0</v>
      </c>
      <c r="HU12" s="9">
        <v>0.51500000000000001</v>
      </c>
      <c r="HV12" s="9">
        <v>0.75</v>
      </c>
      <c r="HW12" s="9">
        <v>1.1759999999999999</v>
      </c>
      <c r="HX12" s="9">
        <v>1.056</v>
      </c>
      <c r="HY12" s="9">
        <v>2.1379999999999999</v>
      </c>
      <c r="HZ12" s="9">
        <v>0.84499999999999997</v>
      </c>
      <c r="IA12" s="9">
        <v>0.60799999999999998</v>
      </c>
      <c r="IB12" s="9">
        <v>39.588000000000001</v>
      </c>
      <c r="IC12" s="9">
        <v>33.058999999999997</v>
      </c>
      <c r="ID12" s="9">
        <v>31.53</v>
      </c>
      <c r="IE12" s="9">
        <v>0.874</v>
      </c>
      <c r="IF12" s="9">
        <v>0.65400000000000003</v>
      </c>
      <c r="IG12" s="9">
        <v>1.147</v>
      </c>
      <c r="IH12" s="9">
        <v>0</v>
      </c>
      <c r="II12" s="9">
        <v>0.38200000000000001</v>
      </c>
      <c r="IJ12" s="9">
        <v>25.701000000000001</v>
      </c>
      <c r="IK12" s="9">
        <v>2.1040000000000001</v>
      </c>
      <c r="IL12" s="9">
        <v>2.3450000000000002</v>
      </c>
      <c r="IM12" s="9">
        <v>2.9079999999999999</v>
      </c>
      <c r="IN12" s="9">
        <v>6.6680000000000001</v>
      </c>
      <c r="IO12" s="9">
        <v>26.390999999999998</v>
      </c>
      <c r="IP12" s="9">
        <v>6.5289999999999999</v>
      </c>
      <c r="IQ12" s="9">
        <v>1.581</v>
      </c>
    </row>
    <row r="13" spans="1:251">
      <c r="A13" s="10">
        <v>42767</v>
      </c>
      <c r="B13" s="9">
        <v>21.309000000000001</v>
      </c>
      <c r="C13" s="9">
        <v>43.067999999999998</v>
      </c>
      <c r="D13" s="9">
        <v>211.23400000000001</v>
      </c>
      <c r="E13" s="9">
        <v>65.775000000000006</v>
      </c>
      <c r="F13" s="9">
        <v>25.574999999999999</v>
      </c>
      <c r="G13" s="9">
        <v>366.82900000000001</v>
      </c>
      <c r="H13" s="9">
        <v>157.309</v>
      </c>
      <c r="I13" s="9">
        <v>149.34299999999999</v>
      </c>
      <c r="J13" s="9">
        <v>11.786</v>
      </c>
      <c r="K13" s="9">
        <v>11.786</v>
      </c>
      <c r="L13" s="9">
        <v>4.7050000000000001</v>
      </c>
      <c r="M13" s="9">
        <v>7.0810000000000004</v>
      </c>
      <c r="N13" s="9">
        <v>10.199999999999999</v>
      </c>
      <c r="O13" s="9">
        <v>1.5860000000000001</v>
      </c>
      <c r="P13" s="9">
        <v>6.6760000000000002</v>
      </c>
      <c r="Q13" s="9">
        <v>0.73299999999999998</v>
      </c>
      <c r="R13" s="9">
        <v>4.3769999999999998</v>
      </c>
      <c r="S13" s="9">
        <v>4.0209999999999999</v>
      </c>
      <c r="T13" s="9">
        <v>3.452</v>
      </c>
      <c r="U13" s="9">
        <v>4.3120000000000003</v>
      </c>
      <c r="V13" s="9">
        <v>5.9669999999999996</v>
      </c>
      <c r="W13" s="9">
        <v>5.819</v>
      </c>
      <c r="X13" s="9">
        <v>0</v>
      </c>
      <c r="Y13" s="9">
        <v>137.55699999999999</v>
      </c>
      <c r="Z13" s="9">
        <v>102.77</v>
      </c>
      <c r="AA13" s="9">
        <v>99.715000000000003</v>
      </c>
      <c r="AB13" s="9">
        <v>1.0669999999999999</v>
      </c>
      <c r="AC13" s="9">
        <v>1.988</v>
      </c>
      <c r="AD13" s="9">
        <v>0.40400000000000003</v>
      </c>
      <c r="AE13" s="9">
        <v>1.6220000000000001</v>
      </c>
      <c r="AF13" s="9">
        <v>1.0289999999999999</v>
      </c>
      <c r="AG13" s="9">
        <v>84.009</v>
      </c>
      <c r="AH13" s="9">
        <v>3.1230000000000002</v>
      </c>
      <c r="AI13" s="9">
        <v>6.2759999999999998</v>
      </c>
      <c r="AJ13" s="9">
        <v>9.3629999999999995</v>
      </c>
      <c r="AK13" s="9">
        <v>15.37</v>
      </c>
      <c r="AL13" s="9">
        <v>87.4</v>
      </c>
      <c r="AM13" s="9">
        <v>34.786999999999999</v>
      </c>
      <c r="AN13" s="9">
        <v>7.9660000000000002</v>
      </c>
      <c r="AO13" s="9">
        <v>157.309</v>
      </c>
      <c r="AP13" s="9">
        <v>228.864</v>
      </c>
      <c r="AQ13" s="9">
        <v>220.446</v>
      </c>
      <c r="AR13" s="9">
        <v>18.456</v>
      </c>
      <c r="AS13" s="9">
        <v>16.969000000000001</v>
      </c>
      <c r="AT13" s="9">
        <v>6.6109999999999998</v>
      </c>
      <c r="AU13" s="9">
        <v>10.359</v>
      </c>
      <c r="AV13" s="9">
        <v>14.256</v>
      </c>
      <c r="AW13" s="9">
        <v>2.7130000000000001</v>
      </c>
      <c r="AX13" s="9">
        <v>11.917999999999999</v>
      </c>
      <c r="AY13" s="9">
        <v>1.373</v>
      </c>
      <c r="AZ13" s="9">
        <v>3.6779999999999999</v>
      </c>
      <c r="BA13" s="9">
        <v>4.2279999999999998</v>
      </c>
      <c r="BB13" s="9">
        <v>5.4470000000000001</v>
      </c>
      <c r="BC13" s="9">
        <v>7.2949999999999999</v>
      </c>
      <c r="BD13" s="9">
        <v>11.292999999999999</v>
      </c>
      <c r="BE13" s="9">
        <v>5.6769999999999996</v>
      </c>
      <c r="BF13" s="9">
        <v>1.486</v>
      </c>
      <c r="BG13" s="9">
        <v>201.99</v>
      </c>
      <c r="BH13" s="9">
        <v>135.00800000000001</v>
      </c>
      <c r="BI13" s="9">
        <v>129.09800000000001</v>
      </c>
      <c r="BJ13" s="9">
        <v>4.0549999999999997</v>
      </c>
      <c r="BK13" s="9">
        <v>1.855</v>
      </c>
      <c r="BL13" s="9">
        <v>3.5859999999999999</v>
      </c>
      <c r="BM13" s="9">
        <v>0.35799999999999998</v>
      </c>
      <c r="BN13" s="9">
        <v>1.9650000000000001</v>
      </c>
      <c r="BO13" s="9">
        <v>104.071</v>
      </c>
      <c r="BP13" s="9">
        <v>6.274</v>
      </c>
      <c r="BQ13" s="9">
        <v>5.0709999999999997</v>
      </c>
      <c r="BR13" s="9">
        <v>19.593</v>
      </c>
      <c r="BS13" s="9">
        <v>15.662000000000001</v>
      </c>
      <c r="BT13" s="9">
        <v>119.346</v>
      </c>
      <c r="BU13" s="9">
        <v>66.981999999999999</v>
      </c>
      <c r="BV13" s="9">
        <v>8.4179999999999993</v>
      </c>
      <c r="BW13" s="9">
        <v>228.864</v>
      </c>
      <c r="BX13" s="9">
        <v>305.22199999999998</v>
      </c>
      <c r="BY13" s="9">
        <v>280.92500000000001</v>
      </c>
      <c r="BZ13" s="9">
        <v>24.353000000000002</v>
      </c>
      <c r="CA13" s="9">
        <v>23.558</v>
      </c>
      <c r="CB13" s="9">
        <v>8.9809999999999999</v>
      </c>
      <c r="CC13" s="9">
        <v>14.577999999999999</v>
      </c>
      <c r="CD13" s="9">
        <v>13.224</v>
      </c>
      <c r="CE13" s="9">
        <v>10.334</v>
      </c>
      <c r="CF13" s="9">
        <v>11.832000000000001</v>
      </c>
      <c r="CG13" s="9">
        <v>7.5359999999999996</v>
      </c>
      <c r="CH13" s="9">
        <v>3.786</v>
      </c>
      <c r="CI13" s="9">
        <v>4.5999999999999996</v>
      </c>
      <c r="CJ13" s="9">
        <v>11.404999999999999</v>
      </c>
      <c r="CK13" s="9">
        <v>7.5529999999999999</v>
      </c>
      <c r="CL13" s="9">
        <v>15.805</v>
      </c>
      <c r="CM13" s="9">
        <v>7.7530000000000001</v>
      </c>
      <c r="CN13" s="9">
        <v>0.79500000000000004</v>
      </c>
      <c r="CO13" s="9">
        <v>256.572</v>
      </c>
      <c r="CP13" s="9">
        <v>231.05099999999999</v>
      </c>
      <c r="CQ13" s="9">
        <v>224.113</v>
      </c>
      <c r="CR13" s="9">
        <v>2.7719999999999998</v>
      </c>
      <c r="CS13" s="9">
        <v>4.1660000000000004</v>
      </c>
      <c r="CT13" s="9">
        <v>2.3780000000000001</v>
      </c>
      <c r="CU13" s="9">
        <v>2.444</v>
      </c>
      <c r="CV13" s="9">
        <v>2.1160000000000001</v>
      </c>
      <c r="CW13" s="9">
        <v>176.60599999999999</v>
      </c>
      <c r="CX13" s="9">
        <v>15.092000000000001</v>
      </c>
      <c r="CY13" s="9">
        <v>12.835000000000001</v>
      </c>
      <c r="CZ13" s="9">
        <v>26.518000000000001</v>
      </c>
      <c r="DA13" s="9">
        <v>34.985999999999997</v>
      </c>
      <c r="DB13" s="9">
        <v>196.065</v>
      </c>
      <c r="DC13" s="9">
        <v>25.521999999999998</v>
      </c>
      <c r="DD13" s="9">
        <v>24.297000000000001</v>
      </c>
      <c r="DE13" s="9">
        <v>305.22199999999998</v>
      </c>
      <c r="DF13" s="9">
        <v>189.49700000000001</v>
      </c>
      <c r="DG13" s="9">
        <v>170.25</v>
      </c>
      <c r="DH13" s="9">
        <v>17.850999999999999</v>
      </c>
      <c r="DI13" s="9">
        <v>15.467000000000001</v>
      </c>
      <c r="DJ13" s="9">
        <v>4.8570000000000002</v>
      </c>
      <c r="DK13" s="9">
        <v>10.61</v>
      </c>
      <c r="DL13" s="9">
        <v>6.1829999999999998</v>
      </c>
      <c r="DM13" s="9">
        <v>9.2840000000000007</v>
      </c>
      <c r="DN13" s="9">
        <v>4.6379999999999999</v>
      </c>
      <c r="DO13" s="9">
        <v>10.83</v>
      </c>
      <c r="DP13" s="9">
        <v>0</v>
      </c>
      <c r="DQ13" s="9">
        <v>4.1079999999999997</v>
      </c>
      <c r="DR13" s="9">
        <v>6.5960000000000001</v>
      </c>
      <c r="DS13" s="9">
        <v>4.7629999999999999</v>
      </c>
      <c r="DT13" s="9">
        <v>7.7560000000000002</v>
      </c>
      <c r="DU13" s="9">
        <v>7.7110000000000003</v>
      </c>
      <c r="DV13" s="9">
        <v>2.3839999999999999</v>
      </c>
      <c r="DW13" s="9">
        <v>152.399</v>
      </c>
      <c r="DX13" s="9">
        <v>132.37700000000001</v>
      </c>
      <c r="DY13" s="9">
        <v>127.65300000000001</v>
      </c>
      <c r="DZ13" s="9">
        <v>2.5449999999999999</v>
      </c>
      <c r="EA13" s="9">
        <v>2.1789999999999998</v>
      </c>
      <c r="EB13" s="9">
        <v>2.157</v>
      </c>
      <c r="EC13" s="9">
        <v>2.5670000000000002</v>
      </c>
      <c r="ED13" s="9">
        <v>0</v>
      </c>
      <c r="EE13" s="9">
        <v>92.873000000000005</v>
      </c>
      <c r="EF13" s="9">
        <v>6.5229999999999997</v>
      </c>
      <c r="EG13" s="9">
        <v>14.557</v>
      </c>
      <c r="EH13" s="9">
        <v>18.423999999999999</v>
      </c>
      <c r="EI13" s="9">
        <v>16.077000000000002</v>
      </c>
      <c r="EJ13" s="9">
        <v>116.3</v>
      </c>
      <c r="EK13" s="9">
        <v>20.021999999999998</v>
      </c>
      <c r="EL13" s="9">
        <v>19.247</v>
      </c>
      <c r="EM13" s="9">
        <v>189.49700000000001</v>
      </c>
      <c r="EN13" s="9">
        <v>155.798</v>
      </c>
      <c r="EO13" s="9">
        <v>127.017</v>
      </c>
      <c r="EP13" s="9">
        <v>127.017</v>
      </c>
      <c r="EQ13" s="9">
        <v>7.9770000000000003</v>
      </c>
      <c r="ER13" s="9">
        <v>119.04</v>
      </c>
      <c r="ES13" s="9">
        <v>28.782</v>
      </c>
      <c r="ET13" s="9">
        <v>262.47300000000001</v>
      </c>
      <c r="EU13" s="9">
        <v>239.97</v>
      </c>
      <c r="EV13" s="9">
        <v>40.127000000000002</v>
      </c>
      <c r="EW13" s="9">
        <v>17.721</v>
      </c>
      <c r="EX13" s="9">
        <v>6.516</v>
      </c>
      <c r="EY13" s="9">
        <v>9.8539999999999992</v>
      </c>
      <c r="EZ13" s="9">
        <v>10.154999999999999</v>
      </c>
      <c r="FA13" s="9">
        <v>6.2160000000000002</v>
      </c>
      <c r="FB13" s="9">
        <v>10.012</v>
      </c>
      <c r="FC13" s="9">
        <v>2.95</v>
      </c>
      <c r="FD13" s="9">
        <v>2.843</v>
      </c>
      <c r="FE13" s="9">
        <v>5.1369999999999996</v>
      </c>
      <c r="FF13" s="9">
        <v>4.3689999999999998</v>
      </c>
      <c r="FG13" s="9">
        <v>6.8639999999999999</v>
      </c>
      <c r="FH13" s="9">
        <v>10.587999999999999</v>
      </c>
      <c r="FI13" s="9">
        <v>5.782</v>
      </c>
      <c r="FJ13" s="9">
        <v>22.405999999999999</v>
      </c>
      <c r="FK13" s="9">
        <v>199.84299999999999</v>
      </c>
      <c r="FL13" s="9">
        <v>164.709</v>
      </c>
      <c r="FM13" s="9">
        <v>156.65600000000001</v>
      </c>
      <c r="FN13" s="9">
        <v>4.5410000000000004</v>
      </c>
      <c r="FO13" s="9">
        <v>3.512</v>
      </c>
      <c r="FP13" s="9">
        <v>4.1790000000000003</v>
      </c>
      <c r="FQ13" s="9">
        <v>1.569</v>
      </c>
      <c r="FR13" s="9">
        <v>1.5029999999999999</v>
      </c>
      <c r="FS13" s="9">
        <v>124.855</v>
      </c>
      <c r="FT13" s="9">
        <v>12.173999999999999</v>
      </c>
      <c r="FU13" s="9">
        <v>7.4889999999999999</v>
      </c>
      <c r="FV13" s="9">
        <v>20.190999999999999</v>
      </c>
      <c r="FW13" s="9">
        <v>26.532</v>
      </c>
      <c r="FX13" s="9">
        <v>138.17699999999999</v>
      </c>
      <c r="FY13" s="9">
        <v>35.134</v>
      </c>
      <c r="FZ13" s="9">
        <v>22.503</v>
      </c>
      <c r="GA13" s="9">
        <v>232.929</v>
      </c>
      <c r="GB13" s="9">
        <v>29.545000000000002</v>
      </c>
      <c r="GC13" s="9">
        <v>25.637</v>
      </c>
      <c r="GD13" s="9">
        <v>23.914000000000001</v>
      </c>
      <c r="GE13" s="9">
        <v>1.19</v>
      </c>
      <c r="GF13" s="9">
        <v>1.19</v>
      </c>
      <c r="GG13" s="9">
        <v>0.65400000000000003</v>
      </c>
      <c r="GH13" s="9">
        <v>0.53500000000000003</v>
      </c>
      <c r="GI13" s="9">
        <v>0.89900000000000002</v>
      </c>
      <c r="GJ13" s="9">
        <v>0.28999999999999998</v>
      </c>
      <c r="GK13" s="9">
        <v>0.78100000000000003</v>
      </c>
      <c r="GL13" s="9">
        <v>0.114</v>
      </c>
      <c r="GM13" s="9">
        <v>0.29499999999999998</v>
      </c>
      <c r="GN13" s="9">
        <v>0.14299999999999999</v>
      </c>
      <c r="GO13" s="9">
        <v>0.628</v>
      </c>
      <c r="GP13" s="9">
        <v>0.41799999999999998</v>
      </c>
      <c r="GQ13" s="9">
        <v>0.379</v>
      </c>
      <c r="GR13" s="9">
        <v>0.81</v>
      </c>
      <c r="GS13" s="9">
        <v>0</v>
      </c>
      <c r="GT13" s="9">
        <v>22.725000000000001</v>
      </c>
      <c r="GU13" s="9">
        <v>13.555999999999999</v>
      </c>
      <c r="GV13" s="9">
        <v>12.971</v>
      </c>
      <c r="GW13" s="9">
        <v>9.2999999999999999E-2</v>
      </c>
      <c r="GX13" s="9">
        <v>0.49299999999999999</v>
      </c>
      <c r="GY13" s="9">
        <v>0.22800000000000001</v>
      </c>
      <c r="GZ13" s="9">
        <v>0</v>
      </c>
      <c r="HA13" s="9">
        <v>8.3000000000000004E-2</v>
      </c>
      <c r="HB13" s="9">
        <v>11.007</v>
      </c>
      <c r="HC13" s="9">
        <v>1.3129999999999999</v>
      </c>
      <c r="HD13" s="9">
        <v>0.13</v>
      </c>
      <c r="HE13" s="9">
        <v>1.1060000000000001</v>
      </c>
      <c r="HF13" s="9">
        <v>2.7210000000000001</v>
      </c>
      <c r="HG13" s="9">
        <v>10.835000000000001</v>
      </c>
      <c r="HH13" s="9">
        <v>9.1690000000000005</v>
      </c>
      <c r="HI13" s="9">
        <v>1.7230000000000001</v>
      </c>
      <c r="HJ13" s="9">
        <v>25.637</v>
      </c>
      <c r="HK13" s="9">
        <v>46.618000000000002</v>
      </c>
      <c r="HL13" s="9">
        <v>43.722000000000001</v>
      </c>
      <c r="HM13" s="9">
        <v>3.1989999999999998</v>
      </c>
      <c r="HN13" s="9">
        <v>2.9</v>
      </c>
      <c r="HO13" s="9">
        <v>1.056</v>
      </c>
      <c r="HP13" s="9">
        <v>1.8440000000000001</v>
      </c>
      <c r="HQ13" s="9">
        <v>1.9390000000000001</v>
      </c>
      <c r="HR13" s="9">
        <v>0.96099999999999997</v>
      </c>
      <c r="HS13" s="9">
        <v>1.806</v>
      </c>
      <c r="HT13" s="9">
        <v>0.27</v>
      </c>
      <c r="HU13" s="9">
        <v>0.82399999999999995</v>
      </c>
      <c r="HV13" s="9">
        <v>1.23</v>
      </c>
      <c r="HW13" s="9">
        <v>0.81799999999999995</v>
      </c>
      <c r="HX13" s="9">
        <v>0.85299999999999998</v>
      </c>
      <c r="HY13" s="9">
        <v>2.194</v>
      </c>
      <c r="HZ13" s="9">
        <v>0.70599999999999996</v>
      </c>
      <c r="IA13" s="9">
        <v>0.29899999999999999</v>
      </c>
      <c r="IB13" s="9">
        <v>40.521999999999998</v>
      </c>
      <c r="IC13" s="9">
        <v>34.674999999999997</v>
      </c>
      <c r="ID13" s="9">
        <v>32.683</v>
      </c>
      <c r="IE13" s="9">
        <v>1.7609999999999999</v>
      </c>
      <c r="IF13" s="9">
        <v>0.23200000000000001</v>
      </c>
      <c r="IG13" s="9">
        <v>1.7609999999999999</v>
      </c>
      <c r="IH13" s="9">
        <v>0.113</v>
      </c>
      <c r="II13" s="9">
        <v>0.11799999999999999</v>
      </c>
      <c r="IJ13" s="9">
        <v>26.427</v>
      </c>
      <c r="IK13" s="9">
        <v>3.3279999999999998</v>
      </c>
      <c r="IL13" s="9">
        <v>1.4390000000000001</v>
      </c>
      <c r="IM13" s="9">
        <v>3.4809999999999999</v>
      </c>
      <c r="IN13" s="9">
        <v>8.657</v>
      </c>
      <c r="IO13" s="9">
        <v>26.018000000000001</v>
      </c>
      <c r="IP13" s="9">
        <v>5.8470000000000004</v>
      </c>
      <c r="IQ13" s="9">
        <v>2.8969999999999998</v>
      </c>
    </row>
    <row r="14" spans="1:251">
      <c r="A14" s="10">
        <v>43132</v>
      </c>
      <c r="B14" s="9">
        <v>19.593</v>
      </c>
      <c r="C14" s="9">
        <v>45.881</v>
      </c>
      <c r="D14" s="9">
        <v>214.37200000000001</v>
      </c>
      <c r="E14" s="9">
        <v>81.111999999999995</v>
      </c>
      <c r="F14" s="9">
        <v>12.327</v>
      </c>
      <c r="G14" s="9">
        <v>379.26900000000001</v>
      </c>
      <c r="H14" s="9">
        <v>147.52500000000001</v>
      </c>
      <c r="I14" s="9">
        <v>139.35900000000001</v>
      </c>
      <c r="J14" s="9">
        <v>8.3379999999999992</v>
      </c>
      <c r="K14" s="9">
        <v>7.2510000000000003</v>
      </c>
      <c r="L14" s="9">
        <v>2.2719999999999998</v>
      </c>
      <c r="M14" s="9">
        <v>4.9790000000000001</v>
      </c>
      <c r="N14" s="9">
        <v>2.972</v>
      </c>
      <c r="O14" s="9">
        <v>4.2789999999999999</v>
      </c>
      <c r="P14" s="9">
        <v>2.4689999999999999</v>
      </c>
      <c r="Q14" s="9">
        <v>2.44</v>
      </c>
      <c r="R14" s="9">
        <v>2.3420000000000001</v>
      </c>
      <c r="S14" s="9">
        <v>2.0790000000000002</v>
      </c>
      <c r="T14" s="9">
        <v>2.48</v>
      </c>
      <c r="U14" s="9">
        <v>2.6909999999999998</v>
      </c>
      <c r="V14" s="9">
        <v>5.3159999999999998</v>
      </c>
      <c r="W14" s="9">
        <v>1.9350000000000001</v>
      </c>
      <c r="X14" s="9">
        <v>1.087</v>
      </c>
      <c r="Y14" s="9">
        <v>131.02099999999999</v>
      </c>
      <c r="Z14" s="9">
        <v>101.13200000000001</v>
      </c>
      <c r="AA14" s="9">
        <v>96.522000000000006</v>
      </c>
      <c r="AB14" s="9">
        <v>2.2250000000000001</v>
      </c>
      <c r="AC14" s="9">
        <v>2.3839999999999999</v>
      </c>
      <c r="AD14" s="9">
        <v>0.42899999999999999</v>
      </c>
      <c r="AE14" s="9">
        <v>2.2490000000000001</v>
      </c>
      <c r="AF14" s="9">
        <v>1.9319999999999999</v>
      </c>
      <c r="AG14" s="9">
        <v>84.867999999999995</v>
      </c>
      <c r="AH14" s="9">
        <v>3.3010000000000002</v>
      </c>
      <c r="AI14" s="9">
        <v>3.532</v>
      </c>
      <c r="AJ14" s="9">
        <v>9.4309999999999992</v>
      </c>
      <c r="AK14" s="9">
        <v>16.085999999999999</v>
      </c>
      <c r="AL14" s="9">
        <v>85.046999999999997</v>
      </c>
      <c r="AM14" s="9">
        <v>29.888000000000002</v>
      </c>
      <c r="AN14" s="9">
        <v>8.1660000000000004</v>
      </c>
      <c r="AO14" s="9">
        <v>147.52500000000001</v>
      </c>
      <c r="AP14" s="9">
        <v>223.87899999999999</v>
      </c>
      <c r="AQ14" s="9">
        <v>208.56700000000001</v>
      </c>
      <c r="AR14" s="9">
        <v>18.690000000000001</v>
      </c>
      <c r="AS14" s="9">
        <v>17.305</v>
      </c>
      <c r="AT14" s="9">
        <v>5.4829999999999997</v>
      </c>
      <c r="AU14" s="9">
        <v>11.823</v>
      </c>
      <c r="AV14" s="9">
        <v>13.324</v>
      </c>
      <c r="AW14" s="9">
        <v>3.9809999999999999</v>
      </c>
      <c r="AX14" s="9">
        <v>11.584</v>
      </c>
      <c r="AY14" s="9">
        <v>1.762</v>
      </c>
      <c r="AZ14" s="9">
        <v>3.96</v>
      </c>
      <c r="BA14" s="9">
        <v>6.5380000000000003</v>
      </c>
      <c r="BB14" s="9">
        <v>4.8120000000000003</v>
      </c>
      <c r="BC14" s="9">
        <v>5.9550000000000001</v>
      </c>
      <c r="BD14" s="9">
        <v>12.173</v>
      </c>
      <c r="BE14" s="9">
        <v>5.133</v>
      </c>
      <c r="BF14" s="9">
        <v>1.385</v>
      </c>
      <c r="BG14" s="9">
        <v>189.87700000000001</v>
      </c>
      <c r="BH14" s="9">
        <v>135.52699999999999</v>
      </c>
      <c r="BI14" s="9">
        <v>131.60499999999999</v>
      </c>
      <c r="BJ14" s="9">
        <v>2.1850000000000001</v>
      </c>
      <c r="BK14" s="9">
        <v>1.738</v>
      </c>
      <c r="BL14" s="9">
        <v>2.1850000000000001</v>
      </c>
      <c r="BM14" s="9">
        <v>1.738</v>
      </c>
      <c r="BN14" s="9">
        <v>0</v>
      </c>
      <c r="BO14" s="9">
        <v>103.53100000000001</v>
      </c>
      <c r="BP14" s="9">
        <v>5.5220000000000002</v>
      </c>
      <c r="BQ14" s="9">
        <v>5.6369999999999996</v>
      </c>
      <c r="BR14" s="9">
        <v>20.837</v>
      </c>
      <c r="BS14" s="9">
        <v>13.351000000000001</v>
      </c>
      <c r="BT14" s="9">
        <v>122.176</v>
      </c>
      <c r="BU14" s="9">
        <v>54.35</v>
      </c>
      <c r="BV14" s="9">
        <v>15.311999999999999</v>
      </c>
      <c r="BW14" s="9">
        <v>223.87899999999999</v>
      </c>
      <c r="BX14" s="9">
        <v>304.45400000000001</v>
      </c>
      <c r="BY14" s="9">
        <v>283.04399999999998</v>
      </c>
      <c r="BZ14" s="9">
        <v>23.294</v>
      </c>
      <c r="CA14" s="9">
        <v>21.152999999999999</v>
      </c>
      <c r="CB14" s="9">
        <v>7.5739999999999998</v>
      </c>
      <c r="CC14" s="9">
        <v>13.579000000000001</v>
      </c>
      <c r="CD14" s="9">
        <v>12.401999999999999</v>
      </c>
      <c r="CE14" s="9">
        <v>8.7509999999999994</v>
      </c>
      <c r="CF14" s="9">
        <v>14.448</v>
      </c>
      <c r="CG14" s="9">
        <v>4.3499999999999996</v>
      </c>
      <c r="CH14" s="9">
        <v>2.355</v>
      </c>
      <c r="CI14" s="9">
        <v>4.1559999999999997</v>
      </c>
      <c r="CJ14" s="9">
        <v>9.2509999999999994</v>
      </c>
      <c r="CK14" s="9">
        <v>7.7460000000000004</v>
      </c>
      <c r="CL14" s="9">
        <v>14.942</v>
      </c>
      <c r="CM14" s="9">
        <v>6.2110000000000003</v>
      </c>
      <c r="CN14" s="9">
        <v>2.141</v>
      </c>
      <c r="CO14" s="9">
        <v>259.75</v>
      </c>
      <c r="CP14" s="9">
        <v>234.251</v>
      </c>
      <c r="CQ14" s="9">
        <v>218.797</v>
      </c>
      <c r="CR14" s="9">
        <v>7.0759999999999996</v>
      </c>
      <c r="CS14" s="9">
        <v>8.3780000000000001</v>
      </c>
      <c r="CT14" s="9">
        <v>8.2899999999999991</v>
      </c>
      <c r="CU14" s="9">
        <v>5.35</v>
      </c>
      <c r="CV14" s="9">
        <v>1.5449999999999999</v>
      </c>
      <c r="CW14" s="9">
        <v>171.74600000000001</v>
      </c>
      <c r="CX14" s="9">
        <v>12.785</v>
      </c>
      <c r="CY14" s="9">
        <v>16.488</v>
      </c>
      <c r="CZ14" s="9">
        <v>33.232999999999997</v>
      </c>
      <c r="DA14" s="9">
        <v>34.453000000000003</v>
      </c>
      <c r="DB14" s="9">
        <v>199.798</v>
      </c>
      <c r="DC14" s="9">
        <v>25.498999999999999</v>
      </c>
      <c r="DD14" s="9">
        <v>21.41</v>
      </c>
      <c r="DE14" s="9">
        <v>304.45400000000001</v>
      </c>
      <c r="DF14" s="9">
        <v>194.773</v>
      </c>
      <c r="DG14" s="9">
        <v>175.68</v>
      </c>
      <c r="DH14" s="9">
        <v>15.824999999999999</v>
      </c>
      <c r="DI14" s="9">
        <v>15.026999999999999</v>
      </c>
      <c r="DJ14" s="9">
        <v>5.7809999999999997</v>
      </c>
      <c r="DK14" s="9">
        <v>9.2460000000000004</v>
      </c>
      <c r="DL14" s="9">
        <v>6.835</v>
      </c>
      <c r="DM14" s="9">
        <v>8.1920000000000002</v>
      </c>
      <c r="DN14" s="9">
        <v>8.7100000000000009</v>
      </c>
      <c r="DO14" s="9">
        <v>6.3170000000000002</v>
      </c>
      <c r="DP14" s="9">
        <v>0</v>
      </c>
      <c r="DQ14" s="9">
        <v>3.927</v>
      </c>
      <c r="DR14" s="9">
        <v>5.92</v>
      </c>
      <c r="DS14" s="9">
        <v>5.18</v>
      </c>
      <c r="DT14" s="9">
        <v>11.005000000000001</v>
      </c>
      <c r="DU14" s="9">
        <v>4.0220000000000002</v>
      </c>
      <c r="DV14" s="9">
        <v>0.79800000000000004</v>
      </c>
      <c r="DW14" s="9">
        <v>159.85499999999999</v>
      </c>
      <c r="DX14" s="9">
        <v>141.65600000000001</v>
      </c>
      <c r="DY14" s="9">
        <v>135.124</v>
      </c>
      <c r="DZ14" s="9">
        <v>3.2810000000000001</v>
      </c>
      <c r="EA14" s="9">
        <v>3.25</v>
      </c>
      <c r="EB14" s="9">
        <v>1.9379999999999999</v>
      </c>
      <c r="EC14" s="9">
        <v>3.8119999999999998</v>
      </c>
      <c r="ED14" s="9">
        <v>0.78200000000000003</v>
      </c>
      <c r="EE14" s="9">
        <v>96.459000000000003</v>
      </c>
      <c r="EF14" s="9">
        <v>6.2610000000000001</v>
      </c>
      <c r="EG14" s="9">
        <v>9.4570000000000007</v>
      </c>
      <c r="EH14" s="9">
        <v>29.478999999999999</v>
      </c>
      <c r="EI14" s="9">
        <v>15.148999999999999</v>
      </c>
      <c r="EJ14" s="9">
        <v>126.50700000000001</v>
      </c>
      <c r="EK14" s="9">
        <v>18.199000000000002</v>
      </c>
      <c r="EL14" s="9">
        <v>19.093</v>
      </c>
      <c r="EM14" s="9">
        <v>194.773</v>
      </c>
      <c r="EN14" s="9">
        <v>170.774</v>
      </c>
      <c r="EO14" s="9">
        <v>147.51</v>
      </c>
      <c r="EP14" s="9">
        <v>147.51</v>
      </c>
      <c r="EQ14" s="9">
        <v>12.766</v>
      </c>
      <c r="ER14" s="9">
        <v>134.744</v>
      </c>
      <c r="ES14" s="9">
        <v>23.263999999999999</v>
      </c>
      <c r="ET14" s="9">
        <v>267.43299999999999</v>
      </c>
      <c r="EU14" s="9">
        <v>247.631</v>
      </c>
      <c r="EV14" s="9">
        <v>46.331000000000003</v>
      </c>
      <c r="EW14" s="9">
        <v>19.442</v>
      </c>
      <c r="EX14" s="9">
        <v>9.0359999999999996</v>
      </c>
      <c r="EY14" s="9">
        <v>8.5229999999999997</v>
      </c>
      <c r="EZ14" s="9">
        <v>12.368</v>
      </c>
      <c r="FA14" s="9">
        <v>5.1909999999999998</v>
      </c>
      <c r="FB14" s="9">
        <v>12.946</v>
      </c>
      <c r="FC14" s="9">
        <v>1.7749999999999999</v>
      </c>
      <c r="FD14" s="9">
        <v>2.4729999999999999</v>
      </c>
      <c r="FE14" s="9">
        <v>4.8</v>
      </c>
      <c r="FF14" s="9">
        <v>5.4710000000000001</v>
      </c>
      <c r="FG14" s="9">
        <v>7.2880000000000003</v>
      </c>
      <c r="FH14" s="9">
        <v>10.067</v>
      </c>
      <c r="FI14" s="9">
        <v>7.492</v>
      </c>
      <c r="FJ14" s="9">
        <v>26.888999999999999</v>
      </c>
      <c r="FK14" s="9">
        <v>201.3</v>
      </c>
      <c r="FL14" s="9">
        <v>165.89400000000001</v>
      </c>
      <c r="FM14" s="9">
        <v>157.524</v>
      </c>
      <c r="FN14" s="9">
        <v>4.32</v>
      </c>
      <c r="FO14" s="9">
        <v>3.75</v>
      </c>
      <c r="FP14" s="9">
        <v>3.6880000000000002</v>
      </c>
      <c r="FQ14" s="9">
        <v>2.1819999999999999</v>
      </c>
      <c r="FR14" s="9">
        <v>1.944</v>
      </c>
      <c r="FS14" s="9">
        <v>121.834</v>
      </c>
      <c r="FT14" s="9">
        <v>11.714</v>
      </c>
      <c r="FU14" s="9">
        <v>10.034000000000001</v>
      </c>
      <c r="FV14" s="9">
        <v>22.312999999999999</v>
      </c>
      <c r="FW14" s="9">
        <v>22.513000000000002</v>
      </c>
      <c r="FX14" s="9">
        <v>143.38200000000001</v>
      </c>
      <c r="FY14" s="9">
        <v>35.405999999999999</v>
      </c>
      <c r="FZ14" s="9">
        <v>19.802</v>
      </c>
      <c r="GA14" s="9">
        <v>235.791</v>
      </c>
      <c r="GB14" s="9">
        <v>31.641999999999999</v>
      </c>
      <c r="GC14" s="9">
        <v>28.207999999999998</v>
      </c>
      <c r="GD14" s="9">
        <v>27.265000000000001</v>
      </c>
      <c r="GE14" s="9">
        <v>1.484</v>
      </c>
      <c r="GF14" s="9">
        <v>1.2669999999999999</v>
      </c>
      <c r="GG14" s="9">
        <v>0.44</v>
      </c>
      <c r="GH14" s="9">
        <v>0.82699999999999996</v>
      </c>
      <c r="GI14" s="9">
        <v>0.68300000000000005</v>
      </c>
      <c r="GJ14" s="9">
        <v>0.58399999999999996</v>
      </c>
      <c r="GK14" s="9">
        <v>0.68300000000000005</v>
      </c>
      <c r="GL14" s="9">
        <v>0</v>
      </c>
      <c r="GM14" s="9">
        <v>0.58399999999999996</v>
      </c>
      <c r="GN14" s="9">
        <v>0.435</v>
      </c>
      <c r="GO14" s="9">
        <v>0.33300000000000002</v>
      </c>
      <c r="GP14" s="9">
        <v>0.499</v>
      </c>
      <c r="GQ14" s="9">
        <v>0.47599999999999998</v>
      </c>
      <c r="GR14" s="9">
        <v>0.79100000000000004</v>
      </c>
      <c r="GS14" s="9">
        <v>0.217</v>
      </c>
      <c r="GT14" s="9">
        <v>25.780999999999999</v>
      </c>
      <c r="GU14" s="9">
        <v>15.180999999999999</v>
      </c>
      <c r="GV14" s="9">
        <v>14.56</v>
      </c>
      <c r="GW14" s="9">
        <v>0.374</v>
      </c>
      <c r="GX14" s="9">
        <v>0.247</v>
      </c>
      <c r="GY14" s="9">
        <v>0.124</v>
      </c>
      <c r="GZ14" s="9">
        <v>0.36799999999999999</v>
      </c>
      <c r="HA14" s="9">
        <v>0.129</v>
      </c>
      <c r="HB14" s="9">
        <v>12.586</v>
      </c>
      <c r="HC14" s="9">
        <v>0.63900000000000001</v>
      </c>
      <c r="HD14" s="9">
        <v>0.67500000000000004</v>
      </c>
      <c r="HE14" s="9">
        <v>1.2809999999999999</v>
      </c>
      <c r="HF14" s="9">
        <v>3.3050000000000002</v>
      </c>
      <c r="HG14" s="9">
        <v>11.875999999999999</v>
      </c>
      <c r="HH14" s="9">
        <v>10.6</v>
      </c>
      <c r="HI14" s="9">
        <v>0.94299999999999995</v>
      </c>
      <c r="HJ14" s="9">
        <v>28.207999999999998</v>
      </c>
      <c r="HK14" s="9">
        <v>44.94</v>
      </c>
      <c r="HL14" s="9">
        <v>42.402999999999999</v>
      </c>
      <c r="HM14" s="9">
        <v>4.25</v>
      </c>
      <c r="HN14" s="9">
        <v>3.5840000000000001</v>
      </c>
      <c r="HO14" s="9">
        <v>2.456</v>
      </c>
      <c r="HP14" s="9">
        <v>1.1279999999999999</v>
      </c>
      <c r="HQ14" s="9">
        <v>3.0070000000000001</v>
      </c>
      <c r="HR14" s="9">
        <v>0.57699999999999996</v>
      </c>
      <c r="HS14" s="9">
        <v>2.883</v>
      </c>
      <c r="HT14" s="9">
        <v>0</v>
      </c>
      <c r="HU14" s="9">
        <v>0.57699999999999996</v>
      </c>
      <c r="HV14" s="9">
        <v>1.427</v>
      </c>
      <c r="HW14" s="9">
        <v>1.1830000000000001</v>
      </c>
      <c r="HX14" s="9">
        <v>0.97399999999999998</v>
      </c>
      <c r="HY14" s="9">
        <v>2.6850000000000001</v>
      </c>
      <c r="HZ14" s="9">
        <v>0.89800000000000002</v>
      </c>
      <c r="IA14" s="9">
        <v>0.66600000000000004</v>
      </c>
      <c r="IB14" s="9">
        <v>38.152999999999999</v>
      </c>
      <c r="IC14" s="9">
        <v>32.097000000000001</v>
      </c>
      <c r="ID14" s="9">
        <v>29.940999999999999</v>
      </c>
      <c r="IE14" s="9">
        <v>1.423</v>
      </c>
      <c r="IF14" s="9">
        <v>0.73199999999999998</v>
      </c>
      <c r="IG14" s="9">
        <v>1.5509999999999999</v>
      </c>
      <c r="IH14" s="9">
        <v>0</v>
      </c>
      <c r="II14" s="9">
        <v>0.47099999999999997</v>
      </c>
      <c r="IJ14" s="9">
        <v>23.754999999999999</v>
      </c>
      <c r="IK14" s="9">
        <v>4.0579999999999998</v>
      </c>
      <c r="IL14" s="9">
        <v>1.665</v>
      </c>
      <c r="IM14" s="9">
        <v>2.6179999999999999</v>
      </c>
      <c r="IN14" s="9">
        <v>5.6619999999999999</v>
      </c>
      <c r="IO14" s="9">
        <v>26.434999999999999</v>
      </c>
      <c r="IP14" s="9">
        <v>6.056</v>
      </c>
      <c r="IQ14" s="9">
        <v>2.5369999999999999</v>
      </c>
    </row>
    <row r="15" spans="1:251">
      <c r="A15" s="10">
        <v>43497</v>
      </c>
      <c r="B15" s="9">
        <v>26.146000000000001</v>
      </c>
      <c r="C15" s="9">
        <v>45.628999999999998</v>
      </c>
      <c r="D15" s="9">
        <v>218.61600000000001</v>
      </c>
      <c r="E15" s="9">
        <v>60.87</v>
      </c>
      <c r="F15" s="9">
        <v>17.986999999999998</v>
      </c>
      <c r="G15" s="9">
        <v>375.072</v>
      </c>
      <c r="H15" s="9">
        <v>173.071</v>
      </c>
      <c r="I15" s="9">
        <v>162.94300000000001</v>
      </c>
      <c r="J15" s="9">
        <v>12.317</v>
      </c>
      <c r="K15" s="9">
        <v>12.317</v>
      </c>
      <c r="L15" s="9">
        <v>4.7460000000000004</v>
      </c>
      <c r="M15" s="9">
        <v>7.5720000000000001</v>
      </c>
      <c r="N15" s="9">
        <v>6.3540000000000001</v>
      </c>
      <c r="O15" s="9">
        <v>5.9630000000000001</v>
      </c>
      <c r="P15" s="9">
        <v>4.8639999999999999</v>
      </c>
      <c r="Q15" s="9">
        <v>3.7610000000000001</v>
      </c>
      <c r="R15" s="9">
        <v>3.6930000000000001</v>
      </c>
      <c r="S15" s="9">
        <v>4.7670000000000003</v>
      </c>
      <c r="T15" s="9">
        <v>2.3410000000000002</v>
      </c>
      <c r="U15" s="9">
        <v>5.2089999999999996</v>
      </c>
      <c r="V15" s="9">
        <v>6.8710000000000004</v>
      </c>
      <c r="W15" s="9">
        <v>5.4459999999999997</v>
      </c>
      <c r="X15" s="9">
        <v>0</v>
      </c>
      <c r="Y15" s="9">
        <v>150.626</v>
      </c>
      <c r="Z15" s="9">
        <v>114.872</v>
      </c>
      <c r="AA15" s="9">
        <v>107.746</v>
      </c>
      <c r="AB15" s="9">
        <v>1.87</v>
      </c>
      <c r="AC15" s="9">
        <v>5.2560000000000002</v>
      </c>
      <c r="AD15" s="9">
        <v>1.2749999999999999</v>
      </c>
      <c r="AE15" s="9">
        <v>3.5139999999999998</v>
      </c>
      <c r="AF15" s="9">
        <v>2.3370000000000002</v>
      </c>
      <c r="AG15" s="9">
        <v>93.367999999999995</v>
      </c>
      <c r="AH15" s="9">
        <v>4.9530000000000003</v>
      </c>
      <c r="AI15" s="9">
        <v>6.008</v>
      </c>
      <c r="AJ15" s="9">
        <v>10.542999999999999</v>
      </c>
      <c r="AK15" s="9">
        <v>16.123000000000001</v>
      </c>
      <c r="AL15" s="9">
        <v>98.748000000000005</v>
      </c>
      <c r="AM15" s="9">
        <v>35.755000000000003</v>
      </c>
      <c r="AN15" s="9">
        <v>10.127000000000001</v>
      </c>
      <c r="AO15" s="9">
        <v>173.071</v>
      </c>
      <c r="AP15" s="9">
        <v>212.34</v>
      </c>
      <c r="AQ15" s="9">
        <v>203.12200000000001</v>
      </c>
      <c r="AR15" s="9">
        <v>21.408000000000001</v>
      </c>
      <c r="AS15" s="9">
        <v>20.391999999999999</v>
      </c>
      <c r="AT15" s="9">
        <v>7.859</v>
      </c>
      <c r="AU15" s="9">
        <v>12.532999999999999</v>
      </c>
      <c r="AV15" s="9">
        <v>16.094000000000001</v>
      </c>
      <c r="AW15" s="9">
        <v>4.2969999999999997</v>
      </c>
      <c r="AX15" s="9">
        <v>15.315</v>
      </c>
      <c r="AY15" s="9">
        <v>2.4119999999999999</v>
      </c>
      <c r="AZ15" s="9">
        <v>2.6640000000000001</v>
      </c>
      <c r="BA15" s="9">
        <v>7.7930000000000001</v>
      </c>
      <c r="BB15" s="9">
        <v>7.726</v>
      </c>
      <c r="BC15" s="9">
        <v>4.8719999999999999</v>
      </c>
      <c r="BD15" s="9">
        <v>11.484999999999999</v>
      </c>
      <c r="BE15" s="9">
        <v>8.9060000000000006</v>
      </c>
      <c r="BF15" s="9">
        <v>1.016</v>
      </c>
      <c r="BG15" s="9">
        <v>181.715</v>
      </c>
      <c r="BH15" s="9">
        <v>125.279</v>
      </c>
      <c r="BI15" s="9">
        <v>121.899</v>
      </c>
      <c r="BJ15" s="9">
        <v>2.3980000000000001</v>
      </c>
      <c r="BK15" s="9">
        <v>0.98199999999999998</v>
      </c>
      <c r="BL15" s="9">
        <v>1.907</v>
      </c>
      <c r="BM15" s="9">
        <v>0.98199999999999998</v>
      </c>
      <c r="BN15" s="9">
        <v>0.49099999999999999</v>
      </c>
      <c r="BO15" s="9">
        <v>104.596</v>
      </c>
      <c r="BP15" s="9">
        <v>3.2330000000000001</v>
      </c>
      <c r="BQ15" s="9">
        <v>4.625</v>
      </c>
      <c r="BR15" s="9">
        <v>12.824999999999999</v>
      </c>
      <c r="BS15" s="9">
        <v>16.452999999999999</v>
      </c>
      <c r="BT15" s="9">
        <v>108.82599999999999</v>
      </c>
      <c r="BU15" s="9">
        <v>56.435000000000002</v>
      </c>
      <c r="BV15" s="9">
        <v>9.218</v>
      </c>
      <c r="BW15" s="9">
        <v>212.34</v>
      </c>
      <c r="BX15" s="9">
        <v>327.625</v>
      </c>
      <c r="BY15" s="9">
        <v>308.25299999999999</v>
      </c>
      <c r="BZ15" s="9">
        <v>32.816000000000003</v>
      </c>
      <c r="CA15" s="9">
        <v>30.172999999999998</v>
      </c>
      <c r="CB15" s="9">
        <v>11.539</v>
      </c>
      <c r="CC15" s="9">
        <v>18.634</v>
      </c>
      <c r="CD15" s="9">
        <v>21.007999999999999</v>
      </c>
      <c r="CE15" s="9">
        <v>9.1649999999999991</v>
      </c>
      <c r="CF15" s="9">
        <v>20.388999999999999</v>
      </c>
      <c r="CG15" s="9">
        <v>3.2549999999999999</v>
      </c>
      <c r="CH15" s="9">
        <v>6.0880000000000001</v>
      </c>
      <c r="CI15" s="9">
        <v>7.7030000000000003</v>
      </c>
      <c r="CJ15" s="9">
        <v>11.755000000000001</v>
      </c>
      <c r="CK15" s="9">
        <v>10.715</v>
      </c>
      <c r="CL15" s="9">
        <v>20.925000000000001</v>
      </c>
      <c r="CM15" s="9">
        <v>9.2469999999999999</v>
      </c>
      <c r="CN15" s="9">
        <v>2.6440000000000001</v>
      </c>
      <c r="CO15" s="9">
        <v>275.43700000000001</v>
      </c>
      <c r="CP15" s="9">
        <v>241.56100000000001</v>
      </c>
      <c r="CQ15" s="9">
        <v>233.19499999999999</v>
      </c>
      <c r="CR15" s="9">
        <v>4.2039999999999997</v>
      </c>
      <c r="CS15" s="9">
        <v>4.1619999999999999</v>
      </c>
      <c r="CT15" s="9">
        <v>3.1720000000000002</v>
      </c>
      <c r="CU15" s="9">
        <v>2.7690000000000001</v>
      </c>
      <c r="CV15" s="9">
        <v>2.4249999999999998</v>
      </c>
      <c r="CW15" s="9">
        <v>186.11799999999999</v>
      </c>
      <c r="CX15" s="9">
        <v>14.497</v>
      </c>
      <c r="CY15" s="9">
        <v>13.593</v>
      </c>
      <c r="CZ15" s="9">
        <v>27.353000000000002</v>
      </c>
      <c r="DA15" s="9">
        <v>31.068999999999999</v>
      </c>
      <c r="DB15" s="9">
        <v>210.49199999999999</v>
      </c>
      <c r="DC15" s="9">
        <v>33.875999999999998</v>
      </c>
      <c r="DD15" s="9">
        <v>19.370999999999999</v>
      </c>
      <c r="DE15" s="9">
        <v>327.625</v>
      </c>
      <c r="DF15" s="9">
        <v>192.595</v>
      </c>
      <c r="DG15" s="9">
        <v>171.05099999999999</v>
      </c>
      <c r="DH15" s="9">
        <v>18.437000000000001</v>
      </c>
      <c r="DI15" s="9">
        <v>16.8</v>
      </c>
      <c r="DJ15" s="9">
        <v>5.3550000000000004</v>
      </c>
      <c r="DK15" s="9">
        <v>11.445</v>
      </c>
      <c r="DL15" s="9">
        <v>8.5690000000000008</v>
      </c>
      <c r="DM15" s="9">
        <v>8.2309999999999999</v>
      </c>
      <c r="DN15" s="9">
        <v>8.9809999999999999</v>
      </c>
      <c r="DO15" s="9">
        <v>6.8369999999999997</v>
      </c>
      <c r="DP15" s="9">
        <v>0</v>
      </c>
      <c r="DQ15" s="9">
        <v>3.399</v>
      </c>
      <c r="DR15" s="9">
        <v>8.2940000000000005</v>
      </c>
      <c r="DS15" s="9">
        <v>5.1059999999999999</v>
      </c>
      <c r="DT15" s="9">
        <v>7.09</v>
      </c>
      <c r="DU15" s="9">
        <v>9.7089999999999996</v>
      </c>
      <c r="DV15" s="9">
        <v>1.637</v>
      </c>
      <c r="DW15" s="9">
        <v>152.614</v>
      </c>
      <c r="DX15" s="9">
        <v>135.79900000000001</v>
      </c>
      <c r="DY15" s="9">
        <v>130.14400000000001</v>
      </c>
      <c r="DZ15" s="9">
        <v>1.6970000000000001</v>
      </c>
      <c r="EA15" s="9">
        <v>3.9580000000000002</v>
      </c>
      <c r="EB15" s="9">
        <v>1.5760000000000001</v>
      </c>
      <c r="EC15" s="9">
        <v>2.6619999999999999</v>
      </c>
      <c r="ED15" s="9">
        <v>1.046</v>
      </c>
      <c r="EE15" s="9">
        <v>92.123999999999995</v>
      </c>
      <c r="EF15" s="9">
        <v>7.9219999999999997</v>
      </c>
      <c r="EG15" s="9">
        <v>9.1579999999999995</v>
      </c>
      <c r="EH15" s="9">
        <v>26.596</v>
      </c>
      <c r="EI15" s="9">
        <v>11.744</v>
      </c>
      <c r="EJ15" s="9">
        <v>124.05500000000001</v>
      </c>
      <c r="EK15" s="9">
        <v>16.814</v>
      </c>
      <c r="EL15" s="9">
        <v>21.544</v>
      </c>
      <c r="EM15" s="9">
        <v>192.595</v>
      </c>
      <c r="EN15" s="9">
        <v>154.86500000000001</v>
      </c>
      <c r="EO15" s="9">
        <v>131.935</v>
      </c>
      <c r="EP15" s="9">
        <v>131.935</v>
      </c>
      <c r="EQ15" s="9">
        <v>10.25</v>
      </c>
      <c r="ER15" s="9">
        <v>121.685</v>
      </c>
      <c r="ES15" s="9">
        <v>22.93</v>
      </c>
      <c r="ET15" s="9">
        <v>267.39999999999998</v>
      </c>
      <c r="EU15" s="9">
        <v>248.31299999999999</v>
      </c>
      <c r="EV15" s="9">
        <v>44.348999999999997</v>
      </c>
      <c r="EW15" s="9">
        <v>22.071000000000002</v>
      </c>
      <c r="EX15" s="9">
        <v>9.1859999999999999</v>
      </c>
      <c r="EY15" s="9">
        <v>10.617000000000001</v>
      </c>
      <c r="EZ15" s="9">
        <v>12.907</v>
      </c>
      <c r="FA15" s="9">
        <v>6.8959999999999999</v>
      </c>
      <c r="FB15" s="9">
        <v>12.833</v>
      </c>
      <c r="FC15" s="9">
        <v>3.0539999999999998</v>
      </c>
      <c r="FD15" s="9">
        <v>3.6669999999999998</v>
      </c>
      <c r="FE15" s="9">
        <v>3.8780000000000001</v>
      </c>
      <c r="FF15" s="9">
        <v>7.4020000000000001</v>
      </c>
      <c r="FG15" s="9">
        <v>8.6229999999999993</v>
      </c>
      <c r="FH15" s="9">
        <v>12.582000000000001</v>
      </c>
      <c r="FI15" s="9">
        <v>7.3220000000000001</v>
      </c>
      <c r="FJ15" s="9">
        <v>22.277999999999999</v>
      </c>
      <c r="FK15" s="9">
        <v>203.964</v>
      </c>
      <c r="FL15" s="9">
        <v>164.161</v>
      </c>
      <c r="FM15" s="9">
        <v>156.06399999999999</v>
      </c>
      <c r="FN15" s="9">
        <v>3.9910000000000001</v>
      </c>
      <c r="FO15" s="9">
        <v>3.83</v>
      </c>
      <c r="FP15" s="9">
        <v>4.5380000000000003</v>
      </c>
      <c r="FQ15" s="9">
        <v>2.5110000000000001</v>
      </c>
      <c r="FR15" s="9">
        <v>0.65400000000000003</v>
      </c>
      <c r="FS15" s="9">
        <v>121.068</v>
      </c>
      <c r="FT15" s="9">
        <v>9.3490000000000002</v>
      </c>
      <c r="FU15" s="9">
        <v>9.1869999999999994</v>
      </c>
      <c r="FV15" s="9">
        <v>24.556999999999999</v>
      </c>
      <c r="FW15" s="9">
        <v>25.841000000000001</v>
      </c>
      <c r="FX15" s="9">
        <v>138.32</v>
      </c>
      <c r="FY15" s="9">
        <v>39.802999999999997</v>
      </c>
      <c r="FZ15" s="9">
        <v>19.085999999999999</v>
      </c>
      <c r="GA15" s="9">
        <v>239.946</v>
      </c>
      <c r="GB15" s="9">
        <v>27.452999999999999</v>
      </c>
      <c r="GC15" s="9">
        <v>30.434000000000001</v>
      </c>
      <c r="GD15" s="9">
        <v>29.199000000000002</v>
      </c>
      <c r="GE15" s="9">
        <v>3.3660000000000001</v>
      </c>
      <c r="GF15" s="9">
        <v>3.2650000000000001</v>
      </c>
      <c r="GG15" s="9">
        <v>1.377</v>
      </c>
      <c r="GH15" s="9">
        <v>1.8879999999999999</v>
      </c>
      <c r="GI15" s="9">
        <v>1.7250000000000001</v>
      </c>
      <c r="GJ15" s="9">
        <v>1.54</v>
      </c>
      <c r="GK15" s="9">
        <v>1.9650000000000001</v>
      </c>
      <c r="GL15" s="9">
        <v>0</v>
      </c>
      <c r="GM15" s="9">
        <v>1.3</v>
      </c>
      <c r="GN15" s="9">
        <v>0.70599999999999996</v>
      </c>
      <c r="GO15" s="9">
        <v>0.96099999999999997</v>
      </c>
      <c r="GP15" s="9">
        <v>1.5980000000000001</v>
      </c>
      <c r="GQ15" s="9">
        <v>2.0750000000000002</v>
      </c>
      <c r="GR15" s="9">
        <v>1.19</v>
      </c>
      <c r="GS15" s="9">
        <v>0.10100000000000001</v>
      </c>
      <c r="GT15" s="9">
        <v>25.832999999999998</v>
      </c>
      <c r="GU15" s="9">
        <v>13.714</v>
      </c>
      <c r="GV15" s="9">
        <v>12.432</v>
      </c>
      <c r="GW15" s="9">
        <v>0.45200000000000001</v>
      </c>
      <c r="GX15" s="9">
        <v>0.83</v>
      </c>
      <c r="GY15" s="9">
        <v>0.88800000000000001</v>
      </c>
      <c r="GZ15" s="9">
        <v>0</v>
      </c>
      <c r="HA15" s="9">
        <v>0.39400000000000002</v>
      </c>
      <c r="HB15" s="9">
        <v>11.332000000000001</v>
      </c>
      <c r="HC15" s="9">
        <v>0.59799999999999998</v>
      </c>
      <c r="HD15" s="9">
        <v>0.64900000000000002</v>
      </c>
      <c r="HE15" s="9">
        <v>1.135</v>
      </c>
      <c r="HF15" s="9">
        <v>3.3420000000000001</v>
      </c>
      <c r="HG15" s="9">
        <v>10.372999999999999</v>
      </c>
      <c r="HH15" s="9">
        <v>12.119</v>
      </c>
      <c r="HI15" s="9">
        <v>1.2350000000000001</v>
      </c>
      <c r="HJ15" s="9">
        <v>30.434000000000001</v>
      </c>
      <c r="HK15" s="9">
        <v>50.831000000000003</v>
      </c>
      <c r="HL15" s="9">
        <v>47.488999999999997</v>
      </c>
      <c r="HM15" s="9">
        <v>3.2130000000000001</v>
      </c>
      <c r="HN15" s="9">
        <v>2.7770000000000001</v>
      </c>
      <c r="HO15" s="9">
        <v>1.736</v>
      </c>
      <c r="HP15" s="9">
        <v>1.0409999999999999</v>
      </c>
      <c r="HQ15" s="9">
        <v>2.3010000000000002</v>
      </c>
      <c r="HR15" s="9">
        <v>0.47599999999999998</v>
      </c>
      <c r="HS15" s="9">
        <v>2.544</v>
      </c>
      <c r="HT15" s="9">
        <v>0</v>
      </c>
      <c r="HU15" s="9">
        <v>0.23300000000000001</v>
      </c>
      <c r="HV15" s="9">
        <v>0.26700000000000002</v>
      </c>
      <c r="HW15" s="9">
        <v>0.69599999999999995</v>
      </c>
      <c r="HX15" s="9">
        <v>1.8140000000000001</v>
      </c>
      <c r="HY15" s="9">
        <v>2.1440000000000001</v>
      </c>
      <c r="HZ15" s="9">
        <v>0.63400000000000001</v>
      </c>
      <c r="IA15" s="9">
        <v>0.436</v>
      </c>
      <c r="IB15" s="9">
        <v>44.276000000000003</v>
      </c>
      <c r="IC15" s="9">
        <v>35.868000000000002</v>
      </c>
      <c r="ID15" s="9">
        <v>34.478999999999999</v>
      </c>
      <c r="IE15" s="9">
        <v>0.999</v>
      </c>
      <c r="IF15" s="9">
        <v>0.39</v>
      </c>
      <c r="IG15" s="9">
        <v>1.389</v>
      </c>
      <c r="IH15" s="9">
        <v>0</v>
      </c>
      <c r="II15" s="9">
        <v>0</v>
      </c>
      <c r="IJ15" s="9">
        <v>27.105</v>
      </c>
      <c r="IK15" s="9">
        <v>2.5790000000000002</v>
      </c>
      <c r="IL15" s="9">
        <v>2.1539999999999999</v>
      </c>
      <c r="IM15" s="9">
        <v>4.0309999999999997</v>
      </c>
      <c r="IN15" s="9">
        <v>6.3789999999999996</v>
      </c>
      <c r="IO15" s="9">
        <v>29.489000000000001</v>
      </c>
      <c r="IP15" s="9">
        <v>8.4079999999999995</v>
      </c>
      <c r="IQ15" s="9">
        <v>3.3420000000000001</v>
      </c>
    </row>
    <row r="16" spans="1:251">
      <c r="A16" s="10">
        <v>43862</v>
      </c>
      <c r="B16" s="9">
        <v>31.792000000000002</v>
      </c>
      <c r="C16" s="9">
        <v>52.404000000000003</v>
      </c>
      <c r="D16" s="9">
        <v>227.93700000000001</v>
      </c>
      <c r="E16" s="9">
        <v>66.275000000000006</v>
      </c>
      <c r="F16" s="9">
        <v>14.7</v>
      </c>
      <c r="G16" s="9">
        <v>393.73200000000003</v>
      </c>
      <c r="H16" s="9">
        <v>158.93799999999999</v>
      </c>
      <c r="I16" s="9">
        <v>151.322</v>
      </c>
      <c r="J16" s="9">
        <v>13.302</v>
      </c>
      <c r="K16" s="9">
        <v>11.724</v>
      </c>
      <c r="L16" s="9">
        <v>5.3090000000000002</v>
      </c>
      <c r="M16" s="9">
        <v>6.415</v>
      </c>
      <c r="N16" s="9">
        <v>5.93</v>
      </c>
      <c r="O16" s="9">
        <v>5.7949999999999999</v>
      </c>
      <c r="P16" s="9">
        <v>3.573</v>
      </c>
      <c r="Q16" s="9">
        <v>3.0329999999999999</v>
      </c>
      <c r="R16" s="9">
        <v>5.1180000000000003</v>
      </c>
      <c r="S16" s="9">
        <v>1.2529999999999999</v>
      </c>
      <c r="T16" s="9">
        <v>4.6189999999999998</v>
      </c>
      <c r="U16" s="9">
        <v>5.8520000000000003</v>
      </c>
      <c r="V16" s="9">
        <v>6.0960000000000001</v>
      </c>
      <c r="W16" s="9">
        <v>5.6289999999999996</v>
      </c>
      <c r="X16" s="9">
        <v>1.577</v>
      </c>
      <c r="Y16" s="9">
        <v>138.02000000000001</v>
      </c>
      <c r="Z16" s="9">
        <v>106.509</v>
      </c>
      <c r="AA16" s="9">
        <v>100.41800000000001</v>
      </c>
      <c r="AB16" s="9">
        <v>3.3919999999999999</v>
      </c>
      <c r="AC16" s="9">
        <v>2.6989999999999998</v>
      </c>
      <c r="AD16" s="9">
        <v>3.339</v>
      </c>
      <c r="AE16" s="9">
        <v>0.378</v>
      </c>
      <c r="AF16" s="9">
        <v>2.3740000000000001</v>
      </c>
      <c r="AG16" s="9">
        <v>88.308000000000007</v>
      </c>
      <c r="AH16" s="9">
        <v>2.8029999999999999</v>
      </c>
      <c r="AI16" s="9">
        <v>6.181</v>
      </c>
      <c r="AJ16" s="9">
        <v>9.2170000000000005</v>
      </c>
      <c r="AK16" s="9">
        <v>19.931999999999999</v>
      </c>
      <c r="AL16" s="9">
        <v>86.576999999999998</v>
      </c>
      <c r="AM16" s="9">
        <v>31.510999999999999</v>
      </c>
      <c r="AN16" s="9">
        <v>7.617</v>
      </c>
      <c r="AO16" s="9">
        <v>158.93799999999999</v>
      </c>
      <c r="AP16" s="9">
        <v>219.69900000000001</v>
      </c>
      <c r="AQ16" s="9">
        <v>208.74799999999999</v>
      </c>
      <c r="AR16" s="9">
        <v>16.786000000000001</v>
      </c>
      <c r="AS16" s="9">
        <v>15.406000000000001</v>
      </c>
      <c r="AT16" s="9">
        <v>6.7060000000000004</v>
      </c>
      <c r="AU16" s="9">
        <v>8.6999999999999993</v>
      </c>
      <c r="AV16" s="9">
        <v>10.773999999999999</v>
      </c>
      <c r="AW16" s="9">
        <v>4.6319999999999997</v>
      </c>
      <c r="AX16" s="9">
        <v>9.891</v>
      </c>
      <c r="AY16" s="9">
        <v>1.9970000000000001</v>
      </c>
      <c r="AZ16" s="9">
        <v>3.5179999999999998</v>
      </c>
      <c r="BA16" s="9">
        <v>5.3979999999999997</v>
      </c>
      <c r="BB16" s="9">
        <v>4.4770000000000003</v>
      </c>
      <c r="BC16" s="9">
        <v>5.5309999999999997</v>
      </c>
      <c r="BD16" s="9">
        <v>10.737</v>
      </c>
      <c r="BE16" s="9">
        <v>4.6680000000000001</v>
      </c>
      <c r="BF16" s="9">
        <v>1.38</v>
      </c>
      <c r="BG16" s="9">
        <v>191.96199999999999</v>
      </c>
      <c r="BH16" s="9">
        <v>137.36699999999999</v>
      </c>
      <c r="BI16" s="9">
        <v>129.44800000000001</v>
      </c>
      <c r="BJ16" s="9">
        <v>4.3390000000000004</v>
      </c>
      <c r="BK16" s="9">
        <v>3.5790000000000002</v>
      </c>
      <c r="BL16" s="9">
        <v>3.1120000000000001</v>
      </c>
      <c r="BM16" s="9">
        <v>3.1059999999999999</v>
      </c>
      <c r="BN16" s="9">
        <v>1.7010000000000001</v>
      </c>
      <c r="BO16" s="9">
        <v>104.61</v>
      </c>
      <c r="BP16" s="9">
        <v>6.1909999999999998</v>
      </c>
      <c r="BQ16" s="9">
        <v>8.3719999999999999</v>
      </c>
      <c r="BR16" s="9">
        <v>18.193999999999999</v>
      </c>
      <c r="BS16" s="9">
        <v>17.802</v>
      </c>
      <c r="BT16" s="9">
        <v>119.565</v>
      </c>
      <c r="BU16" s="9">
        <v>54.594999999999999</v>
      </c>
      <c r="BV16" s="9">
        <v>10.951000000000001</v>
      </c>
      <c r="BW16" s="9">
        <v>219.69900000000001</v>
      </c>
      <c r="BX16" s="9">
        <v>339.01900000000001</v>
      </c>
      <c r="BY16" s="9">
        <v>314.33199999999999</v>
      </c>
      <c r="BZ16" s="9">
        <v>30.83</v>
      </c>
      <c r="CA16" s="9">
        <v>27.632999999999999</v>
      </c>
      <c r="CB16" s="9">
        <v>12.121</v>
      </c>
      <c r="CC16" s="9">
        <v>15.512</v>
      </c>
      <c r="CD16" s="9">
        <v>17.018000000000001</v>
      </c>
      <c r="CE16" s="9">
        <v>10.615</v>
      </c>
      <c r="CF16" s="9">
        <v>18.11</v>
      </c>
      <c r="CG16" s="9">
        <v>5.5780000000000003</v>
      </c>
      <c r="CH16" s="9">
        <v>3.9449999999999998</v>
      </c>
      <c r="CI16" s="9">
        <v>5.8620000000000001</v>
      </c>
      <c r="CJ16" s="9">
        <v>11.542999999999999</v>
      </c>
      <c r="CK16" s="9">
        <v>10.228</v>
      </c>
      <c r="CL16" s="9">
        <v>17.059000000000001</v>
      </c>
      <c r="CM16" s="9">
        <v>10.574</v>
      </c>
      <c r="CN16" s="9">
        <v>3.1970000000000001</v>
      </c>
      <c r="CO16" s="9">
        <v>283.50200000000001</v>
      </c>
      <c r="CP16" s="9">
        <v>258.44299999999998</v>
      </c>
      <c r="CQ16" s="9">
        <v>243.62299999999999</v>
      </c>
      <c r="CR16" s="9">
        <v>5.1130000000000004</v>
      </c>
      <c r="CS16" s="9">
        <v>9.7070000000000007</v>
      </c>
      <c r="CT16" s="9">
        <v>5.5629999999999997</v>
      </c>
      <c r="CU16" s="9">
        <v>7.0960000000000001</v>
      </c>
      <c r="CV16" s="9">
        <v>2.16</v>
      </c>
      <c r="CW16" s="9">
        <v>187.328</v>
      </c>
      <c r="CX16" s="9">
        <v>14.510999999999999</v>
      </c>
      <c r="CY16" s="9">
        <v>16.065000000000001</v>
      </c>
      <c r="CZ16" s="9">
        <v>40.539000000000001</v>
      </c>
      <c r="DA16" s="9">
        <v>34.204000000000001</v>
      </c>
      <c r="DB16" s="9">
        <v>224.239</v>
      </c>
      <c r="DC16" s="9">
        <v>25.059000000000001</v>
      </c>
      <c r="DD16" s="9">
        <v>24.687000000000001</v>
      </c>
      <c r="DE16" s="9">
        <v>339.01900000000001</v>
      </c>
      <c r="DF16" s="9">
        <v>191.49299999999999</v>
      </c>
      <c r="DG16" s="9">
        <v>177.89500000000001</v>
      </c>
      <c r="DH16" s="9">
        <v>18.434999999999999</v>
      </c>
      <c r="DI16" s="9">
        <v>15.362</v>
      </c>
      <c r="DJ16" s="9">
        <v>6.1070000000000002</v>
      </c>
      <c r="DK16" s="9">
        <v>9.2550000000000008</v>
      </c>
      <c r="DL16" s="9">
        <v>8.8520000000000003</v>
      </c>
      <c r="DM16" s="9">
        <v>6.51</v>
      </c>
      <c r="DN16" s="9">
        <v>9.6059999999999999</v>
      </c>
      <c r="DO16" s="9">
        <v>5.7569999999999997</v>
      </c>
      <c r="DP16" s="9">
        <v>0</v>
      </c>
      <c r="DQ16" s="9">
        <v>1.7190000000000001</v>
      </c>
      <c r="DR16" s="9">
        <v>8.9670000000000005</v>
      </c>
      <c r="DS16" s="9">
        <v>4.6769999999999996</v>
      </c>
      <c r="DT16" s="9">
        <v>9.2729999999999997</v>
      </c>
      <c r="DU16" s="9">
        <v>6.09</v>
      </c>
      <c r="DV16" s="9">
        <v>3.073</v>
      </c>
      <c r="DW16" s="9">
        <v>159.46</v>
      </c>
      <c r="DX16" s="9">
        <v>141.21600000000001</v>
      </c>
      <c r="DY16" s="9">
        <v>132.71199999999999</v>
      </c>
      <c r="DZ16" s="9">
        <v>2.363</v>
      </c>
      <c r="EA16" s="9">
        <v>6.141</v>
      </c>
      <c r="EB16" s="9">
        <v>2.8079999999999998</v>
      </c>
      <c r="EC16" s="9">
        <v>4.923</v>
      </c>
      <c r="ED16" s="9">
        <v>0.77300000000000002</v>
      </c>
      <c r="EE16" s="9">
        <v>96.852999999999994</v>
      </c>
      <c r="EF16" s="9">
        <v>8.0359999999999996</v>
      </c>
      <c r="EG16" s="9">
        <v>7.7930000000000001</v>
      </c>
      <c r="EH16" s="9">
        <v>28.533000000000001</v>
      </c>
      <c r="EI16" s="9">
        <v>15.704000000000001</v>
      </c>
      <c r="EJ16" s="9">
        <v>125.511</v>
      </c>
      <c r="EK16" s="9">
        <v>18.244</v>
      </c>
      <c r="EL16" s="9">
        <v>13.598000000000001</v>
      </c>
      <c r="EM16" s="9">
        <v>191.49299999999999</v>
      </c>
      <c r="EN16" s="9">
        <v>168.84100000000001</v>
      </c>
      <c r="EO16" s="9">
        <v>147.61000000000001</v>
      </c>
      <c r="EP16" s="9">
        <v>147.61000000000001</v>
      </c>
      <c r="EQ16" s="9">
        <v>10.087999999999999</v>
      </c>
      <c r="ER16" s="9">
        <v>137.52199999999999</v>
      </c>
      <c r="ES16" s="9">
        <v>21.231000000000002</v>
      </c>
      <c r="ET16" s="9">
        <v>280.15699999999998</v>
      </c>
      <c r="EU16" s="9">
        <v>261.14299999999997</v>
      </c>
      <c r="EV16" s="9">
        <v>45.761000000000003</v>
      </c>
      <c r="EW16" s="9">
        <v>19.667000000000002</v>
      </c>
      <c r="EX16" s="9">
        <v>7.2489999999999997</v>
      </c>
      <c r="EY16" s="9">
        <v>11.429</v>
      </c>
      <c r="EZ16" s="9">
        <v>11.37</v>
      </c>
      <c r="FA16" s="9">
        <v>7.3079999999999998</v>
      </c>
      <c r="FB16" s="9">
        <v>11.321</v>
      </c>
      <c r="FC16" s="9">
        <v>3.9729999999999999</v>
      </c>
      <c r="FD16" s="9">
        <v>3.032</v>
      </c>
      <c r="FE16" s="9">
        <v>4.7560000000000002</v>
      </c>
      <c r="FF16" s="9">
        <v>6.6689999999999996</v>
      </c>
      <c r="FG16" s="9">
        <v>7.2530000000000001</v>
      </c>
      <c r="FH16" s="9">
        <v>12.436999999999999</v>
      </c>
      <c r="FI16" s="9">
        <v>6.2409999999999997</v>
      </c>
      <c r="FJ16" s="9">
        <v>26.094000000000001</v>
      </c>
      <c r="FK16" s="9">
        <v>215.381</v>
      </c>
      <c r="FL16" s="9">
        <v>177.50899999999999</v>
      </c>
      <c r="FM16" s="9">
        <v>168.23500000000001</v>
      </c>
      <c r="FN16" s="9">
        <v>5.4829999999999997</v>
      </c>
      <c r="FO16" s="9">
        <v>3.7909999999999999</v>
      </c>
      <c r="FP16" s="9">
        <v>4.9660000000000002</v>
      </c>
      <c r="FQ16" s="9">
        <v>2.38</v>
      </c>
      <c r="FR16" s="9">
        <v>1.7849999999999999</v>
      </c>
      <c r="FS16" s="9">
        <v>123.01600000000001</v>
      </c>
      <c r="FT16" s="9">
        <v>10.586</v>
      </c>
      <c r="FU16" s="9">
        <v>13.811</v>
      </c>
      <c r="FV16" s="9">
        <v>30.097000000000001</v>
      </c>
      <c r="FW16" s="9">
        <v>23.212</v>
      </c>
      <c r="FX16" s="9">
        <v>154.297</v>
      </c>
      <c r="FY16" s="9">
        <v>37.872</v>
      </c>
      <c r="FZ16" s="9">
        <v>19.013999999999999</v>
      </c>
      <c r="GA16" s="9">
        <v>251.59399999999999</v>
      </c>
      <c r="GB16" s="9">
        <v>28.562000000000001</v>
      </c>
      <c r="GC16" s="9">
        <v>31.622</v>
      </c>
      <c r="GD16" s="9">
        <v>30.815000000000001</v>
      </c>
      <c r="GE16" s="9">
        <v>2.2679999999999998</v>
      </c>
      <c r="GF16" s="9">
        <v>1.6839999999999999</v>
      </c>
      <c r="GG16" s="9">
        <v>0.56999999999999995</v>
      </c>
      <c r="GH16" s="9">
        <v>1.113</v>
      </c>
      <c r="GI16" s="9">
        <v>1.23</v>
      </c>
      <c r="GJ16" s="9">
        <v>0.45400000000000001</v>
      </c>
      <c r="GK16" s="9">
        <v>1.2190000000000001</v>
      </c>
      <c r="GL16" s="9">
        <v>0.105</v>
      </c>
      <c r="GM16" s="9">
        <v>0.36</v>
      </c>
      <c r="GN16" s="9">
        <v>0.44</v>
      </c>
      <c r="GO16" s="9">
        <v>0.45500000000000002</v>
      </c>
      <c r="GP16" s="9">
        <v>0.78900000000000003</v>
      </c>
      <c r="GQ16" s="9">
        <v>1.2869999999999999</v>
      </c>
      <c r="GR16" s="9">
        <v>0.39700000000000002</v>
      </c>
      <c r="GS16" s="9">
        <v>0.58399999999999996</v>
      </c>
      <c r="GT16" s="9">
        <v>28.547000000000001</v>
      </c>
      <c r="GU16" s="9">
        <v>16.081</v>
      </c>
      <c r="GV16" s="9">
        <v>14.36</v>
      </c>
      <c r="GW16" s="9">
        <v>1.159</v>
      </c>
      <c r="GX16" s="9">
        <v>0.56200000000000006</v>
      </c>
      <c r="GY16" s="9">
        <v>0.88500000000000001</v>
      </c>
      <c r="GZ16" s="9">
        <v>0.33900000000000002</v>
      </c>
      <c r="HA16" s="9">
        <v>0.498</v>
      </c>
      <c r="HB16" s="9">
        <v>12.853999999999999</v>
      </c>
      <c r="HC16" s="9">
        <v>0.67800000000000005</v>
      </c>
      <c r="HD16" s="9">
        <v>0.71599999999999997</v>
      </c>
      <c r="HE16" s="9">
        <v>1.8340000000000001</v>
      </c>
      <c r="HF16" s="9">
        <v>3.4980000000000002</v>
      </c>
      <c r="HG16" s="9">
        <v>12.584</v>
      </c>
      <c r="HH16" s="9">
        <v>12.465999999999999</v>
      </c>
      <c r="HI16" s="9">
        <v>0.80700000000000005</v>
      </c>
      <c r="HJ16" s="9">
        <v>31.622</v>
      </c>
      <c r="HK16" s="9">
        <v>54.466000000000001</v>
      </c>
      <c r="HL16" s="9">
        <v>50.738999999999997</v>
      </c>
      <c r="HM16" s="9">
        <v>3.899</v>
      </c>
      <c r="HN16" s="9">
        <v>3.246</v>
      </c>
      <c r="HO16" s="9">
        <v>1.288</v>
      </c>
      <c r="HP16" s="9">
        <v>1.958</v>
      </c>
      <c r="HQ16" s="9">
        <v>2.367</v>
      </c>
      <c r="HR16" s="9">
        <v>0.879</v>
      </c>
      <c r="HS16" s="9">
        <v>2.5419999999999998</v>
      </c>
      <c r="HT16" s="9">
        <v>0</v>
      </c>
      <c r="HU16" s="9">
        <v>0.70399999999999996</v>
      </c>
      <c r="HV16" s="9">
        <v>1.085</v>
      </c>
      <c r="HW16" s="9">
        <v>0.56699999999999995</v>
      </c>
      <c r="HX16" s="9">
        <v>1.593</v>
      </c>
      <c r="HY16" s="9">
        <v>2.8149999999999999</v>
      </c>
      <c r="HZ16" s="9">
        <v>0.43</v>
      </c>
      <c r="IA16" s="9">
        <v>0.65300000000000002</v>
      </c>
      <c r="IB16" s="9">
        <v>46.84</v>
      </c>
      <c r="IC16" s="9">
        <v>39.651000000000003</v>
      </c>
      <c r="ID16" s="9">
        <v>37.795999999999999</v>
      </c>
      <c r="IE16" s="9">
        <v>1.06</v>
      </c>
      <c r="IF16" s="9">
        <v>0.79500000000000004</v>
      </c>
      <c r="IG16" s="9">
        <v>1.175</v>
      </c>
      <c r="IH16" s="9">
        <v>8.8999999999999996E-2</v>
      </c>
      <c r="II16" s="9">
        <v>0.59099999999999997</v>
      </c>
      <c r="IJ16" s="9">
        <v>27.077999999999999</v>
      </c>
      <c r="IK16" s="9">
        <v>2.782</v>
      </c>
      <c r="IL16" s="9">
        <v>4.0940000000000003</v>
      </c>
      <c r="IM16" s="9">
        <v>5.6959999999999997</v>
      </c>
      <c r="IN16" s="9">
        <v>7.21</v>
      </c>
      <c r="IO16" s="9">
        <v>32.441000000000003</v>
      </c>
      <c r="IP16" s="9">
        <v>7.1890000000000001</v>
      </c>
      <c r="IQ16" s="9">
        <v>3.7269999999999999</v>
      </c>
    </row>
    <row r="17" spans="1:251">
      <c r="A17" s="10">
        <v>44228</v>
      </c>
      <c r="B17" s="9">
        <v>28.504000000000001</v>
      </c>
      <c r="C17" s="9">
        <v>57.588000000000001</v>
      </c>
      <c r="D17" s="9">
        <v>217.90199999999999</v>
      </c>
      <c r="E17" s="9">
        <v>71.218000000000004</v>
      </c>
      <c r="F17" s="9">
        <v>26.603000000000002</v>
      </c>
      <c r="G17" s="9">
        <v>400.19099999999997</v>
      </c>
      <c r="H17" s="9">
        <v>162.708</v>
      </c>
      <c r="I17" s="9">
        <v>151.72900000000001</v>
      </c>
      <c r="J17" s="9">
        <v>14.986000000000001</v>
      </c>
      <c r="K17" s="9">
        <v>14.603</v>
      </c>
      <c r="L17" s="9">
        <v>8.5830000000000002</v>
      </c>
      <c r="M17" s="9">
        <v>6.02</v>
      </c>
      <c r="N17" s="9">
        <v>8.0779999999999994</v>
      </c>
      <c r="O17" s="9">
        <v>6.5250000000000004</v>
      </c>
      <c r="P17" s="9">
        <v>6.37</v>
      </c>
      <c r="Q17" s="9">
        <v>2.0859999999999999</v>
      </c>
      <c r="R17" s="9">
        <v>6.1479999999999997</v>
      </c>
      <c r="S17" s="9">
        <v>3.512</v>
      </c>
      <c r="T17" s="9">
        <v>4.907</v>
      </c>
      <c r="U17" s="9">
        <v>6.1849999999999996</v>
      </c>
      <c r="V17" s="9">
        <v>12.683</v>
      </c>
      <c r="W17" s="9">
        <v>1.92</v>
      </c>
      <c r="X17" s="9">
        <v>0.38200000000000001</v>
      </c>
      <c r="Y17" s="9">
        <v>136.744</v>
      </c>
      <c r="Z17" s="9">
        <v>103.866</v>
      </c>
      <c r="AA17" s="9">
        <v>96.402000000000001</v>
      </c>
      <c r="AB17" s="9">
        <v>3.11</v>
      </c>
      <c r="AC17" s="9">
        <v>4.3540000000000001</v>
      </c>
      <c r="AD17" s="9">
        <v>4.1429999999999998</v>
      </c>
      <c r="AE17" s="9">
        <v>1.7230000000000001</v>
      </c>
      <c r="AF17" s="9">
        <v>1.597</v>
      </c>
      <c r="AG17" s="9">
        <v>75.123999999999995</v>
      </c>
      <c r="AH17" s="9">
        <v>11.692</v>
      </c>
      <c r="AI17" s="9">
        <v>6.319</v>
      </c>
      <c r="AJ17" s="9">
        <v>10.731</v>
      </c>
      <c r="AK17" s="9">
        <v>21.751000000000001</v>
      </c>
      <c r="AL17" s="9">
        <v>82.114999999999995</v>
      </c>
      <c r="AM17" s="9">
        <v>32.878</v>
      </c>
      <c r="AN17" s="9">
        <v>10.978999999999999</v>
      </c>
      <c r="AO17" s="9">
        <v>162.708</v>
      </c>
      <c r="AP17" s="9">
        <v>224.05199999999999</v>
      </c>
      <c r="AQ17" s="9">
        <v>211.54</v>
      </c>
      <c r="AR17" s="9">
        <v>24.321000000000002</v>
      </c>
      <c r="AS17" s="9">
        <v>22.686</v>
      </c>
      <c r="AT17" s="9">
        <v>10.92</v>
      </c>
      <c r="AU17" s="9">
        <v>11.766</v>
      </c>
      <c r="AV17" s="9">
        <v>16.053000000000001</v>
      </c>
      <c r="AW17" s="9">
        <v>6.6340000000000003</v>
      </c>
      <c r="AX17" s="9">
        <v>15.374000000000001</v>
      </c>
      <c r="AY17" s="9">
        <v>0.71899999999999997</v>
      </c>
      <c r="AZ17" s="9">
        <v>6.5940000000000003</v>
      </c>
      <c r="BA17" s="9">
        <v>6.8109999999999999</v>
      </c>
      <c r="BB17" s="9">
        <v>9.0790000000000006</v>
      </c>
      <c r="BC17" s="9">
        <v>6.7969999999999997</v>
      </c>
      <c r="BD17" s="9">
        <v>18.373999999999999</v>
      </c>
      <c r="BE17" s="9">
        <v>4.3129999999999997</v>
      </c>
      <c r="BF17" s="9">
        <v>1.6339999999999999</v>
      </c>
      <c r="BG17" s="9">
        <v>187.22</v>
      </c>
      <c r="BH17" s="9">
        <v>137.886</v>
      </c>
      <c r="BI17" s="9">
        <v>136.96</v>
      </c>
      <c r="BJ17" s="9">
        <v>0.70799999999999996</v>
      </c>
      <c r="BK17" s="9">
        <v>0.218</v>
      </c>
      <c r="BL17" s="9">
        <v>0.378</v>
      </c>
      <c r="BM17" s="9">
        <v>0.54800000000000004</v>
      </c>
      <c r="BN17" s="9">
        <v>0</v>
      </c>
      <c r="BO17" s="9">
        <v>101.923</v>
      </c>
      <c r="BP17" s="9">
        <v>6.6639999999999997</v>
      </c>
      <c r="BQ17" s="9">
        <v>7.7770000000000001</v>
      </c>
      <c r="BR17" s="9">
        <v>21.521000000000001</v>
      </c>
      <c r="BS17" s="9">
        <v>18.881</v>
      </c>
      <c r="BT17" s="9">
        <v>119.005</v>
      </c>
      <c r="BU17" s="9">
        <v>49.334000000000003</v>
      </c>
      <c r="BV17" s="9">
        <v>12.512</v>
      </c>
      <c r="BW17" s="9">
        <v>224.05199999999999</v>
      </c>
      <c r="BX17" s="9">
        <v>330.58300000000003</v>
      </c>
      <c r="BY17" s="9">
        <v>307.54199999999997</v>
      </c>
      <c r="BZ17" s="9">
        <v>39.534999999999997</v>
      </c>
      <c r="CA17" s="9">
        <v>34.911000000000001</v>
      </c>
      <c r="CB17" s="9">
        <v>11.478999999999999</v>
      </c>
      <c r="CC17" s="9">
        <v>23.431999999999999</v>
      </c>
      <c r="CD17" s="9">
        <v>24.286999999999999</v>
      </c>
      <c r="CE17" s="9">
        <v>10.624000000000001</v>
      </c>
      <c r="CF17" s="9">
        <v>24.573</v>
      </c>
      <c r="CG17" s="9">
        <v>6.53</v>
      </c>
      <c r="CH17" s="9">
        <v>3.2869999999999999</v>
      </c>
      <c r="CI17" s="9">
        <v>10.24</v>
      </c>
      <c r="CJ17" s="9">
        <v>11.307</v>
      </c>
      <c r="CK17" s="9">
        <v>13.363</v>
      </c>
      <c r="CL17" s="9">
        <v>21.44</v>
      </c>
      <c r="CM17" s="9">
        <v>13.471</v>
      </c>
      <c r="CN17" s="9">
        <v>4.6230000000000002</v>
      </c>
      <c r="CO17" s="9">
        <v>268.00799999999998</v>
      </c>
      <c r="CP17" s="9">
        <v>237.185</v>
      </c>
      <c r="CQ17" s="9">
        <v>220.892</v>
      </c>
      <c r="CR17" s="9">
        <v>7.2690000000000001</v>
      </c>
      <c r="CS17" s="9">
        <v>9.0250000000000004</v>
      </c>
      <c r="CT17" s="9">
        <v>7.19</v>
      </c>
      <c r="CU17" s="9">
        <v>7.556</v>
      </c>
      <c r="CV17" s="9">
        <v>1.5469999999999999</v>
      </c>
      <c r="CW17" s="9">
        <v>177.51499999999999</v>
      </c>
      <c r="CX17" s="9">
        <v>16.015000000000001</v>
      </c>
      <c r="CY17" s="9">
        <v>14.654</v>
      </c>
      <c r="CZ17" s="9">
        <v>29.001000000000001</v>
      </c>
      <c r="DA17" s="9">
        <v>39.679000000000002</v>
      </c>
      <c r="DB17" s="9">
        <v>197.505</v>
      </c>
      <c r="DC17" s="9">
        <v>30.823</v>
      </c>
      <c r="DD17" s="9">
        <v>23.04</v>
      </c>
      <c r="DE17" s="9">
        <v>330.58300000000003</v>
      </c>
      <c r="DF17" s="9">
        <v>186.30799999999999</v>
      </c>
      <c r="DG17" s="9">
        <v>173.245</v>
      </c>
      <c r="DH17" s="9">
        <v>19.931999999999999</v>
      </c>
      <c r="DI17" s="9">
        <v>18.451000000000001</v>
      </c>
      <c r="DJ17" s="9">
        <v>7.0469999999999997</v>
      </c>
      <c r="DK17" s="9">
        <v>11.404</v>
      </c>
      <c r="DL17" s="9">
        <v>9.4689999999999994</v>
      </c>
      <c r="DM17" s="9">
        <v>8.9809999999999999</v>
      </c>
      <c r="DN17" s="9">
        <v>10.01</v>
      </c>
      <c r="DO17" s="9">
        <v>8.4410000000000007</v>
      </c>
      <c r="DP17" s="9">
        <v>0</v>
      </c>
      <c r="DQ17" s="9">
        <v>1.1439999999999999</v>
      </c>
      <c r="DR17" s="9">
        <v>9.609</v>
      </c>
      <c r="DS17" s="9">
        <v>7.6970000000000001</v>
      </c>
      <c r="DT17" s="9">
        <v>11.571</v>
      </c>
      <c r="DU17" s="9">
        <v>6.88</v>
      </c>
      <c r="DV17" s="9">
        <v>1.4810000000000001</v>
      </c>
      <c r="DW17" s="9">
        <v>153.31299999999999</v>
      </c>
      <c r="DX17" s="9">
        <v>138.52500000000001</v>
      </c>
      <c r="DY17" s="9">
        <v>132.43799999999999</v>
      </c>
      <c r="DZ17" s="9">
        <v>1.2210000000000001</v>
      </c>
      <c r="EA17" s="9">
        <v>4.8659999999999997</v>
      </c>
      <c r="EB17" s="9">
        <v>0.85499999999999998</v>
      </c>
      <c r="EC17" s="9">
        <v>4.5</v>
      </c>
      <c r="ED17" s="9">
        <v>0.73199999999999998</v>
      </c>
      <c r="EE17" s="9">
        <v>89.003</v>
      </c>
      <c r="EF17" s="9">
        <v>9.9920000000000009</v>
      </c>
      <c r="EG17" s="9">
        <v>12.48</v>
      </c>
      <c r="EH17" s="9">
        <v>27.05</v>
      </c>
      <c r="EI17" s="9">
        <v>14.186999999999999</v>
      </c>
      <c r="EJ17" s="9">
        <v>124.33799999999999</v>
      </c>
      <c r="EK17" s="9">
        <v>14.788</v>
      </c>
      <c r="EL17" s="9">
        <v>13.063000000000001</v>
      </c>
      <c r="EM17" s="9">
        <v>186.30799999999999</v>
      </c>
      <c r="EN17" s="9">
        <v>169.65799999999999</v>
      </c>
      <c r="EO17" s="9">
        <v>139.40299999999999</v>
      </c>
      <c r="EP17" s="9">
        <v>139.40299999999999</v>
      </c>
      <c r="EQ17" s="9">
        <v>10.317</v>
      </c>
      <c r="ER17" s="9">
        <v>129.08600000000001</v>
      </c>
      <c r="ES17" s="9">
        <v>30.256</v>
      </c>
      <c r="ET17" s="9">
        <v>277.88299999999998</v>
      </c>
      <c r="EU17" s="9">
        <v>260.28800000000001</v>
      </c>
      <c r="EV17" s="9">
        <v>47.728999999999999</v>
      </c>
      <c r="EW17" s="9">
        <v>22.533000000000001</v>
      </c>
      <c r="EX17" s="9">
        <v>9.468</v>
      </c>
      <c r="EY17" s="9">
        <v>11.092000000000001</v>
      </c>
      <c r="EZ17" s="9">
        <v>13.244</v>
      </c>
      <c r="FA17" s="9">
        <v>7.0780000000000003</v>
      </c>
      <c r="FB17" s="9">
        <v>13.113</v>
      </c>
      <c r="FC17" s="9">
        <v>3.5259999999999998</v>
      </c>
      <c r="FD17" s="9">
        <v>3.1040000000000001</v>
      </c>
      <c r="FE17" s="9">
        <v>4.6950000000000003</v>
      </c>
      <c r="FF17" s="9">
        <v>7.6020000000000003</v>
      </c>
      <c r="FG17" s="9">
        <v>8.2629999999999999</v>
      </c>
      <c r="FH17" s="9">
        <v>13.257999999999999</v>
      </c>
      <c r="FI17" s="9">
        <v>7.3010000000000002</v>
      </c>
      <c r="FJ17" s="9">
        <v>25.196000000000002</v>
      </c>
      <c r="FK17" s="9">
        <v>212.559</v>
      </c>
      <c r="FL17" s="9">
        <v>172.548</v>
      </c>
      <c r="FM17" s="9">
        <v>164.70400000000001</v>
      </c>
      <c r="FN17" s="9">
        <v>3.9990000000000001</v>
      </c>
      <c r="FO17" s="9">
        <v>3.63</v>
      </c>
      <c r="FP17" s="9">
        <v>4.3129999999999997</v>
      </c>
      <c r="FQ17" s="9">
        <v>2.2370000000000001</v>
      </c>
      <c r="FR17" s="9">
        <v>1.079</v>
      </c>
      <c r="FS17" s="9">
        <v>122.49</v>
      </c>
      <c r="FT17" s="9">
        <v>13.773999999999999</v>
      </c>
      <c r="FU17" s="9">
        <v>11.157999999999999</v>
      </c>
      <c r="FV17" s="9">
        <v>25.126999999999999</v>
      </c>
      <c r="FW17" s="9">
        <v>21.491</v>
      </c>
      <c r="FX17" s="9">
        <v>151.05699999999999</v>
      </c>
      <c r="FY17" s="9">
        <v>40.011000000000003</v>
      </c>
      <c r="FZ17" s="9">
        <v>17.594999999999999</v>
      </c>
      <c r="GA17" s="9">
        <v>247.727</v>
      </c>
      <c r="GB17" s="9">
        <v>30.155999999999999</v>
      </c>
      <c r="GC17" s="9">
        <v>33.012</v>
      </c>
      <c r="GD17" s="9">
        <v>31.741</v>
      </c>
      <c r="GE17" s="9">
        <v>2.173</v>
      </c>
      <c r="GF17" s="9">
        <v>1.9550000000000001</v>
      </c>
      <c r="GG17" s="9">
        <v>0.88700000000000001</v>
      </c>
      <c r="GH17" s="9">
        <v>1.0680000000000001</v>
      </c>
      <c r="GI17" s="9">
        <v>0.99199999999999999</v>
      </c>
      <c r="GJ17" s="9">
        <v>0.96299999999999997</v>
      </c>
      <c r="GK17" s="9">
        <v>1.2130000000000001</v>
      </c>
      <c r="GL17" s="9">
        <v>0</v>
      </c>
      <c r="GM17" s="9">
        <v>0.63100000000000001</v>
      </c>
      <c r="GN17" s="9">
        <v>0.59699999999999998</v>
      </c>
      <c r="GO17" s="9">
        <v>0.22900000000000001</v>
      </c>
      <c r="GP17" s="9">
        <v>1.129</v>
      </c>
      <c r="GQ17" s="9">
        <v>1.1859999999999999</v>
      </c>
      <c r="GR17" s="9">
        <v>0.76900000000000002</v>
      </c>
      <c r="GS17" s="9">
        <v>0.218</v>
      </c>
      <c r="GT17" s="9">
        <v>29.568000000000001</v>
      </c>
      <c r="GU17" s="9">
        <v>17.047999999999998</v>
      </c>
      <c r="GV17" s="9">
        <v>16.204000000000001</v>
      </c>
      <c r="GW17" s="9">
        <v>0.17599999999999999</v>
      </c>
      <c r="GX17" s="9">
        <v>0.66700000000000004</v>
      </c>
      <c r="GY17" s="9">
        <v>0.28599999999999998</v>
      </c>
      <c r="GZ17" s="9">
        <v>0</v>
      </c>
      <c r="HA17" s="9">
        <v>0.55700000000000005</v>
      </c>
      <c r="HB17" s="9">
        <v>13.734999999999999</v>
      </c>
      <c r="HC17" s="9">
        <v>1.1659999999999999</v>
      </c>
      <c r="HD17" s="9">
        <v>0.20499999999999999</v>
      </c>
      <c r="HE17" s="9">
        <v>1.9419999999999999</v>
      </c>
      <c r="HF17" s="9">
        <v>2.6309999999999998</v>
      </c>
      <c r="HG17" s="9">
        <v>14.416</v>
      </c>
      <c r="HH17" s="9">
        <v>12.521000000000001</v>
      </c>
      <c r="HI17" s="9">
        <v>1.2709999999999999</v>
      </c>
      <c r="HJ17" s="9">
        <v>33.012</v>
      </c>
      <c r="HK17" s="9">
        <v>48.634</v>
      </c>
      <c r="HL17" s="9">
        <v>46.551000000000002</v>
      </c>
      <c r="HM17" s="9">
        <v>3.194</v>
      </c>
      <c r="HN17" s="9">
        <v>2.2850000000000001</v>
      </c>
      <c r="HO17" s="9">
        <v>1.2010000000000001</v>
      </c>
      <c r="HP17" s="9">
        <v>1.0840000000000001</v>
      </c>
      <c r="HQ17" s="9">
        <v>1.871</v>
      </c>
      <c r="HR17" s="9">
        <v>0.41399999999999998</v>
      </c>
      <c r="HS17" s="9">
        <v>1.982</v>
      </c>
      <c r="HT17" s="9">
        <v>0</v>
      </c>
      <c r="HU17" s="9">
        <v>0.30299999999999999</v>
      </c>
      <c r="HV17" s="9">
        <v>0.65700000000000003</v>
      </c>
      <c r="HW17" s="9">
        <v>0.52500000000000002</v>
      </c>
      <c r="HX17" s="9">
        <v>1.1040000000000001</v>
      </c>
      <c r="HY17" s="9">
        <v>1.645</v>
      </c>
      <c r="HZ17" s="9">
        <v>0.64</v>
      </c>
      <c r="IA17" s="9">
        <v>0.90900000000000003</v>
      </c>
      <c r="IB17" s="9">
        <v>43.356999999999999</v>
      </c>
      <c r="IC17" s="9">
        <v>37.4</v>
      </c>
      <c r="ID17" s="9">
        <v>35.524999999999999</v>
      </c>
      <c r="IE17" s="9">
        <v>1.2829999999999999</v>
      </c>
      <c r="IF17" s="9">
        <v>0.48099999999999998</v>
      </c>
      <c r="IG17" s="9">
        <v>1.502</v>
      </c>
      <c r="IH17" s="9">
        <v>0.14399999999999999</v>
      </c>
      <c r="II17" s="9">
        <v>0.11700000000000001</v>
      </c>
      <c r="IJ17" s="9">
        <v>27.04</v>
      </c>
      <c r="IK17" s="9">
        <v>4.0730000000000004</v>
      </c>
      <c r="IL17" s="9">
        <v>2.6549999999999998</v>
      </c>
      <c r="IM17" s="9">
        <v>3.6320000000000001</v>
      </c>
      <c r="IN17" s="9">
        <v>5.468</v>
      </c>
      <c r="IO17" s="9">
        <v>31.931999999999999</v>
      </c>
      <c r="IP17" s="9">
        <v>5.9569999999999999</v>
      </c>
      <c r="IQ17" s="9">
        <v>2.0840000000000001</v>
      </c>
    </row>
    <row r="18" spans="1:251">
      <c r="A18" s="10">
        <v>44593</v>
      </c>
      <c r="B18" s="9">
        <v>28.053999999999998</v>
      </c>
      <c r="C18" s="9">
        <v>69.376000000000005</v>
      </c>
      <c r="D18" s="9">
        <v>235.83099999999999</v>
      </c>
      <c r="E18" s="9">
        <v>71.486999999999995</v>
      </c>
      <c r="F18" s="9">
        <v>14.617000000000001</v>
      </c>
      <c r="G18" s="9">
        <v>427.286</v>
      </c>
      <c r="H18" s="9">
        <v>181.49</v>
      </c>
      <c r="I18" s="9">
        <v>175.85400000000001</v>
      </c>
      <c r="J18" s="9">
        <v>22.341999999999999</v>
      </c>
      <c r="K18" s="9">
        <v>19.905999999999999</v>
      </c>
      <c r="L18" s="9">
        <v>9.6989999999999998</v>
      </c>
      <c r="M18" s="9">
        <v>10.207000000000001</v>
      </c>
      <c r="N18" s="9">
        <v>11.052</v>
      </c>
      <c r="O18" s="9">
        <v>8.8539999999999992</v>
      </c>
      <c r="P18" s="9">
        <v>12.234</v>
      </c>
      <c r="Q18" s="9">
        <v>2.0920000000000001</v>
      </c>
      <c r="R18" s="9">
        <v>5.58</v>
      </c>
      <c r="S18" s="9">
        <v>7.0289999999999999</v>
      </c>
      <c r="T18" s="9">
        <v>5.2830000000000004</v>
      </c>
      <c r="U18" s="9">
        <v>7.593</v>
      </c>
      <c r="V18" s="9">
        <v>13.87</v>
      </c>
      <c r="W18" s="9">
        <v>6.0359999999999996</v>
      </c>
      <c r="X18" s="9">
        <v>2.4359999999999999</v>
      </c>
      <c r="Y18" s="9">
        <v>153.512</v>
      </c>
      <c r="Z18" s="9">
        <v>118.87</v>
      </c>
      <c r="AA18" s="9">
        <v>109.113</v>
      </c>
      <c r="AB18" s="9">
        <v>3.5169999999999999</v>
      </c>
      <c r="AC18" s="9">
        <v>6.24</v>
      </c>
      <c r="AD18" s="9">
        <v>2.8010000000000002</v>
      </c>
      <c r="AE18" s="9">
        <v>3.9390000000000001</v>
      </c>
      <c r="AF18" s="9">
        <v>3.0169999999999999</v>
      </c>
      <c r="AG18" s="9">
        <v>95.147000000000006</v>
      </c>
      <c r="AH18" s="9">
        <v>9.0890000000000004</v>
      </c>
      <c r="AI18" s="9">
        <v>3.2730000000000001</v>
      </c>
      <c r="AJ18" s="9">
        <v>11.36</v>
      </c>
      <c r="AK18" s="9">
        <v>24.376000000000001</v>
      </c>
      <c r="AL18" s="9">
        <v>94.494</v>
      </c>
      <c r="AM18" s="9">
        <v>34.642000000000003</v>
      </c>
      <c r="AN18" s="9">
        <v>5.6360000000000001</v>
      </c>
      <c r="AO18" s="9">
        <v>181.49</v>
      </c>
      <c r="AP18" s="9">
        <v>226.005</v>
      </c>
      <c r="AQ18" s="9">
        <v>213.14</v>
      </c>
      <c r="AR18" s="9">
        <v>24.867000000000001</v>
      </c>
      <c r="AS18" s="9">
        <v>23.658000000000001</v>
      </c>
      <c r="AT18" s="9">
        <v>10.587</v>
      </c>
      <c r="AU18" s="9">
        <v>13.071</v>
      </c>
      <c r="AV18" s="9">
        <v>16.277000000000001</v>
      </c>
      <c r="AW18" s="9">
        <v>7.38</v>
      </c>
      <c r="AX18" s="9">
        <v>15.488</v>
      </c>
      <c r="AY18" s="9">
        <v>2.879</v>
      </c>
      <c r="AZ18" s="9">
        <v>5.29</v>
      </c>
      <c r="BA18" s="9">
        <v>6.04</v>
      </c>
      <c r="BB18" s="9">
        <v>8.6300000000000008</v>
      </c>
      <c r="BC18" s="9">
        <v>8.9870000000000001</v>
      </c>
      <c r="BD18" s="9">
        <v>17.100999999999999</v>
      </c>
      <c r="BE18" s="9">
        <v>6.5570000000000004</v>
      </c>
      <c r="BF18" s="9">
        <v>1.2090000000000001</v>
      </c>
      <c r="BG18" s="9">
        <v>188.273</v>
      </c>
      <c r="BH18" s="9">
        <v>135.56399999999999</v>
      </c>
      <c r="BI18" s="9">
        <v>129.535</v>
      </c>
      <c r="BJ18" s="9">
        <v>2.919</v>
      </c>
      <c r="BK18" s="9">
        <v>3.11</v>
      </c>
      <c r="BL18" s="9">
        <v>2.8740000000000001</v>
      </c>
      <c r="BM18" s="9">
        <v>1.921</v>
      </c>
      <c r="BN18" s="9">
        <v>1.234</v>
      </c>
      <c r="BO18" s="9">
        <v>105.876</v>
      </c>
      <c r="BP18" s="9">
        <v>4.2190000000000003</v>
      </c>
      <c r="BQ18" s="9">
        <v>5.7869999999999999</v>
      </c>
      <c r="BR18" s="9">
        <v>19.681999999999999</v>
      </c>
      <c r="BS18" s="9">
        <v>18.344999999999999</v>
      </c>
      <c r="BT18" s="9">
        <v>117.218</v>
      </c>
      <c r="BU18" s="9">
        <v>52.709000000000003</v>
      </c>
      <c r="BV18" s="9">
        <v>12.864000000000001</v>
      </c>
      <c r="BW18" s="9">
        <v>226.005</v>
      </c>
      <c r="BX18" s="9">
        <v>319.98500000000001</v>
      </c>
      <c r="BY18" s="9">
        <v>296.30500000000001</v>
      </c>
      <c r="BZ18" s="9">
        <v>42.472999999999999</v>
      </c>
      <c r="CA18" s="9">
        <v>39.771999999999998</v>
      </c>
      <c r="CB18" s="9">
        <v>20.114000000000001</v>
      </c>
      <c r="CC18" s="9">
        <v>19.658000000000001</v>
      </c>
      <c r="CD18" s="9">
        <v>28.574000000000002</v>
      </c>
      <c r="CE18" s="9">
        <v>11.198</v>
      </c>
      <c r="CF18" s="9">
        <v>29.731000000000002</v>
      </c>
      <c r="CG18" s="9">
        <v>6.665</v>
      </c>
      <c r="CH18" s="9">
        <v>3.3759999999999999</v>
      </c>
      <c r="CI18" s="9">
        <v>6.9169999999999998</v>
      </c>
      <c r="CJ18" s="9">
        <v>16.954000000000001</v>
      </c>
      <c r="CK18" s="9">
        <v>15.901</v>
      </c>
      <c r="CL18" s="9">
        <v>24.74</v>
      </c>
      <c r="CM18" s="9">
        <v>15.032</v>
      </c>
      <c r="CN18" s="9">
        <v>2.7010000000000001</v>
      </c>
      <c r="CO18" s="9">
        <v>253.83199999999999</v>
      </c>
      <c r="CP18" s="9">
        <v>223.614</v>
      </c>
      <c r="CQ18" s="9">
        <v>205.399</v>
      </c>
      <c r="CR18" s="9">
        <v>9.9760000000000009</v>
      </c>
      <c r="CS18" s="9">
        <v>8.0749999999999993</v>
      </c>
      <c r="CT18" s="9">
        <v>8.6530000000000005</v>
      </c>
      <c r="CU18" s="9">
        <v>6.6360000000000001</v>
      </c>
      <c r="CV18" s="9">
        <v>2.7610000000000001</v>
      </c>
      <c r="CW18" s="9">
        <v>156.49100000000001</v>
      </c>
      <c r="CX18" s="9">
        <v>19.233000000000001</v>
      </c>
      <c r="CY18" s="9">
        <v>16.119</v>
      </c>
      <c r="CZ18" s="9">
        <v>31.771000000000001</v>
      </c>
      <c r="DA18" s="9">
        <v>37.106000000000002</v>
      </c>
      <c r="DB18" s="9">
        <v>186.50700000000001</v>
      </c>
      <c r="DC18" s="9">
        <v>30.219000000000001</v>
      </c>
      <c r="DD18" s="9">
        <v>23.678999999999998</v>
      </c>
      <c r="DE18" s="9">
        <v>319.98500000000001</v>
      </c>
      <c r="DF18" s="9">
        <v>201.773</v>
      </c>
      <c r="DG18" s="9">
        <v>184.60499999999999</v>
      </c>
      <c r="DH18" s="9">
        <v>27.64</v>
      </c>
      <c r="DI18" s="9">
        <v>25.46</v>
      </c>
      <c r="DJ18" s="9">
        <v>8.6229999999999993</v>
      </c>
      <c r="DK18" s="9">
        <v>16.838000000000001</v>
      </c>
      <c r="DL18" s="9">
        <v>11.44</v>
      </c>
      <c r="DM18" s="9">
        <v>14.02</v>
      </c>
      <c r="DN18" s="9">
        <v>12.289</v>
      </c>
      <c r="DO18" s="9">
        <v>13.172000000000001</v>
      </c>
      <c r="DP18" s="9">
        <v>0</v>
      </c>
      <c r="DQ18" s="9">
        <v>5.4240000000000004</v>
      </c>
      <c r="DR18" s="9">
        <v>11.432</v>
      </c>
      <c r="DS18" s="9">
        <v>8.6039999999999992</v>
      </c>
      <c r="DT18" s="9">
        <v>16.212</v>
      </c>
      <c r="DU18" s="9">
        <v>9.2490000000000006</v>
      </c>
      <c r="DV18" s="9">
        <v>2.1800000000000002</v>
      </c>
      <c r="DW18" s="9">
        <v>156.964</v>
      </c>
      <c r="DX18" s="9">
        <v>136.90299999999999</v>
      </c>
      <c r="DY18" s="9">
        <v>130.982</v>
      </c>
      <c r="DZ18" s="9">
        <v>2.7130000000000001</v>
      </c>
      <c r="EA18" s="9">
        <v>3.2080000000000002</v>
      </c>
      <c r="EB18" s="9">
        <v>1.7509999999999999</v>
      </c>
      <c r="EC18" s="9">
        <v>3.585</v>
      </c>
      <c r="ED18" s="9">
        <v>0.58599999999999997</v>
      </c>
      <c r="EE18" s="9">
        <v>86.15</v>
      </c>
      <c r="EF18" s="9">
        <v>7.3680000000000003</v>
      </c>
      <c r="EG18" s="9">
        <v>13.489000000000001</v>
      </c>
      <c r="EH18" s="9">
        <v>29.895</v>
      </c>
      <c r="EI18" s="9">
        <v>15.090999999999999</v>
      </c>
      <c r="EJ18" s="9">
        <v>121.812</v>
      </c>
      <c r="EK18" s="9">
        <v>20.061</v>
      </c>
      <c r="EL18" s="9">
        <v>17.167999999999999</v>
      </c>
      <c r="EM18" s="9">
        <v>201.773</v>
      </c>
      <c r="EN18" s="9">
        <v>194.422</v>
      </c>
      <c r="EO18" s="9">
        <v>161.874</v>
      </c>
      <c r="EP18" s="9">
        <v>161.874</v>
      </c>
      <c r="EQ18" s="9">
        <v>20.207999999999998</v>
      </c>
      <c r="ER18" s="9">
        <v>141.66499999999999</v>
      </c>
      <c r="ES18" s="9">
        <v>32.548999999999999</v>
      </c>
      <c r="ET18" s="9">
        <v>284.815</v>
      </c>
      <c r="EU18" s="9">
        <v>265.60599999999999</v>
      </c>
      <c r="EV18" s="9">
        <v>52.168999999999997</v>
      </c>
      <c r="EW18" s="9">
        <v>23.193000000000001</v>
      </c>
      <c r="EX18" s="9">
        <v>9.2769999999999992</v>
      </c>
      <c r="EY18" s="9">
        <v>11.228999999999999</v>
      </c>
      <c r="EZ18" s="9">
        <v>13.917</v>
      </c>
      <c r="FA18" s="9">
        <v>6.5880000000000001</v>
      </c>
      <c r="FB18" s="9">
        <v>14.569000000000001</v>
      </c>
      <c r="FC18" s="9">
        <v>3.222</v>
      </c>
      <c r="FD18" s="9">
        <v>2.4660000000000002</v>
      </c>
      <c r="FE18" s="9">
        <v>5.8419999999999996</v>
      </c>
      <c r="FF18" s="9">
        <v>8.15</v>
      </c>
      <c r="FG18" s="9">
        <v>6.5129999999999999</v>
      </c>
      <c r="FH18" s="9">
        <v>12.711</v>
      </c>
      <c r="FI18" s="9">
        <v>7.7939999999999996</v>
      </c>
      <c r="FJ18" s="9">
        <v>28.975999999999999</v>
      </c>
      <c r="FK18" s="9">
        <v>213.43700000000001</v>
      </c>
      <c r="FL18" s="9">
        <v>173.381</v>
      </c>
      <c r="FM18" s="9">
        <v>161.803</v>
      </c>
      <c r="FN18" s="9">
        <v>7.2759999999999998</v>
      </c>
      <c r="FO18" s="9">
        <v>4.0259999999999998</v>
      </c>
      <c r="FP18" s="9">
        <v>6.1920000000000002</v>
      </c>
      <c r="FQ18" s="9">
        <v>3.5470000000000002</v>
      </c>
      <c r="FR18" s="9">
        <v>1.5640000000000001</v>
      </c>
      <c r="FS18" s="9">
        <v>124.06100000000001</v>
      </c>
      <c r="FT18" s="9">
        <v>12.474</v>
      </c>
      <c r="FU18" s="9">
        <v>11.289</v>
      </c>
      <c r="FV18" s="9">
        <v>25.556000000000001</v>
      </c>
      <c r="FW18" s="9">
        <v>29.411999999999999</v>
      </c>
      <c r="FX18" s="9">
        <v>143.96899999999999</v>
      </c>
      <c r="FY18" s="9">
        <v>40.055999999999997</v>
      </c>
      <c r="FZ18" s="9">
        <v>19.21</v>
      </c>
      <c r="GA18" s="9">
        <v>250.59800000000001</v>
      </c>
      <c r="GB18" s="9">
        <v>34.216999999999999</v>
      </c>
      <c r="GC18" s="9">
        <v>32.347000000000001</v>
      </c>
      <c r="GD18" s="9">
        <v>32.008000000000003</v>
      </c>
      <c r="GE18" s="9">
        <v>2.1840000000000002</v>
      </c>
      <c r="GF18" s="9">
        <v>2.1840000000000002</v>
      </c>
      <c r="GG18" s="9">
        <v>0.92900000000000005</v>
      </c>
      <c r="GH18" s="9">
        <v>1.254</v>
      </c>
      <c r="GI18" s="9">
        <v>1.456</v>
      </c>
      <c r="GJ18" s="9">
        <v>0.72699999999999998</v>
      </c>
      <c r="GK18" s="9">
        <v>1.3360000000000001</v>
      </c>
      <c r="GL18" s="9">
        <v>0.12</v>
      </c>
      <c r="GM18" s="9">
        <v>0.72699999999999998</v>
      </c>
      <c r="GN18" s="9">
        <v>0.80900000000000005</v>
      </c>
      <c r="GO18" s="9">
        <v>0.29599999999999999</v>
      </c>
      <c r="GP18" s="9">
        <v>1.079</v>
      </c>
      <c r="GQ18" s="9">
        <v>1.466</v>
      </c>
      <c r="GR18" s="9">
        <v>0.71799999999999997</v>
      </c>
      <c r="GS18" s="9">
        <v>0</v>
      </c>
      <c r="GT18" s="9">
        <v>29.824999999999999</v>
      </c>
      <c r="GU18" s="9">
        <v>17.654</v>
      </c>
      <c r="GV18" s="9">
        <v>16.297000000000001</v>
      </c>
      <c r="GW18" s="9">
        <v>0.83699999999999997</v>
      </c>
      <c r="GX18" s="9">
        <v>0.52100000000000002</v>
      </c>
      <c r="GY18" s="9">
        <v>0.86899999999999999</v>
      </c>
      <c r="GZ18" s="9">
        <v>0.09</v>
      </c>
      <c r="HA18" s="9">
        <v>0.39800000000000002</v>
      </c>
      <c r="HB18" s="9">
        <v>14.645</v>
      </c>
      <c r="HC18" s="9">
        <v>0.48799999999999999</v>
      </c>
      <c r="HD18" s="9">
        <v>0.53</v>
      </c>
      <c r="HE18" s="9">
        <v>1.992</v>
      </c>
      <c r="HF18" s="9">
        <v>3.645</v>
      </c>
      <c r="HG18" s="9">
        <v>14.009</v>
      </c>
      <c r="HH18" s="9">
        <v>12.17</v>
      </c>
      <c r="HI18" s="9">
        <v>0.33800000000000002</v>
      </c>
      <c r="HJ18" s="9">
        <v>32.347000000000001</v>
      </c>
      <c r="HK18" s="9">
        <v>56.381999999999998</v>
      </c>
      <c r="HL18" s="9">
        <v>53.075000000000003</v>
      </c>
      <c r="HM18" s="9">
        <v>4.59</v>
      </c>
      <c r="HN18" s="9">
        <v>4.173</v>
      </c>
      <c r="HO18" s="9">
        <v>3.069</v>
      </c>
      <c r="HP18" s="9">
        <v>1.105</v>
      </c>
      <c r="HQ18" s="9">
        <v>3.577</v>
      </c>
      <c r="HR18" s="9">
        <v>0.59699999999999998</v>
      </c>
      <c r="HS18" s="9">
        <v>3.9209999999999998</v>
      </c>
      <c r="HT18" s="9">
        <v>0</v>
      </c>
      <c r="HU18" s="9">
        <v>0.253</v>
      </c>
      <c r="HV18" s="9">
        <v>1.696</v>
      </c>
      <c r="HW18" s="9">
        <v>1.4630000000000001</v>
      </c>
      <c r="HX18" s="9">
        <v>1.0149999999999999</v>
      </c>
      <c r="HY18" s="9">
        <v>2.95</v>
      </c>
      <c r="HZ18" s="9">
        <v>1.224</v>
      </c>
      <c r="IA18" s="9">
        <v>0.41699999999999998</v>
      </c>
      <c r="IB18" s="9">
        <v>48.484999999999999</v>
      </c>
      <c r="IC18" s="9">
        <v>41.034999999999997</v>
      </c>
      <c r="ID18" s="9">
        <v>38.222999999999999</v>
      </c>
      <c r="IE18" s="9">
        <v>2.3330000000000002</v>
      </c>
      <c r="IF18" s="9">
        <v>0.47899999999999998</v>
      </c>
      <c r="IG18" s="9">
        <v>2.5739999999999998</v>
      </c>
      <c r="IH18" s="9">
        <v>0.121</v>
      </c>
      <c r="II18" s="9">
        <v>0.11700000000000001</v>
      </c>
      <c r="IJ18" s="9">
        <v>29.689</v>
      </c>
      <c r="IK18" s="9">
        <v>4.5590000000000002</v>
      </c>
      <c r="IL18" s="9">
        <v>3.7869999999999999</v>
      </c>
      <c r="IM18" s="9">
        <v>3</v>
      </c>
      <c r="IN18" s="9">
        <v>9.6880000000000006</v>
      </c>
      <c r="IO18" s="9">
        <v>31.346</v>
      </c>
      <c r="IP18" s="9">
        <v>7.45</v>
      </c>
      <c r="IQ18" s="9">
        <v>3.3069999999999999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44.959000000000003</v>
      </c>
      <c r="C11" s="9">
        <v>32.76</v>
      </c>
      <c r="D11" s="9">
        <v>31.419</v>
      </c>
      <c r="E11" s="9">
        <v>2.6389999999999998</v>
      </c>
      <c r="F11" s="9">
        <v>2.6389999999999998</v>
      </c>
      <c r="G11" s="9">
        <v>1.7030000000000001</v>
      </c>
      <c r="H11" s="9">
        <v>0.93700000000000006</v>
      </c>
      <c r="I11" s="9">
        <v>2.2709999999999999</v>
      </c>
      <c r="J11" s="9">
        <v>0.36899999999999999</v>
      </c>
      <c r="K11" s="9">
        <v>2.2709999999999999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1.54</v>
      </c>
      <c r="Q11" s="9">
        <v>1.6559999999999999</v>
      </c>
      <c r="R11" s="9">
        <v>0.98399999999999999</v>
      </c>
      <c r="S11" s="9">
        <v>0</v>
      </c>
      <c r="T11" s="9">
        <v>28.779</v>
      </c>
      <c r="U11" s="9">
        <v>21.957999999999998</v>
      </c>
      <c r="V11" s="9">
        <v>21.358000000000001</v>
      </c>
      <c r="W11" s="9">
        <v>0.6</v>
      </c>
      <c r="X11" s="9">
        <v>0</v>
      </c>
      <c r="Y11" s="9">
        <v>0.6</v>
      </c>
      <c r="Z11" s="9">
        <v>0</v>
      </c>
      <c r="AA11" s="9">
        <v>0</v>
      </c>
      <c r="AB11" s="9">
        <v>17.491</v>
      </c>
      <c r="AC11" s="9">
        <v>1.4710000000000001</v>
      </c>
      <c r="AD11" s="9">
        <v>0.26700000000000002</v>
      </c>
      <c r="AE11" s="9">
        <v>2.7290000000000001</v>
      </c>
      <c r="AF11" s="9">
        <v>2.1760000000000002</v>
      </c>
      <c r="AG11" s="9">
        <v>19.782</v>
      </c>
      <c r="AH11" s="9">
        <v>6.8220000000000001</v>
      </c>
      <c r="AI11" s="9">
        <v>1.341</v>
      </c>
      <c r="AJ11" s="9">
        <v>32.76</v>
      </c>
      <c r="AK11" s="9">
        <v>27.495999999999999</v>
      </c>
      <c r="AL11" s="9">
        <v>25.061</v>
      </c>
      <c r="AM11" s="9">
        <v>2.7789999999999999</v>
      </c>
      <c r="AN11" s="9">
        <v>1.891</v>
      </c>
      <c r="AO11" s="9">
        <v>0.79300000000000004</v>
      </c>
      <c r="AP11" s="9">
        <v>1.0980000000000001</v>
      </c>
      <c r="AQ11" s="9">
        <v>0.70899999999999996</v>
      </c>
      <c r="AR11" s="9">
        <v>1.1819999999999999</v>
      </c>
      <c r="AS11" s="9">
        <v>0.64</v>
      </c>
      <c r="AT11" s="9">
        <v>0.27300000000000002</v>
      </c>
      <c r="AU11" s="9">
        <v>0.879</v>
      </c>
      <c r="AV11" s="9">
        <v>0.27900000000000003</v>
      </c>
      <c r="AW11" s="9">
        <v>0.67900000000000005</v>
      </c>
      <c r="AX11" s="9">
        <v>0.93300000000000005</v>
      </c>
      <c r="AY11" s="9">
        <v>1.153</v>
      </c>
      <c r="AZ11" s="9">
        <v>0.73799999999999999</v>
      </c>
      <c r="BA11" s="9">
        <v>0.88800000000000001</v>
      </c>
      <c r="BB11" s="9">
        <v>22.282</v>
      </c>
      <c r="BC11" s="9">
        <v>20.172000000000001</v>
      </c>
      <c r="BD11" s="9">
        <v>19.661000000000001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12.507999999999999</v>
      </c>
      <c r="BK11" s="9">
        <v>2.2989999999999999</v>
      </c>
      <c r="BL11" s="9">
        <v>1.6319999999999999</v>
      </c>
      <c r="BM11" s="9">
        <v>3.7320000000000002</v>
      </c>
      <c r="BN11" s="9">
        <v>1.752</v>
      </c>
      <c r="BO11" s="9">
        <v>18.420000000000002</v>
      </c>
      <c r="BP11" s="9">
        <v>2.11</v>
      </c>
      <c r="BQ11" s="9">
        <v>2.4350000000000001</v>
      </c>
      <c r="BR11" s="9">
        <v>27.495999999999999</v>
      </c>
      <c r="BS11" s="9">
        <v>34.215000000000003</v>
      </c>
      <c r="BT11" s="9">
        <v>32.680999999999997</v>
      </c>
      <c r="BU11" s="9">
        <v>2.4929999999999999</v>
      </c>
      <c r="BV11" s="9">
        <v>2.3740000000000001</v>
      </c>
      <c r="BW11" s="9">
        <v>0.63800000000000001</v>
      </c>
      <c r="BX11" s="9">
        <v>1.736</v>
      </c>
      <c r="BY11" s="9">
        <v>1.0580000000000001</v>
      </c>
      <c r="BZ11" s="9">
        <v>1.3160000000000001</v>
      </c>
      <c r="CA11" s="9">
        <v>1.2929999999999999</v>
      </c>
      <c r="CB11" s="9">
        <v>0.85299999999999998</v>
      </c>
      <c r="CC11" s="9">
        <v>0.22800000000000001</v>
      </c>
      <c r="CD11" s="9">
        <v>0.69</v>
      </c>
      <c r="CE11" s="9">
        <v>1.1919999999999999</v>
      </c>
      <c r="CF11" s="9">
        <v>0.49099999999999999</v>
      </c>
      <c r="CG11" s="9">
        <v>1.915</v>
      </c>
      <c r="CH11" s="9">
        <v>0.45800000000000002</v>
      </c>
      <c r="CI11" s="9">
        <v>0.11899999999999999</v>
      </c>
      <c r="CJ11" s="9">
        <v>30.187999999999999</v>
      </c>
      <c r="CK11" s="9">
        <v>25.925999999999998</v>
      </c>
      <c r="CL11" s="9">
        <v>22.654</v>
      </c>
      <c r="CM11" s="9">
        <v>1.6819999999999999</v>
      </c>
      <c r="CN11" s="9">
        <v>1.59</v>
      </c>
      <c r="CO11" s="9">
        <v>1.2709999999999999</v>
      </c>
      <c r="CP11" s="9">
        <v>1.6439999999999999</v>
      </c>
      <c r="CQ11" s="9">
        <v>0.35699999999999998</v>
      </c>
      <c r="CR11" s="9">
        <v>21.600999999999999</v>
      </c>
      <c r="CS11" s="9">
        <v>1.7030000000000001</v>
      </c>
      <c r="CT11" s="9">
        <v>1.4179999999999999</v>
      </c>
      <c r="CU11" s="9">
        <v>1.204</v>
      </c>
      <c r="CV11" s="9">
        <v>5.5609999999999999</v>
      </c>
      <c r="CW11" s="9">
        <v>20.364999999999998</v>
      </c>
      <c r="CX11" s="9">
        <v>4.2619999999999996</v>
      </c>
      <c r="CY11" s="9">
        <v>1.534</v>
      </c>
      <c r="CZ11" s="9">
        <v>34.215000000000003</v>
      </c>
      <c r="DA11" s="9">
        <v>23.481000000000002</v>
      </c>
      <c r="DB11" s="9">
        <v>21.646999999999998</v>
      </c>
      <c r="DC11" s="9">
        <v>2.0299999999999998</v>
      </c>
      <c r="DD11" s="9">
        <v>1.3069999999999999</v>
      </c>
      <c r="DE11" s="9">
        <v>0.44900000000000001</v>
      </c>
      <c r="DF11" s="9">
        <v>0.85799999999999998</v>
      </c>
      <c r="DG11" s="9">
        <v>0.36399999999999999</v>
      </c>
      <c r="DH11" s="9">
        <v>0.94199999999999995</v>
      </c>
      <c r="DI11" s="9">
        <v>0.502</v>
      </c>
      <c r="DJ11" s="9">
        <v>0.80500000000000005</v>
      </c>
      <c r="DK11" s="9">
        <v>0</v>
      </c>
      <c r="DL11" s="9">
        <v>0.156</v>
      </c>
      <c r="DM11" s="9">
        <v>0.40799999999999997</v>
      </c>
      <c r="DN11" s="9">
        <v>0.74299999999999999</v>
      </c>
      <c r="DO11" s="9">
        <v>0.46500000000000002</v>
      </c>
      <c r="DP11" s="9">
        <v>0.84099999999999997</v>
      </c>
      <c r="DQ11" s="9">
        <v>0.72299999999999998</v>
      </c>
      <c r="DR11" s="9">
        <v>19.617000000000001</v>
      </c>
      <c r="DS11" s="9">
        <v>18.074999999999999</v>
      </c>
      <c r="DT11" s="9">
        <v>17.385999999999999</v>
      </c>
      <c r="DU11" s="9">
        <v>0.45900000000000002</v>
      </c>
      <c r="DV11" s="9">
        <v>0.23</v>
      </c>
      <c r="DW11" s="9">
        <v>0.46200000000000002</v>
      </c>
      <c r="DX11" s="9">
        <v>0.11</v>
      </c>
      <c r="DY11" s="9">
        <v>0</v>
      </c>
      <c r="DZ11" s="9">
        <v>13.497</v>
      </c>
      <c r="EA11" s="9">
        <v>1.038</v>
      </c>
      <c r="EB11" s="9">
        <v>1.032</v>
      </c>
      <c r="EC11" s="9">
        <v>2.5089999999999999</v>
      </c>
      <c r="ED11" s="9">
        <v>1.38</v>
      </c>
      <c r="EE11" s="9">
        <v>16.695</v>
      </c>
      <c r="EF11" s="9">
        <v>1.5429999999999999</v>
      </c>
      <c r="EG11" s="9">
        <v>1.8340000000000001</v>
      </c>
      <c r="EH11" s="9">
        <v>23.481000000000002</v>
      </c>
      <c r="EI11" s="9">
        <v>14.81</v>
      </c>
      <c r="EJ11" s="9">
        <v>14.106</v>
      </c>
      <c r="EK11" s="9">
        <v>1.2</v>
      </c>
      <c r="EL11" s="9">
        <v>1.2</v>
      </c>
      <c r="EM11" s="9">
        <v>0.27100000000000002</v>
      </c>
      <c r="EN11" s="9">
        <v>0.92800000000000005</v>
      </c>
      <c r="EO11" s="9">
        <v>0.67500000000000004</v>
      </c>
      <c r="EP11" s="9">
        <v>0.52500000000000002</v>
      </c>
      <c r="EQ11" s="9">
        <v>0.67500000000000004</v>
      </c>
      <c r="ER11" s="9">
        <v>0.27100000000000002</v>
      </c>
      <c r="ES11" s="9">
        <v>0.11799999999999999</v>
      </c>
      <c r="ET11" s="9">
        <v>0.38600000000000001</v>
      </c>
      <c r="EU11" s="9">
        <v>0.54400000000000004</v>
      </c>
      <c r="EV11" s="9">
        <v>0.27</v>
      </c>
      <c r="EW11" s="9">
        <v>0.755</v>
      </c>
      <c r="EX11" s="9">
        <v>0.44400000000000001</v>
      </c>
      <c r="EY11" s="9">
        <v>0</v>
      </c>
      <c r="EZ11" s="9">
        <v>12.907</v>
      </c>
      <c r="FA11" s="9">
        <v>11.661</v>
      </c>
      <c r="FB11" s="9">
        <v>11.238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9.34</v>
      </c>
      <c r="FI11" s="9">
        <v>0.371</v>
      </c>
      <c r="FJ11" s="9">
        <v>0.50700000000000001</v>
      </c>
      <c r="FK11" s="9">
        <v>1.4419999999999999</v>
      </c>
      <c r="FL11" s="9">
        <v>1.1339999999999999</v>
      </c>
      <c r="FM11" s="9">
        <v>10.526999999999999</v>
      </c>
      <c r="FN11" s="9">
        <v>1.246</v>
      </c>
      <c r="FO11" s="9">
        <v>0.70399999999999996</v>
      </c>
      <c r="FP11" s="9">
        <v>14.81</v>
      </c>
      <c r="FQ11" s="9">
        <v>29.559000000000001</v>
      </c>
      <c r="FR11" s="9">
        <v>27.282</v>
      </c>
      <c r="FS11" s="9">
        <v>2.1659999999999999</v>
      </c>
      <c r="FT11" s="9">
        <v>1.6619999999999999</v>
      </c>
      <c r="FU11" s="9">
        <v>0.84199999999999997</v>
      </c>
      <c r="FV11" s="9">
        <v>0.82</v>
      </c>
      <c r="FW11" s="9">
        <v>1.532</v>
      </c>
      <c r="FX11" s="9">
        <v>0.13</v>
      </c>
      <c r="FY11" s="9">
        <v>1.288</v>
      </c>
      <c r="FZ11" s="9">
        <v>0.13</v>
      </c>
      <c r="GA11" s="9">
        <v>0.14799999999999999</v>
      </c>
      <c r="GB11" s="9">
        <v>0</v>
      </c>
      <c r="GC11" s="9">
        <v>0.54800000000000004</v>
      </c>
      <c r="GD11" s="9">
        <v>1.1140000000000001</v>
      </c>
      <c r="GE11" s="9">
        <v>1.6619999999999999</v>
      </c>
      <c r="GF11" s="9">
        <v>0</v>
      </c>
      <c r="GG11" s="9">
        <v>0.504</v>
      </c>
      <c r="GH11" s="9">
        <v>25.116</v>
      </c>
      <c r="GI11" s="9">
        <v>22.102</v>
      </c>
      <c r="GJ11" s="9">
        <v>21.634</v>
      </c>
      <c r="GK11" s="9">
        <v>0.247</v>
      </c>
      <c r="GL11" s="9">
        <v>0.221</v>
      </c>
      <c r="GM11" s="9">
        <v>0.247</v>
      </c>
      <c r="GN11" s="9">
        <v>0.221</v>
      </c>
      <c r="GO11" s="9">
        <v>0</v>
      </c>
      <c r="GP11" s="9">
        <v>13.67</v>
      </c>
      <c r="GQ11" s="9">
        <v>1.601</v>
      </c>
      <c r="GR11" s="9">
        <v>1.365</v>
      </c>
      <c r="GS11" s="9">
        <v>5.4649999999999999</v>
      </c>
      <c r="GT11" s="9">
        <v>1.655</v>
      </c>
      <c r="GU11" s="9">
        <v>20.446999999999999</v>
      </c>
      <c r="GV11" s="9">
        <v>3.0150000000000001</v>
      </c>
      <c r="GW11" s="9">
        <v>2.2759999999999998</v>
      </c>
      <c r="GX11" s="9">
        <v>29.559000000000001</v>
      </c>
      <c r="GY11" s="9">
        <v>64.367000000000004</v>
      </c>
      <c r="GZ11" s="9">
        <v>60.314999999999998</v>
      </c>
      <c r="HA11" s="9">
        <v>3.383</v>
      </c>
      <c r="HB11" s="9">
        <v>2.9780000000000002</v>
      </c>
      <c r="HC11" s="9">
        <v>1.1679999999999999</v>
      </c>
      <c r="HD11" s="9">
        <v>1.81</v>
      </c>
      <c r="HE11" s="9">
        <v>1.8720000000000001</v>
      </c>
      <c r="HF11" s="9">
        <v>1.1060000000000001</v>
      </c>
      <c r="HG11" s="9">
        <v>2.0299999999999998</v>
      </c>
      <c r="HH11" s="9">
        <v>0</v>
      </c>
      <c r="HI11" s="9">
        <v>0.94799999999999995</v>
      </c>
      <c r="HJ11" s="9">
        <v>0.68300000000000005</v>
      </c>
      <c r="HK11" s="9">
        <v>1.581</v>
      </c>
      <c r="HL11" s="9">
        <v>0.71299999999999997</v>
      </c>
      <c r="HM11" s="9">
        <v>2.35</v>
      </c>
      <c r="HN11" s="9">
        <v>0.628</v>
      </c>
      <c r="HO11" s="9">
        <v>0.40400000000000003</v>
      </c>
      <c r="HP11" s="9">
        <v>56.932000000000002</v>
      </c>
      <c r="HQ11" s="9">
        <v>42.484000000000002</v>
      </c>
      <c r="HR11" s="9">
        <v>40.183</v>
      </c>
      <c r="HS11" s="9">
        <v>1.6890000000000001</v>
      </c>
      <c r="HT11" s="9">
        <v>0.61199999999999999</v>
      </c>
      <c r="HU11" s="9">
        <v>1.93</v>
      </c>
      <c r="HV11" s="9">
        <v>0</v>
      </c>
      <c r="HW11" s="9">
        <v>0.372</v>
      </c>
      <c r="HX11" s="9">
        <v>33.158999999999999</v>
      </c>
      <c r="HY11" s="9">
        <v>4.4619999999999997</v>
      </c>
      <c r="HZ11" s="9">
        <v>1.623</v>
      </c>
      <c r="IA11" s="9">
        <v>3.24</v>
      </c>
      <c r="IB11" s="9">
        <v>6.4189999999999996</v>
      </c>
      <c r="IC11" s="9">
        <v>36.064</v>
      </c>
      <c r="ID11" s="9">
        <v>14.449</v>
      </c>
      <c r="IE11" s="9">
        <v>4.0519999999999996</v>
      </c>
      <c r="IF11" s="9">
        <v>64.367000000000004</v>
      </c>
      <c r="IG11" s="9">
        <v>30.212</v>
      </c>
      <c r="IH11" s="9">
        <v>28.646000000000001</v>
      </c>
      <c r="II11" s="9">
        <v>2.6619999999999999</v>
      </c>
      <c r="IJ11" s="9">
        <v>2.427</v>
      </c>
      <c r="IK11" s="9">
        <v>1.2030000000000001</v>
      </c>
      <c r="IL11" s="9">
        <v>1.224</v>
      </c>
      <c r="IM11" s="9">
        <v>1.1719999999999999</v>
      </c>
      <c r="IN11" s="9">
        <v>1.2549999999999999</v>
      </c>
      <c r="IO11" s="9">
        <v>1.08</v>
      </c>
      <c r="IP11" s="9">
        <v>0.42499999999999999</v>
      </c>
      <c r="IQ11" s="9">
        <v>0.92200000000000004</v>
      </c>
    </row>
    <row r="12" spans="1:251">
      <c r="A12" s="10">
        <v>42401</v>
      </c>
      <c r="B12" s="9">
        <v>44.759</v>
      </c>
      <c r="C12" s="9">
        <v>36.459000000000003</v>
      </c>
      <c r="D12" s="9">
        <v>35.158000000000001</v>
      </c>
      <c r="E12" s="9">
        <v>3.0030000000000001</v>
      </c>
      <c r="F12" s="9">
        <v>2.883</v>
      </c>
      <c r="G12" s="9">
        <v>2.0030000000000001</v>
      </c>
      <c r="H12" s="9">
        <v>0.88</v>
      </c>
      <c r="I12" s="9">
        <v>2.3479999999999999</v>
      </c>
      <c r="J12" s="9">
        <v>0.53500000000000003</v>
      </c>
      <c r="K12" s="9">
        <v>2.3479999999999999</v>
      </c>
      <c r="L12" s="9">
        <v>0</v>
      </c>
      <c r="M12" s="9">
        <v>0.376</v>
      </c>
      <c r="N12" s="9">
        <v>1.169</v>
      </c>
      <c r="O12" s="9">
        <v>0.77600000000000002</v>
      </c>
      <c r="P12" s="9">
        <v>0.93700000000000006</v>
      </c>
      <c r="Q12" s="9">
        <v>1.6870000000000001</v>
      </c>
      <c r="R12" s="9">
        <v>1.196</v>
      </c>
      <c r="S12" s="9">
        <v>0.12</v>
      </c>
      <c r="T12" s="9">
        <v>32.155999999999999</v>
      </c>
      <c r="U12" s="9">
        <v>23.913</v>
      </c>
      <c r="V12" s="9">
        <v>22.574000000000002</v>
      </c>
      <c r="W12" s="9">
        <v>0.443</v>
      </c>
      <c r="X12" s="9">
        <v>0.89500000000000002</v>
      </c>
      <c r="Y12" s="9">
        <v>0.60099999999999998</v>
      </c>
      <c r="Z12" s="9">
        <v>0.63400000000000001</v>
      </c>
      <c r="AA12" s="9">
        <v>0</v>
      </c>
      <c r="AB12" s="9">
        <v>19.148</v>
      </c>
      <c r="AC12" s="9">
        <v>1.88</v>
      </c>
      <c r="AD12" s="9">
        <v>0.54200000000000004</v>
      </c>
      <c r="AE12" s="9">
        <v>2.343</v>
      </c>
      <c r="AF12" s="9">
        <v>4.0289999999999999</v>
      </c>
      <c r="AG12" s="9">
        <v>19.884</v>
      </c>
      <c r="AH12" s="9">
        <v>8.2430000000000003</v>
      </c>
      <c r="AI12" s="9">
        <v>1.3</v>
      </c>
      <c r="AJ12" s="9">
        <v>36.459000000000003</v>
      </c>
      <c r="AK12" s="9">
        <v>27.603999999999999</v>
      </c>
      <c r="AL12" s="9">
        <v>24.768000000000001</v>
      </c>
      <c r="AM12" s="9">
        <v>1.6080000000000001</v>
      </c>
      <c r="AN12" s="9">
        <v>1.4810000000000001</v>
      </c>
      <c r="AO12" s="9">
        <v>0.28599999999999998</v>
      </c>
      <c r="AP12" s="9">
        <v>1.1950000000000001</v>
      </c>
      <c r="AQ12" s="9">
        <v>0.873</v>
      </c>
      <c r="AR12" s="9">
        <v>0.60799999999999998</v>
      </c>
      <c r="AS12" s="9">
        <v>0.753</v>
      </c>
      <c r="AT12" s="9">
        <v>0.13800000000000001</v>
      </c>
      <c r="AU12" s="9">
        <v>0.59</v>
      </c>
      <c r="AV12" s="9">
        <v>0.186</v>
      </c>
      <c r="AW12" s="9">
        <v>0.67400000000000004</v>
      </c>
      <c r="AX12" s="9">
        <v>0.621</v>
      </c>
      <c r="AY12" s="9">
        <v>0.60599999999999998</v>
      </c>
      <c r="AZ12" s="9">
        <v>0.876</v>
      </c>
      <c r="BA12" s="9">
        <v>0.127</v>
      </c>
      <c r="BB12" s="9">
        <v>23.16</v>
      </c>
      <c r="BC12" s="9">
        <v>21.521000000000001</v>
      </c>
      <c r="BD12" s="9">
        <v>20.152999999999999</v>
      </c>
      <c r="BE12" s="9">
        <v>0.78</v>
      </c>
      <c r="BF12" s="9">
        <v>0.58899999999999997</v>
      </c>
      <c r="BG12" s="9">
        <v>0.48899999999999999</v>
      </c>
      <c r="BH12" s="9">
        <v>0.26100000000000001</v>
      </c>
      <c r="BI12" s="9">
        <v>0.25700000000000001</v>
      </c>
      <c r="BJ12" s="9">
        <v>13.753</v>
      </c>
      <c r="BK12" s="9">
        <v>2.0339999999999998</v>
      </c>
      <c r="BL12" s="9">
        <v>1.361</v>
      </c>
      <c r="BM12" s="9">
        <v>4.3739999999999997</v>
      </c>
      <c r="BN12" s="9">
        <v>2.5129999999999999</v>
      </c>
      <c r="BO12" s="9">
        <v>19.009</v>
      </c>
      <c r="BP12" s="9">
        <v>1.639</v>
      </c>
      <c r="BQ12" s="9">
        <v>2.8359999999999999</v>
      </c>
      <c r="BR12" s="9">
        <v>27.603999999999999</v>
      </c>
      <c r="BS12" s="9">
        <v>33.152000000000001</v>
      </c>
      <c r="BT12" s="9">
        <v>31.591999999999999</v>
      </c>
      <c r="BU12" s="9">
        <v>2.2240000000000002</v>
      </c>
      <c r="BV12" s="9">
        <v>2.0840000000000001</v>
      </c>
      <c r="BW12" s="9">
        <v>0.504</v>
      </c>
      <c r="BX12" s="9">
        <v>1.581</v>
      </c>
      <c r="BY12" s="9">
        <v>1.3160000000000001</v>
      </c>
      <c r="BZ12" s="9">
        <v>0.76800000000000002</v>
      </c>
      <c r="CA12" s="9">
        <v>0.78400000000000003</v>
      </c>
      <c r="CB12" s="9">
        <v>0.65900000000000003</v>
      </c>
      <c r="CC12" s="9">
        <v>0.64100000000000001</v>
      </c>
      <c r="CD12" s="9">
        <v>0.53800000000000003</v>
      </c>
      <c r="CE12" s="9">
        <v>0.54</v>
      </c>
      <c r="CF12" s="9">
        <v>1.0069999999999999</v>
      </c>
      <c r="CG12" s="9">
        <v>1.131</v>
      </c>
      <c r="CH12" s="9">
        <v>0.95299999999999996</v>
      </c>
      <c r="CI12" s="9">
        <v>0.14000000000000001</v>
      </c>
      <c r="CJ12" s="9">
        <v>29.367000000000001</v>
      </c>
      <c r="CK12" s="9">
        <v>26.466000000000001</v>
      </c>
      <c r="CL12" s="9">
        <v>24.454000000000001</v>
      </c>
      <c r="CM12" s="9">
        <v>1.722</v>
      </c>
      <c r="CN12" s="9">
        <v>0.28999999999999998</v>
      </c>
      <c r="CO12" s="9">
        <v>1.169</v>
      </c>
      <c r="CP12" s="9">
        <v>0.27300000000000002</v>
      </c>
      <c r="CQ12" s="9">
        <v>0.56999999999999995</v>
      </c>
      <c r="CR12" s="9">
        <v>22.382999999999999</v>
      </c>
      <c r="CS12" s="9">
        <v>1.1919999999999999</v>
      </c>
      <c r="CT12" s="9">
        <v>1.27</v>
      </c>
      <c r="CU12" s="9">
        <v>1.62</v>
      </c>
      <c r="CV12" s="9">
        <v>4.4059999999999997</v>
      </c>
      <c r="CW12" s="9">
        <v>22.06</v>
      </c>
      <c r="CX12" s="9">
        <v>2.9009999999999998</v>
      </c>
      <c r="CY12" s="9">
        <v>1.56</v>
      </c>
      <c r="CZ12" s="9">
        <v>33.152000000000001</v>
      </c>
      <c r="DA12" s="9">
        <v>16.800999999999998</v>
      </c>
      <c r="DB12" s="9">
        <v>16.167000000000002</v>
      </c>
      <c r="DC12" s="9">
        <v>1.5489999999999999</v>
      </c>
      <c r="DD12" s="9">
        <v>1.3779999999999999</v>
      </c>
      <c r="DE12" s="9">
        <v>0.27200000000000002</v>
      </c>
      <c r="DF12" s="9">
        <v>1.1060000000000001</v>
      </c>
      <c r="DG12" s="9">
        <v>0.63300000000000001</v>
      </c>
      <c r="DH12" s="9">
        <v>0.745</v>
      </c>
      <c r="DI12" s="9">
        <v>0.83399999999999996</v>
      </c>
      <c r="DJ12" s="9">
        <v>0.54400000000000004</v>
      </c>
      <c r="DK12" s="9">
        <v>0</v>
      </c>
      <c r="DL12" s="9">
        <v>0</v>
      </c>
      <c r="DM12" s="9">
        <v>0.91400000000000003</v>
      </c>
      <c r="DN12" s="9">
        <v>0.46400000000000002</v>
      </c>
      <c r="DO12" s="9">
        <v>0.76800000000000002</v>
      </c>
      <c r="DP12" s="9">
        <v>0.61</v>
      </c>
      <c r="DQ12" s="9">
        <v>0.17100000000000001</v>
      </c>
      <c r="DR12" s="9">
        <v>14.619</v>
      </c>
      <c r="DS12" s="9">
        <v>13.295</v>
      </c>
      <c r="DT12" s="9">
        <v>12.848000000000001</v>
      </c>
      <c r="DU12" s="9">
        <v>0.14399999999999999</v>
      </c>
      <c r="DV12" s="9">
        <v>0.30299999999999999</v>
      </c>
      <c r="DW12" s="9">
        <v>0.14399999999999999</v>
      </c>
      <c r="DX12" s="9">
        <v>0.158</v>
      </c>
      <c r="DY12" s="9">
        <v>0</v>
      </c>
      <c r="DZ12" s="9">
        <v>9.3989999999999991</v>
      </c>
      <c r="EA12" s="9">
        <v>1.1639999999999999</v>
      </c>
      <c r="EB12" s="9">
        <v>1.0760000000000001</v>
      </c>
      <c r="EC12" s="9">
        <v>1.6559999999999999</v>
      </c>
      <c r="ED12" s="9">
        <v>1.175</v>
      </c>
      <c r="EE12" s="9">
        <v>12.119</v>
      </c>
      <c r="EF12" s="9">
        <v>1.3240000000000001</v>
      </c>
      <c r="EG12" s="9">
        <v>0.63400000000000001</v>
      </c>
      <c r="EH12" s="9">
        <v>16.800999999999998</v>
      </c>
      <c r="EI12" s="9">
        <v>15.021000000000001</v>
      </c>
      <c r="EJ12" s="9">
        <v>13.65</v>
      </c>
      <c r="EK12" s="9">
        <v>1.1319999999999999</v>
      </c>
      <c r="EL12" s="9">
        <v>0.89200000000000002</v>
      </c>
      <c r="EM12" s="9">
        <v>0.371</v>
      </c>
      <c r="EN12" s="9">
        <v>0.52100000000000002</v>
      </c>
      <c r="EO12" s="9">
        <v>0.79500000000000004</v>
      </c>
      <c r="EP12" s="9">
        <v>9.7000000000000003E-2</v>
      </c>
      <c r="EQ12" s="9">
        <v>0.79500000000000004</v>
      </c>
      <c r="ER12" s="9">
        <v>0</v>
      </c>
      <c r="ES12" s="9">
        <v>9.7000000000000003E-2</v>
      </c>
      <c r="ET12" s="9">
        <v>0.113</v>
      </c>
      <c r="EU12" s="9">
        <v>0.65</v>
      </c>
      <c r="EV12" s="9">
        <v>0.13</v>
      </c>
      <c r="EW12" s="9">
        <v>0.24199999999999999</v>
      </c>
      <c r="EX12" s="9">
        <v>0.65</v>
      </c>
      <c r="EY12" s="9">
        <v>0.24</v>
      </c>
      <c r="EZ12" s="9">
        <v>12.516999999999999</v>
      </c>
      <c r="FA12" s="9">
        <v>11.558999999999999</v>
      </c>
      <c r="FB12" s="9">
        <v>10.911</v>
      </c>
      <c r="FC12" s="9">
        <v>0.17299999999999999</v>
      </c>
      <c r="FD12" s="9">
        <v>0.47499999999999998</v>
      </c>
      <c r="FE12" s="9">
        <v>0.17299999999999999</v>
      </c>
      <c r="FF12" s="9">
        <v>0.159</v>
      </c>
      <c r="FG12" s="9">
        <v>0.17699999999999999</v>
      </c>
      <c r="FH12" s="9">
        <v>9.8450000000000006</v>
      </c>
      <c r="FI12" s="9">
        <v>0.1</v>
      </c>
      <c r="FJ12" s="9">
        <v>0.26600000000000001</v>
      </c>
      <c r="FK12" s="9">
        <v>1.349</v>
      </c>
      <c r="FL12" s="9">
        <v>1.0309999999999999</v>
      </c>
      <c r="FM12" s="9">
        <v>10.528</v>
      </c>
      <c r="FN12" s="9">
        <v>0.95799999999999996</v>
      </c>
      <c r="FO12" s="9">
        <v>1.371</v>
      </c>
      <c r="FP12" s="9">
        <v>15.021000000000001</v>
      </c>
      <c r="FQ12" s="9">
        <v>27.068000000000001</v>
      </c>
      <c r="FR12" s="9">
        <v>24.152999999999999</v>
      </c>
      <c r="FS12" s="9">
        <v>1.8149999999999999</v>
      </c>
      <c r="FT12" s="9">
        <v>1.423</v>
      </c>
      <c r="FU12" s="9">
        <v>1.0549999999999999</v>
      </c>
      <c r="FV12" s="9">
        <v>0.36699999999999999</v>
      </c>
      <c r="FW12" s="9">
        <v>0.72299999999999998</v>
      </c>
      <c r="FX12" s="9">
        <v>0.7</v>
      </c>
      <c r="FY12" s="9">
        <v>0.61199999999999999</v>
      </c>
      <c r="FZ12" s="9">
        <v>0.7</v>
      </c>
      <c r="GA12" s="9">
        <v>0</v>
      </c>
      <c r="GB12" s="9">
        <v>0</v>
      </c>
      <c r="GC12" s="9">
        <v>0.72499999999999998</v>
      </c>
      <c r="GD12" s="9">
        <v>0.69699999999999995</v>
      </c>
      <c r="GE12" s="9">
        <v>0.60299999999999998</v>
      </c>
      <c r="GF12" s="9">
        <v>0.82</v>
      </c>
      <c r="GG12" s="9">
        <v>0.39200000000000002</v>
      </c>
      <c r="GH12" s="9">
        <v>22.338000000000001</v>
      </c>
      <c r="GI12" s="9">
        <v>20.132000000000001</v>
      </c>
      <c r="GJ12" s="9">
        <v>18.908000000000001</v>
      </c>
      <c r="GK12" s="9">
        <v>0.13900000000000001</v>
      </c>
      <c r="GL12" s="9">
        <v>1.0860000000000001</v>
      </c>
      <c r="GM12" s="9">
        <v>0.13900000000000001</v>
      </c>
      <c r="GN12" s="9">
        <v>0.79400000000000004</v>
      </c>
      <c r="GO12" s="9">
        <v>0.13400000000000001</v>
      </c>
      <c r="GP12" s="9">
        <v>15.009</v>
      </c>
      <c r="GQ12" s="9">
        <v>0.97</v>
      </c>
      <c r="GR12" s="9">
        <v>0.499</v>
      </c>
      <c r="GS12" s="9">
        <v>3.6539999999999999</v>
      </c>
      <c r="GT12" s="9">
        <v>1.802</v>
      </c>
      <c r="GU12" s="9">
        <v>18.329999999999998</v>
      </c>
      <c r="GV12" s="9">
        <v>2.206</v>
      </c>
      <c r="GW12" s="9">
        <v>2.9140000000000001</v>
      </c>
      <c r="GX12" s="9">
        <v>27.068000000000001</v>
      </c>
      <c r="GY12" s="9">
        <v>62.118000000000002</v>
      </c>
      <c r="GZ12" s="9">
        <v>59.62</v>
      </c>
      <c r="HA12" s="9">
        <v>3.9729999999999999</v>
      </c>
      <c r="HB12" s="9">
        <v>3.2410000000000001</v>
      </c>
      <c r="HC12" s="9">
        <v>1.4630000000000001</v>
      </c>
      <c r="HD12" s="9">
        <v>1.778</v>
      </c>
      <c r="HE12" s="9">
        <v>2.597</v>
      </c>
      <c r="HF12" s="9">
        <v>0.64400000000000002</v>
      </c>
      <c r="HG12" s="9">
        <v>2.726</v>
      </c>
      <c r="HH12" s="9">
        <v>0</v>
      </c>
      <c r="HI12" s="9">
        <v>0.51500000000000001</v>
      </c>
      <c r="HJ12" s="9">
        <v>1.0089999999999999</v>
      </c>
      <c r="HK12" s="9">
        <v>1.1759999999999999</v>
      </c>
      <c r="HL12" s="9">
        <v>1.056</v>
      </c>
      <c r="HM12" s="9">
        <v>2.3959999999999999</v>
      </c>
      <c r="HN12" s="9">
        <v>0.84499999999999997</v>
      </c>
      <c r="HO12" s="9">
        <v>0.73199999999999998</v>
      </c>
      <c r="HP12" s="9">
        <v>55.646999999999998</v>
      </c>
      <c r="HQ12" s="9">
        <v>43.220999999999997</v>
      </c>
      <c r="HR12" s="9">
        <v>41.561999999999998</v>
      </c>
      <c r="HS12" s="9">
        <v>1.0049999999999999</v>
      </c>
      <c r="HT12" s="9">
        <v>0.65400000000000003</v>
      </c>
      <c r="HU12" s="9">
        <v>1.278</v>
      </c>
      <c r="HV12" s="9">
        <v>0</v>
      </c>
      <c r="HW12" s="9">
        <v>0.38200000000000001</v>
      </c>
      <c r="HX12" s="9">
        <v>32.957999999999998</v>
      </c>
      <c r="HY12" s="9">
        <v>3.0270000000000001</v>
      </c>
      <c r="HZ12" s="9">
        <v>2.78</v>
      </c>
      <c r="IA12" s="9">
        <v>4.4560000000000004</v>
      </c>
      <c r="IB12" s="9">
        <v>8.8379999999999992</v>
      </c>
      <c r="IC12" s="9">
        <v>34.384</v>
      </c>
      <c r="ID12" s="9">
        <v>12.426</v>
      </c>
      <c r="IE12" s="9">
        <v>2.4980000000000002</v>
      </c>
      <c r="IF12" s="9">
        <v>62.118000000000002</v>
      </c>
      <c r="IG12" s="9">
        <v>29.175000000000001</v>
      </c>
      <c r="IH12" s="9">
        <v>26.975000000000001</v>
      </c>
      <c r="II12" s="9">
        <v>2.1280000000000001</v>
      </c>
      <c r="IJ12" s="9">
        <v>1.861</v>
      </c>
      <c r="IK12" s="9">
        <v>1.1200000000000001</v>
      </c>
      <c r="IL12" s="9">
        <v>0.74199999999999999</v>
      </c>
      <c r="IM12" s="9">
        <v>1.1639999999999999</v>
      </c>
      <c r="IN12" s="9">
        <v>0.69699999999999995</v>
      </c>
      <c r="IO12" s="9">
        <v>1.31</v>
      </c>
      <c r="IP12" s="9">
        <v>0</v>
      </c>
      <c r="IQ12" s="9">
        <v>0.55100000000000005</v>
      </c>
    </row>
    <row r="13" spans="1:251">
      <c r="A13" s="10">
        <v>42767</v>
      </c>
      <c r="B13" s="9">
        <v>46.618000000000002</v>
      </c>
      <c r="C13" s="9">
        <v>36.539000000000001</v>
      </c>
      <c r="D13" s="9">
        <v>34.753999999999998</v>
      </c>
      <c r="E13" s="9">
        <v>3.6150000000000002</v>
      </c>
      <c r="F13" s="9">
        <v>3.3559999999999999</v>
      </c>
      <c r="G13" s="9">
        <v>1.8680000000000001</v>
      </c>
      <c r="H13" s="9">
        <v>1.488</v>
      </c>
      <c r="I13" s="9">
        <v>2.8769999999999998</v>
      </c>
      <c r="J13" s="9">
        <v>0.47899999999999998</v>
      </c>
      <c r="K13" s="9">
        <v>2.3849999999999998</v>
      </c>
      <c r="L13" s="9">
        <v>0.33700000000000002</v>
      </c>
      <c r="M13" s="9">
        <v>0.63400000000000001</v>
      </c>
      <c r="N13" s="9">
        <v>1.5840000000000001</v>
      </c>
      <c r="O13" s="9">
        <v>0.44900000000000001</v>
      </c>
      <c r="P13" s="9">
        <v>1.3220000000000001</v>
      </c>
      <c r="Q13" s="9">
        <v>1.8680000000000001</v>
      </c>
      <c r="R13" s="9">
        <v>1.488</v>
      </c>
      <c r="S13" s="9">
        <v>0.25900000000000001</v>
      </c>
      <c r="T13" s="9">
        <v>31.138999999999999</v>
      </c>
      <c r="U13" s="9">
        <v>21.542000000000002</v>
      </c>
      <c r="V13" s="9">
        <v>21.42</v>
      </c>
      <c r="W13" s="9">
        <v>0.122</v>
      </c>
      <c r="X13" s="9">
        <v>0</v>
      </c>
      <c r="Y13" s="9">
        <v>0</v>
      </c>
      <c r="Z13" s="9">
        <v>0</v>
      </c>
      <c r="AA13" s="9">
        <v>0</v>
      </c>
      <c r="AB13" s="9">
        <v>18.052</v>
      </c>
      <c r="AC13" s="9">
        <v>0.81699999999999995</v>
      </c>
      <c r="AD13" s="9">
        <v>0.59899999999999998</v>
      </c>
      <c r="AE13" s="9">
        <v>2.0739999999999998</v>
      </c>
      <c r="AF13" s="9">
        <v>2.262</v>
      </c>
      <c r="AG13" s="9">
        <v>19.28</v>
      </c>
      <c r="AH13" s="9">
        <v>9.5969999999999995</v>
      </c>
      <c r="AI13" s="9">
        <v>1.786</v>
      </c>
      <c r="AJ13" s="9">
        <v>36.539000000000001</v>
      </c>
      <c r="AK13" s="9">
        <v>27.041</v>
      </c>
      <c r="AL13" s="9">
        <v>24.562000000000001</v>
      </c>
      <c r="AM13" s="9">
        <v>2.7229999999999999</v>
      </c>
      <c r="AN13" s="9">
        <v>2.4289999999999998</v>
      </c>
      <c r="AO13" s="9">
        <v>0.70399999999999996</v>
      </c>
      <c r="AP13" s="9">
        <v>1.7250000000000001</v>
      </c>
      <c r="AQ13" s="9">
        <v>1.002</v>
      </c>
      <c r="AR13" s="9">
        <v>1.4279999999999999</v>
      </c>
      <c r="AS13" s="9">
        <v>0.879</v>
      </c>
      <c r="AT13" s="9">
        <v>0.56699999999999995</v>
      </c>
      <c r="AU13" s="9">
        <v>0.749</v>
      </c>
      <c r="AV13" s="9">
        <v>0.41699999999999998</v>
      </c>
      <c r="AW13" s="9">
        <v>0.98799999999999999</v>
      </c>
      <c r="AX13" s="9">
        <v>1.024</v>
      </c>
      <c r="AY13" s="9">
        <v>1.35</v>
      </c>
      <c r="AZ13" s="9">
        <v>1.079</v>
      </c>
      <c r="BA13" s="9">
        <v>0.29399999999999998</v>
      </c>
      <c r="BB13" s="9">
        <v>21.84</v>
      </c>
      <c r="BC13" s="9">
        <v>20.157</v>
      </c>
      <c r="BD13" s="9">
        <v>18.933</v>
      </c>
      <c r="BE13" s="9">
        <v>0.58199999999999996</v>
      </c>
      <c r="BF13" s="9">
        <v>0.64200000000000002</v>
      </c>
      <c r="BG13" s="9">
        <v>0.47299999999999998</v>
      </c>
      <c r="BH13" s="9">
        <v>0.13700000000000001</v>
      </c>
      <c r="BI13" s="9">
        <v>0.61299999999999999</v>
      </c>
      <c r="BJ13" s="9">
        <v>13.03</v>
      </c>
      <c r="BK13" s="9">
        <v>1.2150000000000001</v>
      </c>
      <c r="BL13" s="9">
        <v>2.5910000000000002</v>
      </c>
      <c r="BM13" s="9">
        <v>3.32</v>
      </c>
      <c r="BN13" s="9">
        <v>3.58</v>
      </c>
      <c r="BO13" s="9">
        <v>16.577000000000002</v>
      </c>
      <c r="BP13" s="9">
        <v>1.6830000000000001</v>
      </c>
      <c r="BQ13" s="9">
        <v>2.4790000000000001</v>
      </c>
      <c r="BR13" s="9">
        <v>27.041</v>
      </c>
      <c r="BS13" s="9">
        <v>31.786000000000001</v>
      </c>
      <c r="BT13" s="9">
        <v>30.518999999999998</v>
      </c>
      <c r="BU13" s="9">
        <v>1.3740000000000001</v>
      </c>
      <c r="BV13" s="9">
        <v>1.115</v>
      </c>
      <c r="BW13" s="9">
        <v>0.28100000000000003</v>
      </c>
      <c r="BX13" s="9">
        <v>0.83399999999999996</v>
      </c>
      <c r="BY13" s="9">
        <v>0.66100000000000003</v>
      </c>
      <c r="BZ13" s="9">
        <v>0.45400000000000001</v>
      </c>
      <c r="CA13" s="9">
        <v>0.89600000000000002</v>
      </c>
      <c r="CB13" s="9">
        <v>9.0999999999999998E-2</v>
      </c>
      <c r="CC13" s="9">
        <v>0.128</v>
      </c>
      <c r="CD13" s="9">
        <v>0.52600000000000002</v>
      </c>
      <c r="CE13" s="9">
        <v>0.219</v>
      </c>
      <c r="CF13" s="9">
        <v>0.37</v>
      </c>
      <c r="CG13" s="9">
        <v>0.753</v>
      </c>
      <c r="CH13" s="9">
        <v>0.36199999999999999</v>
      </c>
      <c r="CI13" s="9">
        <v>0.25900000000000001</v>
      </c>
      <c r="CJ13" s="9">
        <v>29.145</v>
      </c>
      <c r="CK13" s="9">
        <v>25.387</v>
      </c>
      <c r="CL13" s="9">
        <v>23.763000000000002</v>
      </c>
      <c r="CM13" s="9">
        <v>0.95399999999999996</v>
      </c>
      <c r="CN13" s="9">
        <v>0.67</v>
      </c>
      <c r="CO13" s="9">
        <v>0.69699999999999995</v>
      </c>
      <c r="CP13" s="9">
        <v>0.54300000000000004</v>
      </c>
      <c r="CQ13" s="9">
        <v>0.38400000000000001</v>
      </c>
      <c r="CR13" s="9">
        <v>20.004999999999999</v>
      </c>
      <c r="CS13" s="9">
        <v>2.0779999999999998</v>
      </c>
      <c r="CT13" s="9">
        <v>1.538</v>
      </c>
      <c r="CU13" s="9">
        <v>1.766</v>
      </c>
      <c r="CV13" s="9">
        <v>3.9510000000000001</v>
      </c>
      <c r="CW13" s="9">
        <v>21.434999999999999</v>
      </c>
      <c r="CX13" s="9">
        <v>3.758</v>
      </c>
      <c r="CY13" s="9">
        <v>1.2669999999999999</v>
      </c>
      <c r="CZ13" s="9">
        <v>31.786000000000001</v>
      </c>
      <c r="DA13" s="9">
        <v>21.516999999999999</v>
      </c>
      <c r="DB13" s="9">
        <v>20.722000000000001</v>
      </c>
      <c r="DC13" s="9">
        <v>2.1</v>
      </c>
      <c r="DD13" s="9">
        <v>2.0289999999999999</v>
      </c>
      <c r="DE13" s="9">
        <v>0.51100000000000001</v>
      </c>
      <c r="DF13" s="9">
        <v>1.5189999999999999</v>
      </c>
      <c r="DG13" s="9">
        <v>0.53100000000000003</v>
      </c>
      <c r="DH13" s="9">
        <v>1.498</v>
      </c>
      <c r="DI13" s="9">
        <v>0.755</v>
      </c>
      <c r="DJ13" s="9">
        <v>1.0609999999999999</v>
      </c>
      <c r="DK13" s="9">
        <v>0.21299999999999999</v>
      </c>
      <c r="DL13" s="9">
        <v>0.307</v>
      </c>
      <c r="DM13" s="9">
        <v>0.54100000000000004</v>
      </c>
      <c r="DN13" s="9">
        <v>1.181</v>
      </c>
      <c r="DO13" s="9">
        <v>1.44</v>
      </c>
      <c r="DP13" s="9">
        <v>0.58899999999999997</v>
      </c>
      <c r="DQ13" s="9">
        <v>7.0999999999999994E-2</v>
      </c>
      <c r="DR13" s="9">
        <v>18.622</v>
      </c>
      <c r="DS13" s="9">
        <v>17.065999999999999</v>
      </c>
      <c r="DT13" s="9">
        <v>16.506</v>
      </c>
      <c r="DU13" s="9">
        <v>0.41899999999999998</v>
      </c>
      <c r="DV13" s="9">
        <v>0.14099999999999999</v>
      </c>
      <c r="DW13" s="9">
        <v>0.23300000000000001</v>
      </c>
      <c r="DX13" s="9">
        <v>0.14099999999999999</v>
      </c>
      <c r="DY13" s="9">
        <v>0.186</v>
      </c>
      <c r="DZ13" s="9">
        <v>11.355</v>
      </c>
      <c r="EA13" s="9">
        <v>1.865</v>
      </c>
      <c r="EB13" s="9">
        <v>0.67800000000000005</v>
      </c>
      <c r="EC13" s="9">
        <v>3.1669999999999998</v>
      </c>
      <c r="ED13" s="9">
        <v>1.6839999999999999</v>
      </c>
      <c r="EE13" s="9">
        <v>15.382</v>
      </c>
      <c r="EF13" s="9">
        <v>1.556</v>
      </c>
      <c r="EG13" s="9">
        <v>0.79500000000000004</v>
      </c>
      <c r="EH13" s="9">
        <v>21.516999999999999</v>
      </c>
      <c r="EI13" s="9">
        <v>13.472</v>
      </c>
      <c r="EJ13" s="9">
        <v>12.599</v>
      </c>
      <c r="EK13" s="9">
        <v>0.95199999999999996</v>
      </c>
      <c r="EL13" s="9">
        <v>0.95199999999999996</v>
      </c>
      <c r="EM13" s="9">
        <v>0.221</v>
      </c>
      <c r="EN13" s="9">
        <v>0.73099999999999998</v>
      </c>
      <c r="EO13" s="9">
        <v>0.80700000000000005</v>
      </c>
      <c r="EP13" s="9">
        <v>0.14499999999999999</v>
      </c>
      <c r="EQ13" s="9">
        <v>0.80700000000000005</v>
      </c>
      <c r="ER13" s="9">
        <v>0</v>
      </c>
      <c r="ES13" s="9">
        <v>0</v>
      </c>
      <c r="ET13" s="9">
        <v>0.59399999999999997</v>
      </c>
      <c r="EU13" s="9">
        <v>0.111</v>
      </c>
      <c r="EV13" s="9">
        <v>0.246</v>
      </c>
      <c r="EW13" s="9">
        <v>0.44900000000000001</v>
      </c>
      <c r="EX13" s="9">
        <v>0.502</v>
      </c>
      <c r="EY13" s="9">
        <v>0</v>
      </c>
      <c r="EZ13" s="9">
        <v>11.647</v>
      </c>
      <c r="FA13" s="9">
        <v>10.269</v>
      </c>
      <c r="FB13" s="9">
        <v>9.7430000000000003</v>
      </c>
      <c r="FC13" s="9">
        <v>0.27</v>
      </c>
      <c r="FD13" s="9">
        <v>0.25600000000000001</v>
      </c>
      <c r="FE13" s="9">
        <v>0.41099999999999998</v>
      </c>
      <c r="FF13" s="9">
        <v>0</v>
      </c>
      <c r="FG13" s="9">
        <v>0</v>
      </c>
      <c r="FH13" s="9">
        <v>8.9420000000000002</v>
      </c>
      <c r="FI13" s="9">
        <v>0.41899999999999998</v>
      </c>
      <c r="FJ13" s="9">
        <v>0</v>
      </c>
      <c r="FK13" s="9">
        <v>0.90700000000000003</v>
      </c>
      <c r="FL13" s="9">
        <v>1.49</v>
      </c>
      <c r="FM13" s="9">
        <v>8.7789999999999999</v>
      </c>
      <c r="FN13" s="9">
        <v>1.3779999999999999</v>
      </c>
      <c r="FO13" s="9">
        <v>0.873</v>
      </c>
      <c r="FP13" s="9">
        <v>13.472</v>
      </c>
      <c r="FQ13" s="9">
        <v>30.079000000000001</v>
      </c>
      <c r="FR13" s="9">
        <v>26.363</v>
      </c>
      <c r="FS13" s="9">
        <v>2.4</v>
      </c>
      <c r="FT13" s="9">
        <v>2.4</v>
      </c>
      <c r="FU13" s="9">
        <v>1.2210000000000001</v>
      </c>
      <c r="FV13" s="9">
        <v>1.179</v>
      </c>
      <c r="FW13" s="9">
        <v>1.4390000000000001</v>
      </c>
      <c r="FX13" s="9">
        <v>0.96</v>
      </c>
      <c r="FY13" s="9">
        <v>1.704</v>
      </c>
      <c r="FZ13" s="9">
        <v>0.50900000000000001</v>
      </c>
      <c r="GA13" s="9">
        <v>0</v>
      </c>
      <c r="GB13" s="9">
        <v>0.33600000000000002</v>
      </c>
      <c r="GC13" s="9">
        <v>0.61499999999999999</v>
      </c>
      <c r="GD13" s="9">
        <v>1.4490000000000001</v>
      </c>
      <c r="GE13" s="9">
        <v>2.1539999999999999</v>
      </c>
      <c r="GF13" s="9">
        <v>0.245</v>
      </c>
      <c r="GG13" s="9">
        <v>0</v>
      </c>
      <c r="GH13" s="9">
        <v>23.963999999999999</v>
      </c>
      <c r="GI13" s="9">
        <v>21.818000000000001</v>
      </c>
      <c r="GJ13" s="9">
        <v>20.638000000000002</v>
      </c>
      <c r="GK13" s="9">
        <v>0.33900000000000002</v>
      </c>
      <c r="GL13" s="9">
        <v>0.84</v>
      </c>
      <c r="GM13" s="9">
        <v>0.376</v>
      </c>
      <c r="GN13" s="9">
        <v>0.63500000000000001</v>
      </c>
      <c r="GO13" s="9">
        <v>0</v>
      </c>
      <c r="GP13" s="9">
        <v>16.036000000000001</v>
      </c>
      <c r="GQ13" s="9">
        <v>1.1379999999999999</v>
      </c>
      <c r="GR13" s="9">
        <v>0.39600000000000002</v>
      </c>
      <c r="GS13" s="9">
        <v>4.2469999999999999</v>
      </c>
      <c r="GT13" s="9">
        <v>1.9470000000000001</v>
      </c>
      <c r="GU13" s="9">
        <v>19.870999999999999</v>
      </c>
      <c r="GV13" s="9">
        <v>2.1459999999999999</v>
      </c>
      <c r="GW13" s="9">
        <v>3.7149999999999999</v>
      </c>
      <c r="GX13" s="9">
        <v>30.079000000000001</v>
      </c>
      <c r="GY13" s="9">
        <v>60.7</v>
      </c>
      <c r="GZ13" s="9">
        <v>57.173999999999999</v>
      </c>
      <c r="HA13" s="9">
        <v>3.7290000000000001</v>
      </c>
      <c r="HB13" s="9">
        <v>3.4289999999999998</v>
      </c>
      <c r="HC13" s="9">
        <v>1.4350000000000001</v>
      </c>
      <c r="HD13" s="9">
        <v>1.9950000000000001</v>
      </c>
      <c r="HE13" s="9">
        <v>2.3149999999999999</v>
      </c>
      <c r="HF13" s="9">
        <v>1.115</v>
      </c>
      <c r="HG13" s="9">
        <v>2.31</v>
      </c>
      <c r="HH13" s="9">
        <v>0</v>
      </c>
      <c r="HI13" s="9">
        <v>1.119</v>
      </c>
      <c r="HJ13" s="9">
        <v>1.373</v>
      </c>
      <c r="HK13" s="9">
        <v>1.0640000000000001</v>
      </c>
      <c r="HL13" s="9">
        <v>0.99199999999999999</v>
      </c>
      <c r="HM13" s="9">
        <v>2.3170000000000002</v>
      </c>
      <c r="HN13" s="9">
        <v>1.1120000000000001</v>
      </c>
      <c r="HO13" s="9">
        <v>0.29899999999999999</v>
      </c>
      <c r="HP13" s="9">
        <v>53.445</v>
      </c>
      <c r="HQ13" s="9">
        <v>43.203000000000003</v>
      </c>
      <c r="HR13" s="9">
        <v>41.039000000000001</v>
      </c>
      <c r="HS13" s="9">
        <v>1.714</v>
      </c>
      <c r="HT13" s="9">
        <v>0.44900000000000001</v>
      </c>
      <c r="HU13" s="9">
        <v>1.85</v>
      </c>
      <c r="HV13" s="9">
        <v>0.113</v>
      </c>
      <c r="HW13" s="9">
        <v>0.20100000000000001</v>
      </c>
      <c r="HX13" s="9">
        <v>33.454999999999998</v>
      </c>
      <c r="HY13" s="9">
        <v>4.2530000000000001</v>
      </c>
      <c r="HZ13" s="9">
        <v>1.569</v>
      </c>
      <c r="IA13" s="9">
        <v>3.927</v>
      </c>
      <c r="IB13" s="9">
        <v>10.067</v>
      </c>
      <c r="IC13" s="9">
        <v>33.136000000000003</v>
      </c>
      <c r="ID13" s="9">
        <v>10.242000000000001</v>
      </c>
      <c r="IE13" s="9">
        <v>3.5259999999999998</v>
      </c>
      <c r="IF13" s="9">
        <v>60.7</v>
      </c>
      <c r="IG13" s="9">
        <v>31.866</v>
      </c>
      <c r="IH13" s="9">
        <v>29.056000000000001</v>
      </c>
      <c r="II13" s="9">
        <v>3.036</v>
      </c>
      <c r="IJ13" s="9">
        <v>2.9129999999999998</v>
      </c>
      <c r="IK13" s="9">
        <v>1.095</v>
      </c>
      <c r="IL13" s="9">
        <v>1.8180000000000001</v>
      </c>
      <c r="IM13" s="9">
        <v>2.1059999999999999</v>
      </c>
      <c r="IN13" s="9">
        <v>0.80600000000000005</v>
      </c>
      <c r="IO13" s="9">
        <v>1.704</v>
      </c>
      <c r="IP13" s="9">
        <v>0.52800000000000002</v>
      </c>
      <c r="IQ13" s="9">
        <v>0.68100000000000005</v>
      </c>
    </row>
    <row r="14" spans="1:251">
      <c r="A14" s="10">
        <v>43132</v>
      </c>
      <c r="B14" s="9">
        <v>44.94</v>
      </c>
      <c r="C14" s="9">
        <v>36.96</v>
      </c>
      <c r="D14" s="9">
        <v>34.503</v>
      </c>
      <c r="E14" s="9">
        <v>2.911</v>
      </c>
      <c r="F14" s="9">
        <v>2.6739999999999999</v>
      </c>
      <c r="G14" s="9">
        <v>1.3819999999999999</v>
      </c>
      <c r="H14" s="9">
        <v>1.292</v>
      </c>
      <c r="I14" s="9">
        <v>2.2709999999999999</v>
      </c>
      <c r="J14" s="9">
        <v>0.40300000000000002</v>
      </c>
      <c r="K14" s="9">
        <v>2.2709999999999999</v>
      </c>
      <c r="L14" s="9">
        <v>0</v>
      </c>
      <c r="M14" s="9">
        <v>0.40300000000000002</v>
      </c>
      <c r="N14" s="9">
        <v>0.55300000000000005</v>
      </c>
      <c r="O14" s="9">
        <v>1.016</v>
      </c>
      <c r="P14" s="9">
        <v>1.1060000000000001</v>
      </c>
      <c r="Q14" s="9">
        <v>1.3260000000000001</v>
      </c>
      <c r="R14" s="9">
        <v>1.3480000000000001</v>
      </c>
      <c r="S14" s="9">
        <v>0.23699999999999999</v>
      </c>
      <c r="T14" s="9">
        <v>31.591999999999999</v>
      </c>
      <c r="U14" s="9">
        <v>24.263000000000002</v>
      </c>
      <c r="V14" s="9">
        <v>23.181000000000001</v>
      </c>
      <c r="W14" s="9">
        <v>0.33600000000000002</v>
      </c>
      <c r="X14" s="9">
        <v>0.746</v>
      </c>
      <c r="Y14" s="9">
        <v>0.23799999999999999</v>
      </c>
      <c r="Z14" s="9">
        <v>0.254</v>
      </c>
      <c r="AA14" s="9">
        <v>0.59</v>
      </c>
      <c r="AB14" s="9">
        <v>19.803999999999998</v>
      </c>
      <c r="AC14" s="9">
        <v>0.61599999999999999</v>
      </c>
      <c r="AD14" s="9">
        <v>0.621</v>
      </c>
      <c r="AE14" s="9">
        <v>3.2210000000000001</v>
      </c>
      <c r="AF14" s="9">
        <v>2.524</v>
      </c>
      <c r="AG14" s="9">
        <v>21.739000000000001</v>
      </c>
      <c r="AH14" s="9">
        <v>7.3289999999999997</v>
      </c>
      <c r="AI14" s="9">
        <v>2.4569999999999999</v>
      </c>
      <c r="AJ14" s="9">
        <v>36.96</v>
      </c>
      <c r="AK14" s="9">
        <v>27.544</v>
      </c>
      <c r="AL14" s="9">
        <v>24.917000000000002</v>
      </c>
      <c r="AM14" s="9">
        <v>2.8039999999999998</v>
      </c>
      <c r="AN14" s="9">
        <v>1.72</v>
      </c>
      <c r="AO14" s="9">
        <v>1.601</v>
      </c>
      <c r="AP14" s="9">
        <v>0.11899999999999999</v>
      </c>
      <c r="AQ14" s="9">
        <v>1.3540000000000001</v>
      </c>
      <c r="AR14" s="9">
        <v>0.36699999999999999</v>
      </c>
      <c r="AS14" s="9">
        <v>1.3540000000000001</v>
      </c>
      <c r="AT14" s="9">
        <v>0.11899999999999999</v>
      </c>
      <c r="AU14" s="9">
        <v>0.247</v>
      </c>
      <c r="AV14" s="9">
        <v>0.44400000000000001</v>
      </c>
      <c r="AW14" s="9">
        <v>0.59099999999999997</v>
      </c>
      <c r="AX14" s="9">
        <v>0.68500000000000005</v>
      </c>
      <c r="AY14" s="9">
        <v>0.95</v>
      </c>
      <c r="AZ14" s="9">
        <v>0.77100000000000002</v>
      </c>
      <c r="BA14" s="9">
        <v>1.0840000000000001</v>
      </c>
      <c r="BB14" s="9">
        <v>22.113</v>
      </c>
      <c r="BC14" s="9">
        <v>20.337</v>
      </c>
      <c r="BD14" s="9">
        <v>19.465</v>
      </c>
      <c r="BE14" s="9">
        <v>0.42899999999999999</v>
      </c>
      <c r="BF14" s="9">
        <v>0.443</v>
      </c>
      <c r="BG14" s="9">
        <v>0.376</v>
      </c>
      <c r="BH14" s="9">
        <v>0.22700000000000001</v>
      </c>
      <c r="BI14" s="9">
        <v>0.14699999999999999</v>
      </c>
      <c r="BJ14" s="9">
        <v>13.163</v>
      </c>
      <c r="BK14" s="9">
        <v>1.64</v>
      </c>
      <c r="BL14" s="9">
        <v>2.7360000000000002</v>
      </c>
      <c r="BM14" s="9">
        <v>2.7989999999999999</v>
      </c>
      <c r="BN14" s="9">
        <v>2.2330000000000001</v>
      </c>
      <c r="BO14" s="9">
        <v>18.105</v>
      </c>
      <c r="BP14" s="9">
        <v>1.7749999999999999</v>
      </c>
      <c r="BQ14" s="9">
        <v>2.6259999999999999</v>
      </c>
      <c r="BR14" s="9">
        <v>27.544</v>
      </c>
      <c r="BS14" s="9">
        <v>31.077000000000002</v>
      </c>
      <c r="BT14" s="9">
        <v>30.032</v>
      </c>
      <c r="BU14" s="9">
        <v>2.9249999999999998</v>
      </c>
      <c r="BV14" s="9">
        <v>2.738</v>
      </c>
      <c r="BW14" s="9">
        <v>1.0269999999999999</v>
      </c>
      <c r="BX14" s="9">
        <v>1.71</v>
      </c>
      <c r="BY14" s="9">
        <v>1.7390000000000001</v>
      </c>
      <c r="BZ14" s="9">
        <v>0.999</v>
      </c>
      <c r="CA14" s="9">
        <v>1.91</v>
      </c>
      <c r="CB14" s="9">
        <v>0.433</v>
      </c>
      <c r="CC14" s="9">
        <v>0.39400000000000002</v>
      </c>
      <c r="CD14" s="9">
        <v>0.45400000000000001</v>
      </c>
      <c r="CE14" s="9">
        <v>0.50900000000000001</v>
      </c>
      <c r="CF14" s="9">
        <v>1.7749999999999999</v>
      </c>
      <c r="CG14" s="9">
        <v>1.5980000000000001</v>
      </c>
      <c r="CH14" s="9">
        <v>1.139</v>
      </c>
      <c r="CI14" s="9">
        <v>0.188</v>
      </c>
      <c r="CJ14" s="9">
        <v>27.106999999999999</v>
      </c>
      <c r="CK14" s="9">
        <v>23.838999999999999</v>
      </c>
      <c r="CL14" s="9">
        <v>21.925000000000001</v>
      </c>
      <c r="CM14" s="9">
        <v>0.86699999999999999</v>
      </c>
      <c r="CN14" s="9">
        <v>1.0469999999999999</v>
      </c>
      <c r="CO14" s="9">
        <v>0.63200000000000001</v>
      </c>
      <c r="CP14" s="9">
        <v>0.67600000000000005</v>
      </c>
      <c r="CQ14" s="9">
        <v>0.60599999999999998</v>
      </c>
      <c r="CR14" s="9">
        <v>19.553000000000001</v>
      </c>
      <c r="CS14" s="9">
        <v>2.0880000000000001</v>
      </c>
      <c r="CT14" s="9">
        <v>0.74399999999999999</v>
      </c>
      <c r="CU14" s="9">
        <v>1.454</v>
      </c>
      <c r="CV14" s="9">
        <v>3.57</v>
      </c>
      <c r="CW14" s="9">
        <v>20.268999999999998</v>
      </c>
      <c r="CX14" s="9">
        <v>3.2669999999999999</v>
      </c>
      <c r="CY14" s="9">
        <v>1.0449999999999999</v>
      </c>
      <c r="CZ14" s="9">
        <v>31.077000000000002</v>
      </c>
      <c r="DA14" s="9">
        <v>22.404</v>
      </c>
      <c r="DB14" s="9">
        <v>20.899000000000001</v>
      </c>
      <c r="DC14" s="9">
        <v>2.4809999999999999</v>
      </c>
      <c r="DD14" s="9">
        <v>2.0760000000000001</v>
      </c>
      <c r="DE14" s="9">
        <v>0.40899999999999997</v>
      </c>
      <c r="DF14" s="9">
        <v>1.667</v>
      </c>
      <c r="DG14" s="9">
        <v>1.2689999999999999</v>
      </c>
      <c r="DH14" s="9">
        <v>0.80700000000000005</v>
      </c>
      <c r="DI14" s="9">
        <v>1.252</v>
      </c>
      <c r="DJ14" s="9">
        <v>0.54900000000000004</v>
      </c>
      <c r="DK14" s="9">
        <v>0.13400000000000001</v>
      </c>
      <c r="DL14" s="9">
        <v>0.66300000000000003</v>
      </c>
      <c r="DM14" s="9">
        <v>0.48299999999999998</v>
      </c>
      <c r="DN14" s="9">
        <v>0.93</v>
      </c>
      <c r="DO14" s="9">
        <v>1.391</v>
      </c>
      <c r="DP14" s="9">
        <v>0.68500000000000005</v>
      </c>
      <c r="DQ14" s="9">
        <v>0.40400000000000003</v>
      </c>
      <c r="DR14" s="9">
        <v>18.417999999999999</v>
      </c>
      <c r="DS14" s="9">
        <v>17.321000000000002</v>
      </c>
      <c r="DT14" s="9">
        <v>16.398</v>
      </c>
      <c r="DU14" s="9">
        <v>0.79800000000000004</v>
      </c>
      <c r="DV14" s="9">
        <v>0.125</v>
      </c>
      <c r="DW14" s="9">
        <v>0.67500000000000004</v>
      </c>
      <c r="DX14" s="9">
        <v>0.249</v>
      </c>
      <c r="DY14" s="9">
        <v>0</v>
      </c>
      <c r="DZ14" s="9">
        <v>9.8339999999999996</v>
      </c>
      <c r="EA14" s="9">
        <v>1.492</v>
      </c>
      <c r="EB14" s="9">
        <v>1.718</v>
      </c>
      <c r="EC14" s="9">
        <v>4.2779999999999996</v>
      </c>
      <c r="ED14" s="9">
        <v>2.74</v>
      </c>
      <c r="EE14" s="9">
        <v>14.581</v>
      </c>
      <c r="EF14" s="9">
        <v>1.097</v>
      </c>
      <c r="EG14" s="9">
        <v>1.5049999999999999</v>
      </c>
      <c r="EH14" s="9">
        <v>22.404</v>
      </c>
      <c r="EI14" s="9">
        <v>16.541</v>
      </c>
      <c r="EJ14" s="9">
        <v>15.768000000000001</v>
      </c>
      <c r="EK14" s="9">
        <v>1.2609999999999999</v>
      </c>
      <c r="EL14" s="9">
        <v>1.2609999999999999</v>
      </c>
      <c r="EM14" s="9">
        <v>0.61499999999999999</v>
      </c>
      <c r="EN14" s="9">
        <v>0.64500000000000002</v>
      </c>
      <c r="EO14" s="9">
        <v>0.90800000000000003</v>
      </c>
      <c r="EP14" s="9">
        <v>0.35299999999999998</v>
      </c>
      <c r="EQ14" s="9">
        <v>1.161</v>
      </c>
      <c r="ER14" s="9">
        <v>0</v>
      </c>
      <c r="ES14" s="9">
        <v>0</v>
      </c>
      <c r="ET14" s="9">
        <v>0.50800000000000001</v>
      </c>
      <c r="EU14" s="9">
        <v>0.39900000000000002</v>
      </c>
      <c r="EV14" s="9">
        <v>0.35299999999999998</v>
      </c>
      <c r="EW14" s="9">
        <v>0.36499999999999999</v>
      </c>
      <c r="EX14" s="9">
        <v>0.89600000000000002</v>
      </c>
      <c r="EY14" s="9">
        <v>0</v>
      </c>
      <c r="EZ14" s="9">
        <v>14.507</v>
      </c>
      <c r="FA14" s="9">
        <v>13.061</v>
      </c>
      <c r="FB14" s="9">
        <v>12.686999999999999</v>
      </c>
      <c r="FC14" s="9">
        <v>9.2999999999999999E-2</v>
      </c>
      <c r="FD14" s="9">
        <v>0.28100000000000003</v>
      </c>
      <c r="FE14" s="9">
        <v>9.2999999999999999E-2</v>
      </c>
      <c r="FF14" s="9">
        <v>0.28100000000000003</v>
      </c>
      <c r="FG14" s="9">
        <v>0</v>
      </c>
      <c r="FH14" s="9">
        <v>10.503</v>
      </c>
      <c r="FI14" s="9">
        <v>0.28699999999999998</v>
      </c>
      <c r="FJ14" s="9">
        <v>0.28799999999999998</v>
      </c>
      <c r="FK14" s="9">
        <v>1.9830000000000001</v>
      </c>
      <c r="FL14" s="9">
        <v>1.429</v>
      </c>
      <c r="FM14" s="9">
        <v>11.631</v>
      </c>
      <c r="FN14" s="9">
        <v>1.446</v>
      </c>
      <c r="FO14" s="9">
        <v>0.77300000000000002</v>
      </c>
      <c r="FP14" s="9">
        <v>16.541</v>
      </c>
      <c r="FQ14" s="9">
        <v>27.658999999999999</v>
      </c>
      <c r="FR14" s="9">
        <v>25.863</v>
      </c>
      <c r="FS14" s="9">
        <v>2.5329999999999999</v>
      </c>
      <c r="FT14" s="9">
        <v>2.2400000000000002</v>
      </c>
      <c r="FU14" s="9">
        <v>1.1060000000000001</v>
      </c>
      <c r="FV14" s="9">
        <v>1.1339999999999999</v>
      </c>
      <c r="FW14" s="9">
        <v>1.137</v>
      </c>
      <c r="FX14" s="9">
        <v>1.103</v>
      </c>
      <c r="FY14" s="9">
        <v>1.4319999999999999</v>
      </c>
      <c r="FZ14" s="9">
        <v>0.67400000000000004</v>
      </c>
      <c r="GA14" s="9">
        <v>0.13300000000000001</v>
      </c>
      <c r="GB14" s="9">
        <v>0.316</v>
      </c>
      <c r="GC14" s="9">
        <v>0.95699999999999996</v>
      </c>
      <c r="GD14" s="9">
        <v>0.96699999999999997</v>
      </c>
      <c r="GE14" s="9">
        <v>1.276</v>
      </c>
      <c r="GF14" s="9">
        <v>0.96399999999999997</v>
      </c>
      <c r="GG14" s="9">
        <v>0.29299999999999998</v>
      </c>
      <c r="GH14" s="9">
        <v>23.33</v>
      </c>
      <c r="GI14" s="9">
        <v>19.495000000000001</v>
      </c>
      <c r="GJ14" s="9">
        <v>19.367999999999999</v>
      </c>
      <c r="GK14" s="9">
        <v>0</v>
      </c>
      <c r="GL14" s="9">
        <v>0.127</v>
      </c>
      <c r="GM14" s="9">
        <v>0</v>
      </c>
      <c r="GN14" s="9">
        <v>0.127</v>
      </c>
      <c r="GO14" s="9">
        <v>0</v>
      </c>
      <c r="GP14" s="9">
        <v>12.335000000000001</v>
      </c>
      <c r="GQ14" s="9">
        <v>0.89400000000000002</v>
      </c>
      <c r="GR14" s="9">
        <v>1.587</v>
      </c>
      <c r="GS14" s="9">
        <v>4.6779999999999999</v>
      </c>
      <c r="GT14" s="9">
        <v>0.88800000000000001</v>
      </c>
      <c r="GU14" s="9">
        <v>18.606999999999999</v>
      </c>
      <c r="GV14" s="9">
        <v>3.835</v>
      </c>
      <c r="GW14" s="9">
        <v>1.796</v>
      </c>
      <c r="GX14" s="9">
        <v>27.658999999999999</v>
      </c>
      <c r="GY14" s="9">
        <v>61.043999999999997</v>
      </c>
      <c r="GZ14" s="9">
        <v>58.183</v>
      </c>
      <c r="HA14" s="9">
        <v>5.3979999999999997</v>
      </c>
      <c r="HB14" s="9">
        <v>4.6390000000000002</v>
      </c>
      <c r="HC14" s="9">
        <v>2.895</v>
      </c>
      <c r="HD14" s="9">
        <v>1.744</v>
      </c>
      <c r="HE14" s="9">
        <v>3.69</v>
      </c>
      <c r="HF14" s="9">
        <v>0.94899999999999995</v>
      </c>
      <c r="HG14" s="9">
        <v>3.5659999999999998</v>
      </c>
      <c r="HH14" s="9">
        <v>0</v>
      </c>
      <c r="HI14" s="9">
        <v>0.94899999999999995</v>
      </c>
      <c r="HJ14" s="9">
        <v>1.7669999999999999</v>
      </c>
      <c r="HK14" s="9">
        <v>1.399</v>
      </c>
      <c r="HL14" s="9">
        <v>1.4730000000000001</v>
      </c>
      <c r="HM14" s="9">
        <v>3.0659999999999998</v>
      </c>
      <c r="HN14" s="9">
        <v>1.573</v>
      </c>
      <c r="HO14" s="9">
        <v>0.75900000000000001</v>
      </c>
      <c r="HP14" s="9">
        <v>52.784999999999997</v>
      </c>
      <c r="HQ14" s="9">
        <v>41.207999999999998</v>
      </c>
      <c r="HR14" s="9">
        <v>38.808</v>
      </c>
      <c r="HS14" s="9">
        <v>1.5489999999999999</v>
      </c>
      <c r="HT14" s="9">
        <v>0.85099999999999998</v>
      </c>
      <c r="HU14" s="9">
        <v>1.5509999999999999</v>
      </c>
      <c r="HV14" s="9">
        <v>0.24399999999999999</v>
      </c>
      <c r="HW14" s="9">
        <v>0.47099999999999997</v>
      </c>
      <c r="HX14" s="9">
        <v>31.079000000000001</v>
      </c>
      <c r="HY14" s="9">
        <v>4.5659999999999998</v>
      </c>
      <c r="HZ14" s="9">
        <v>2.1989999999999998</v>
      </c>
      <c r="IA14" s="9">
        <v>3.3639999999999999</v>
      </c>
      <c r="IB14" s="9">
        <v>7.88</v>
      </c>
      <c r="IC14" s="9">
        <v>33.328000000000003</v>
      </c>
      <c r="ID14" s="9">
        <v>11.577</v>
      </c>
      <c r="IE14" s="9">
        <v>2.8610000000000002</v>
      </c>
      <c r="IF14" s="9">
        <v>61.043999999999997</v>
      </c>
      <c r="IG14" s="9">
        <v>29.526</v>
      </c>
      <c r="IH14" s="9">
        <v>28.498999999999999</v>
      </c>
      <c r="II14" s="9">
        <v>2.3639999999999999</v>
      </c>
      <c r="IJ14" s="9">
        <v>2.1459999999999999</v>
      </c>
      <c r="IK14" s="9">
        <v>1.405</v>
      </c>
      <c r="IL14" s="9">
        <v>0.74099999999999999</v>
      </c>
      <c r="IM14" s="9">
        <v>1.631</v>
      </c>
      <c r="IN14" s="9">
        <v>0.51400000000000001</v>
      </c>
      <c r="IO14" s="9">
        <v>1.2370000000000001</v>
      </c>
      <c r="IP14" s="9">
        <v>0.30299999999999999</v>
      </c>
      <c r="IQ14" s="9">
        <v>0.60599999999999998</v>
      </c>
    </row>
    <row r="15" spans="1:251">
      <c r="A15" s="10">
        <v>43497</v>
      </c>
      <c r="B15" s="9">
        <v>50.831000000000003</v>
      </c>
      <c r="C15" s="9">
        <v>33.247999999999998</v>
      </c>
      <c r="D15" s="9">
        <v>32.241</v>
      </c>
      <c r="E15" s="9">
        <v>3.0710000000000002</v>
      </c>
      <c r="F15" s="9">
        <v>2.8530000000000002</v>
      </c>
      <c r="G15" s="9">
        <v>2.2959999999999998</v>
      </c>
      <c r="H15" s="9">
        <v>0.55600000000000005</v>
      </c>
      <c r="I15" s="9">
        <v>2.1190000000000002</v>
      </c>
      <c r="J15" s="9">
        <v>0.73399999999999999</v>
      </c>
      <c r="K15" s="9">
        <v>1.966</v>
      </c>
      <c r="L15" s="9">
        <v>0.30299999999999999</v>
      </c>
      <c r="M15" s="9">
        <v>0.58399999999999996</v>
      </c>
      <c r="N15" s="9">
        <v>0.57299999999999995</v>
      </c>
      <c r="O15" s="9">
        <v>0.73899999999999999</v>
      </c>
      <c r="P15" s="9">
        <v>1.5409999999999999</v>
      </c>
      <c r="Q15" s="9">
        <v>2.0990000000000002</v>
      </c>
      <c r="R15" s="9">
        <v>0.754</v>
      </c>
      <c r="S15" s="9">
        <v>0.218</v>
      </c>
      <c r="T15" s="9">
        <v>29.17</v>
      </c>
      <c r="U15" s="9">
        <v>21.561</v>
      </c>
      <c r="V15" s="9">
        <v>20.95</v>
      </c>
      <c r="W15" s="9">
        <v>0.35599999999999998</v>
      </c>
      <c r="X15" s="9">
        <v>0.255</v>
      </c>
      <c r="Y15" s="9">
        <v>0.35599999999999998</v>
      </c>
      <c r="Z15" s="9">
        <v>0.255</v>
      </c>
      <c r="AA15" s="9">
        <v>0</v>
      </c>
      <c r="AB15" s="9">
        <v>16.643999999999998</v>
      </c>
      <c r="AC15" s="9">
        <v>0.14099999999999999</v>
      </c>
      <c r="AD15" s="9">
        <v>0.85499999999999998</v>
      </c>
      <c r="AE15" s="9">
        <v>3.9209999999999998</v>
      </c>
      <c r="AF15" s="9">
        <v>3.6760000000000002</v>
      </c>
      <c r="AG15" s="9">
        <v>17.885000000000002</v>
      </c>
      <c r="AH15" s="9">
        <v>7.609</v>
      </c>
      <c r="AI15" s="9">
        <v>1.0069999999999999</v>
      </c>
      <c r="AJ15" s="9">
        <v>33.247999999999998</v>
      </c>
      <c r="AK15" s="9">
        <v>30.093</v>
      </c>
      <c r="AL15" s="9">
        <v>27.855</v>
      </c>
      <c r="AM15" s="9">
        <v>2.827</v>
      </c>
      <c r="AN15" s="9">
        <v>2.6869999999999998</v>
      </c>
      <c r="AO15" s="9">
        <v>0.74199999999999999</v>
      </c>
      <c r="AP15" s="9">
        <v>1.9450000000000001</v>
      </c>
      <c r="AQ15" s="9">
        <v>1.571</v>
      </c>
      <c r="AR15" s="9">
        <v>1.115</v>
      </c>
      <c r="AS15" s="9">
        <v>1.319</v>
      </c>
      <c r="AT15" s="9">
        <v>0.46400000000000002</v>
      </c>
      <c r="AU15" s="9">
        <v>0.79100000000000004</v>
      </c>
      <c r="AV15" s="9">
        <v>0</v>
      </c>
      <c r="AW15" s="9">
        <v>1.6259999999999999</v>
      </c>
      <c r="AX15" s="9">
        <v>1.0609999999999999</v>
      </c>
      <c r="AY15" s="9">
        <v>1.375</v>
      </c>
      <c r="AZ15" s="9">
        <v>1.3120000000000001</v>
      </c>
      <c r="BA15" s="9">
        <v>0.14000000000000001</v>
      </c>
      <c r="BB15" s="9">
        <v>25.027999999999999</v>
      </c>
      <c r="BC15" s="9">
        <v>22.864000000000001</v>
      </c>
      <c r="BD15" s="9">
        <v>22.606999999999999</v>
      </c>
      <c r="BE15" s="9">
        <v>0.14000000000000001</v>
      </c>
      <c r="BF15" s="9">
        <v>0.11600000000000001</v>
      </c>
      <c r="BG15" s="9">
        <v>0.14000000000000001</v>
      </c>
      <c r="BH15" s="9">
        <v>0</v>
      </c>
      <c r="BI15" s="9">
        <v>0</v>
      </c>
      <c r="BJ15" s="9">
        <v>14.72</v>
      </c>
      <c r="BK15" s="9">
        <v>2.2130000000000001</v>
      </c>
      <c r="BL15" s="9">
        <v>1.8049999999999999</v>
      </c>
      <c r="BM15" s="9">
        <v>4.1260000000000003</v>
      </c>
      <c r="BN15" s="9">
        <v>2.3029999999999999</v>
      </c>
      <c r="BO15" s="9">
        <v>20.561</v>
      </c>
      <c r="BP15" s="9">
        <v>2.1640000000000001</v>
      </c>
      <c r="BQ15" s="9">
        <v>2.2389999999999999</v>
      </c>
      <c r="BR15" s="9">
        <v>30.093</v>
      </c>
      <c r="BS15" s="9">
        <v>28.135999999999999</v>
      </c>
      <c r="BT15" s="9">
        <v>26.937000000000001</v>
      </c>
      <c r="BU15" s="9">
        <v>1.718</v>
      </c>
      <c r="BV15" s="9">
        <v>1.3460000000000001</v>
      </c>
      <c r="BW15" s="9">
        <v>0.28000000000000003</v>
      </c>
      <c r="BX15" s="9">
        <v>1.0660000000000001</v>
      </c>
      <c r="BY15" s="9">
        <v>1.2450000000000001</v>
      </c>
      <c r="BZ15" s="9">
        <v>0.10100000000000001</v>
      </c>
      <c r="CA15" s="9">
        <v>0.65800000000000003</v>
      </c>
      <c r="CB15" s="9">
        <v>0.20899999999999999</v>
      </c>
      <c r="CC15" s="9">
        <v>0.48</v>
      </c>
      <c r="CD15" s="9">
        <v>0.44600000000000001</v>
      </c>
      <c r="CE15" s="9">
        <v>0.69499999999999995</v>
      </c>
      <c r="CF15" s="9">
        <v>0.20499999999999999</v>
      </c>
      <c r="CG15" s="9">
        <v>0.92700000000000005</v>
      </c>
      <c r="CH15" s="9">
        <v>0.41899999999999998</v>
      </c>
      <c r="CI15" s="9">
        <v>0.372</v>
      </c>
      <c r="CJ15" s="9">
        <v>25.219000000000001</v>
      </c>
      <c r="CK15" s="9">
        <v>22.241</v>
      </c>
      <c r="CL15" s="9">
        <v>20.725000000000001</v>
      </c>
      <c r="CM15" s="9">
        <v>0.495</v>
      </c>
      <c r="CN15" s="9">
        <v>1.02</v>
      </c>
      <c r="CO15" s="9">
        <v>0.23599999999999999</v>
      </c>
      <c r="CP15" s="9">
        <v>1.151</v>
      </c>
      <c r="CQ15" s="9">
        <v>0.128</v>
      </c>
      <c r="CR15" s="9">
        <v>16.835999999999999</v>
      </c>
      <c r="CS15" s="9">
        <v>1.774</v>
      </c>
      <c r="CT15" s="9">
        <v>1.319</v>
      </c>
      <c r="CU15" s="9">
        <v>2.3109999999999999</v>
      </c>
      <c r="CV15" s="9">
        <v>3.7189999999999999</v>
      </c>
      <c r="CW15" s="9">
        <v>18.521000000000001</v>
      </c>
      <c r="CX15" s="9">
        <v>2.9780000000000002</v>
      </c>
      <c r="CY15" s="9">
        <v>1.1990000000000001</v>
      </c>
      <c r="CZ15" s="9">
        <v>28.135999999999999</v>
      </c>
      <c r="DA15" s="9">
        <v>23.515000000000001</v>
      </c>
      <c r="DB15" s="9">
        <v>21.861000000000001</v>
      </c>
      <c r="DC15" s="9">
        <v>2.8380000000000001</v>
      </c>
      <c r="DD15" s="9">
        <v>2.6850000000000001</v>
      </c>
      <c r="DE15" s="9">
        <v>1.177</v>
      </c>
      <c r="DF15" s="9">
        <v>1.508</v>
      </c>
      <c r="DG15" s="9">
        <v>1.234</v>
      </c>
      <c r="DH15" s="9">
        <v>1.4510000000000001</v>
      </c>
      <c r="DI15" s="9">
        <v>1.6160000000000001</v>
      </c>
      <c r="DJ15" s="9">
        <v>1.0680000000000001</v>
      </c>
      <c r="DK15" s="9">
        <v>0</v>
      </c>
      <c r="DL15" s="9">
        <v>0.628</v>
      </c>
      <c r="DM15" s="9">
        <v>1.2430000000000001</v>
      </c>
      <c r="DN15" s="9">
        <v>0.81299999999999994</v>
      </c>
      <c r="DO15" s="9">
        <v>1.6080000000000001</v>
      </c>
      <c r="DP15" s="9">
        <v>1.077</v>
      </c>
      <c r="DQ15" s="9">
        <v>0.154</v>
      </c>
      <c r="DR15" s="9">
        <v>19.023</v>
      </c>
      <c r="DS15" s="9">
        <v>17.86</v>
      </c>
      <c r="DT15" s="9">
        <v>16.895</v>
      </c>
      <c r="DU15" s="9">
        <v>0.44</v>
      </c>
      <c r="DV15" s="9">
        <v>0.52500000000000002</v>
      </c>
      <c r="DW15" s="9">
        <v>0.44</v>
      </c>
      <c r="DX15" s="9">
        <v>0.52500000000000002</v>
      </c>
      <c r="DY15" s="9">
        <v>0</v>
      </c>
      <c r="DZ15" s="9">
        <v>13.164999999999999</v>
      </c>
      <c r="EA15" s="9">
        <v>0.64800000000000002</v>
      </c>
      <c r="EB15" s="9">
        <v>1.232</v>
      </c>
      <c r="EC15" s="9">
        <v>2.8149999999999999</v>
      </c>
      <c r="ED15" s="9">
        <v>2.4489999999999998</v>
      </c>
      <c r="EE15" s="9">
        <v>15.411</v>
      </c>
      <c r="EF15" s="9">
        <v>1.163</v>
      </c>
      <c r="EG15" s="9">
        <v>1.6539999999999999</v>
      </c>
      <c r="EH15" s="9">
        <v>23.515000000000001</v>
      </c>
      <c r="EI15" s="9">
        <v>14.694000000000001</v>
      </c>
      <c r="EJ15" s="9">
        <v>14.053000000000001</v>
      </c>
      <c r="EK15" s="9">
        <v>1.653</v>
      </c>
      <c r="EL15" s="9">
        <v>1.653</v>
      </c>
      <c r="EM15" s="9">
        <v>0.33700000000000002</v>
      </c>
      <c r="EN15" s="9">
        <v>1.3169999999999999</v>
      </c>
      <c r="EO15" s="9">
        <v>0.97199999999999998</v>
      </c>
      <c r="EP15" s="9">
        <v>0.68100000000000005</v>
      </c>
      <c r="EQ15" s="9">
        <v>0.96899999999999997</v>
      </c>
      <c r="ER15" s="9">
        <v>0.40699999999999997</v>
      </c>
      <c r="ES15" s="9">
        <v>0.14199999999999999</v>
      </c>
      <c r="ET15" s="9">
        <v>0.123</v>
      </c>
      <c r="EU15" s="9">
        <v>0.79500000000000004</v>
      </c>
      <c r="EV15" s="9">
        <v>0.73499999999999999</v>
      </c>
      <c r="EW15" s="9">
        <v>0.47299999999999998</v>
      </c>
      <c r="EX15" s="9">
        <v>1.18</v>
      </c>
      <c r="EY15" s="9">
        <v>0</v>
      </c>
      <c r="EZ15" s="9">
        <v>12.398999999999999</v>
      </c>
      <c r="FA15" s="9">
        <v>11.26</v>
      </c>
      <c r="FB15" s="9">
        <v>10.901999999999999</v>
      </c>
      <c r="FC15" s="9">
        <v>0.246</v>
      </c>
      <c r="FD15" s="9">
        <v>0.112</v>
      </c>
      <c r="FE15" s="9">
        <v>0.35799999999999998</v>
      </c>
      <c r="FF15" s="9">
        <v>0</v>
      </c>
      <c r="FG15" s="9">
        <v>0</v>
      </c>
      <c r="FH15" s="9">
        <v>8.6880000000000006</v>
      </c>
      <c r="FI15" s="9">
        <v>0.123</v>
      </c>
      <c r="FJ15" s="9">
        <v>0.223</v>
      </c>
      <c r="FK15" s="9">
        <v>2.2269999999999999</v>
      </c>
      <c r="FL15" s="9">
        <v>1.2350000000000001</v>
      </c>
      <c r="FM15" s="9">
        <v>10.025</v>
      </c>
      <c r="FN15" s="9">
        <v>1.139</v>
      </c>
      <c r="FO15" s="9">
        <v>0.64100000000000001</v>
      </c>
      <c r="FP15" s="9">
        <v>14.694000000000001</v>
      </c>
      <c r="FQ15" s="9">
        <v>28.062999999999999</v>
      </c>
      <c r="FR15" s="9">
        <v>25.61</v>
      </c>
      <c r="FS15" s="9">
        <v>2.8690000000000002</v>
      </c>
      <c r="FT15" s="9">
        <v>2.5369999999999999</v>
      </c>
      <c r="FU15" s="9">
        <v>1.2410000000000001</v>
      </c>
      <c r="FV15" s="9">
        <v>1.296</v>
      </c>
      <c r="FW15" s="9">
        <v>1.738</v>
      </c>
      <c r="FX15" s="9">
        <v>0.79800000000000004</v>
      </c>
      <c r="FY15" s="9">
        <v>1.7969999999999999</v>
      </c>
      <c r="FZ15" s="9">
        <v>0.60299999999999998</v>
      </c>
      <c r="GA15" s="9">
        <v>0.13600000000000001</v>
      </c>
      <c r="GB15" s="9">
        <v>1.1359999999999999</v>
      </c>
      <c r="GC15" s="9">
        <v>0.64600000000000002</v>
      </c>
      <c r="GD15" s="9">
        <v>0.755</v>
      </c>
      <c r="GE15" s="9">
        <v>1.78</v>
      </c>
      <c r="GF15" s="9">
        <v>0.75600000000000001</v>
      </c>
      <c r="GG15" s="9">
        <v>0.33200000000000002</v>
      </c>
      <c r="GH15" s="9">
        <v>22.74</v>
      </c>
      <c r="GI15" s="9">
        <v>18.516999999999999</v>
      </c>
      <c r="GJ15" s="9">
        <v>17.074000000000002</v>
      </c>
      <c r="GK15" s="9">
        <v>0.86199999999999999</v>
      </c>
      <c r="GL15" s="9">
        <v>0.57999999999999996</v>
      </c>
      <c r="GM15" s="9">
        <v>0.73</v>
      </c>
      <c r="GN15" s="9">
        <v>0.57999999999999996</v>
      </c>
      <c r="GO15" s="9">
        <v>0.13200000000000001</v>
      </c>
      <c r="GP15" s="9">
        <v>12.579000000000001</v>
      </c>
      <c r="GQ15" s="9">
        <v>1.2729999999999999</v>
      </c>
      <c r="GR15" s="9">
        <v>0.94899999999999995</v>
      </c>
      <c r="GS15" s="9">
        <v>3.7149999999999999</v>
      </c>
      <c r="GT15" s="9">
        <v>2.4620000000000002</v>
      </c>
      <c r="GU15" s="9">
        <v>16.055</v>
      </c>
      <c r="GV15" s="9">
        <v>4.2240000000000002</v>
      </c>
      <c r="GW15" s="9">
        <v>2.4529999999999998</v>
      </c>
      <c r="GX15" s="9">
        <v>28.062999999999999</v>
      </c>
      <c r="GY15" s="9">
        <v>70.799000000000007</v>
      </c>
      <c r="GZ15" s="9">
        <v>66.932000000000002</v>
      </c>
      <c r="HA15" s="9">
        <v>5.54</v>
      </c>
      <c r="HB15" s="9">
        <v>5.0030000000000001</v>
      </c>
      <c r="HC15" s="9">
        <v>2.9740000000000002</v>
      </c>
      <c r="HD15" s="9">
        <v>2.0289999999999999</v>
      </c>
      <c r="HE15" s="9">
        <v>3.4870000000000001</v>
      </c>
      <c r="HF15" s="9">
        <v>1.516</v>
      </c>
      <c r="HG15" s="9">
        <v>3.9689999999999999</v>
      </c>
      <c r="HH15" s="9">
        <v>0</v>
      </c>
      <c r="HI15" s="9">
        <v>1.034</v>
      </c>
      <c r="HJ15" s="9">
        <v>0.74099999999999999</v>
      </c>
      <c r="HK15" s="9">
        <v>1.39</v>
      </c>
      <c r="HL15" s="9">
        <v>2.8719999999999999</v>
      </c>
      <c r="HM15" s="9">
        <v>3.74</v>
      </c>
      <c r="HN15" s="9">
        <v>1.2629999999999999</v>
      </c>
      <c r="HO15" s="9">
        <v>0.53700000000000003</v>
      </c>
      <c r="HP15" s="9">
        <v>61.392000000000003</v>
      </c>
      <c r="HQ15" s="9">
        <v>45.235999999999997</v>
      </c>
      <c r="HR15" s="9">
        <v>42.701000000000001</v>
      </c>
      <c r="HS15" s="9">
        <v>1.4510000000000001</v>
      </c>
      <c r="HT15" s="9">
        <v>1.085</v>
      </c>
      <c r="HU15" s="9">
        <v>2.141</v>
      </c>
      <c r="HV15" s="9">
        <v>0</v>
      </c>
      <c r="HW15" s="9">
        <v>0.39400000000000002</v>
      </c>
      <c r="HX15" s="9">
        <v>34.459000000000003</v>
      </c>
      <c r="HY15" s="9">
        <v>3.177</v>
      </c>
      <c r="HZ15" s="9">
        <v>2.8029999999999999</v>
      </c>
      <c r="IA15" s="9">
        <v>4.7969999999999997</v>
      </c>
      <c r="IB15" s="9">
        <v>8.9909999999999997</v>
      </c>
      <c r="IC15" s="9">
        <v>36.244999999999997</v>
      </c>
      <c r="ID15" s="9">
        <v>16.155999999999999</v>
      </c>
      <c r="IE15" s="9">
        <v>3.8660000000000001</v>
      </c>
      <c r="IF15" s="9">
        <v>70.799000000000007</v>
      </c>
      <c r="IG15" s="9">
        <v>24.908999999999999</v>
      </c>
      <c r="IH15" s="9">
        <v>23.407</v>
      </c>
      <c r="II15" s="9">
        <v>1.7370000000000001</v>
      </c>
      <c r="IJ15" s="9">
        <v>1.7370000000000001</v>
      </c>
      <c r="IK15" s="9">
        <v>0.64100000000000001</v>
      </c>
      <c r="IL15" s="9">
        <v>1.097</v>
      </c>
      <c r="IM15" s="9">
        <v>0.86199999999999999</v>
      </c>
      <c r="IN15" s="9">
        <v>0.876</v>
      </c>
      <c r="IO15" s="9">
        <v>0.97199999999999998</v>
      </c>
      <c r="IP15" s="9">
        <v>0</v>
      </c>
      <c r="IQ15" s="9">
        <v>0.76500000000000001</v>
      </c>
    </row>
    <row r="16" spans="1:251">
      <c r="A16" s="10">
        <v>43862</v>
      </c>
      <c r="B16" s="9">
        <v>54.466000000000001</v>
      </c>
      <c r="C16" s="9">
        <v>35.826000000000001</v>
      </c>
      <c r="D16" s="9">
        <v>35.000999999999998</v>
      </c>
      <c r="E16" s="9">
        <v>2.6579999999999999</v>
      </c>
      <c r="F16" s="9">
        <v>2.5310000000000001</v>
      </c>
      <c r="G16" s="9">
        <v>1.1950000000000001</v>
      </c>
      <c r="H16" s="9">
        <v>1.337</v>
      </c>
      <c r="I16" s="9">
        <v>1.7330000000000001</v>
      </c>
      <c r="J16" s="9">
        <v>0.79800000000000004</v>
      </c>
      <c r="K16" s="9">
        <v>1.845</v>
      </c>
      <c r="L16" s="9">
        <v>0.26200000000000001</v>
      </c>
      <c r="M16" s="9">
        <v>0.42499999999999999</v>
      </c>
      <c r="N16" s="9">
        <v>0.77900000000000003</v>
      </c>
      <c r="O16" s="9">
        <v>1.0369999999999999</v>
      </c>
      <c r="P16" s="9">
        <v>0.71499999999999997</v>
      </c>
      <c r="Q16" s="9">
        <v>1.39</v>
      </c>
      <c r="R16" s="9">
        <v>1.141</v>
      </c>
      <c r="S16" s="9">
        <v>0.126</v>
      </c>
      <c r="T16" s="9">
        <v>32.343000000000004</v>
      </c>
      <c r="U16" s="9">
        <v>23.667000000000002</v>
      </c>
      <c r="V16" s="9">
        <v>22.855</v>
      </c>
      <c r="W16" s="9">
        <v>0.59299999999999997</v>
      </c>
      <c r="X16" s="9">
        <v>0.219</v>
      </c>
      <c r="Y16" s="9">
        <v>0.70399999999999996</v>
      </c>
      <c r="Z16" s="9">
        <v>0</v>
      </c>
      <c r="AA16" s="9">
        <v>0.108</v>
      </c>
      <c r="AB16" s="9">
        <v>17.863</v>
      </c>
      <c r="AC16" s="9">
        <v>1.159</v>
      </c>
      <c r="AD16" s="9">
        <v>1.004</v>
      </c>
      <c r="AE16" s="9">
        <v>3.641</v>
      </c>
      <c r="AF16" s="9">
        <v>1.631</v>
      </c>
      <c r="AG16" s="9">
        <v>22.036000000000001</v>
      </c>
      <c r="AH16" s="9">
        <v>8.6760000000000002</v>
      </c>
      <c r="AI16" s="9">
        <v>0.82499999999999996</v>
      </c>
      <c r="AJ16" s="9">
        <v>35.826000000000001</v>
      </c>
      <c r="AK16" s="9">
        <v>31.271999999999998</v>
      </c>
      <c r="AL16" s="9">
        <v>29.260999999999999</v>
      </c>
      <c r="AM16" s="9">
        <v>4.1710000000000003</v>
      </c>
      <c r="AN16" s="9">
        <v>2.8220000000000001</v>
      </c>
      <c r="AO16" s="9">
        <v>1.4710000000000001</v>
      </c>
      <c r="AP16" s="9">
        <v>1.351</v>
      </c>
      <c r="AQ16" s="9">
        <v>1.9690000000000001</v>
      </c>
      <c r="AR16" s="9">
        <v>0.85299999999999998</v>
      </c>
      <c r="AS16" s="9">
        <v>1.591</v>
      </c>
      <c r="AT16" s="9">
        <v>0.58499999999999996</v>
      </c>
      <c r="AU16" s="9">
        <v>0.4</v>
      </c>
      <c r="AV16" s="9">
        <v>0.63100000000000001</v>
      </c>
      <c r="AW16" s="9">
        <v>1.1619999999999999</v>
      </c>
      <c r="AX16" s="9">
        <v>1.0289999999999999</v>
      </c>
      <c r="AY16" s="9">
        <v>1.669</v>
      </c>
      <c r="AZ16" s="9">
        <v>1.1539999999999999</v>
      </c>
      <c r="BA16" s="9">
        <v>1.349</v>
      </c>
      <c r="BB16" s="9">
        <v>25.088999999999999</v>
      </c>
      <c r="BC16" s="9">
        <v>22.398</v>
      </c>
      <c r="BD16" s="9">
        <v>21.693999999999999</v>
      </c>
      <c r="BE16" s="9">
        <v>0.46500000000000002</v>
      </c>
      <c r="BF16" s="9">
        <v>0.23799999999999999</v>
      </c>
      <c r="BG16" s="9">
        <v>0.36399999999999999</v>
      </c>
      <c r="BH16" s="9">
        <v>0.106</v>
      </c>
      <c r="BI16" s="9">
        <v>0.23300000000000001</v>
      </c>
      <c r="BJ16" s="9">
        <v>14.065</v>
      </c>
      <c r="BK16" s="9">
        <v>1.4670000000000001</v>
      </c>
      <c r="BL16" s="9">
        <v>1.966</v>
      </c>
      <c r="BM16" s="9">
        <v>4.899</v>
      </c>
      <c r="BN16" s="9">
        <v>1.835</v>
      </c>
      <c r="BO16" s="9">
        <v>20.562000000000001</v>
      </c>
      <c r="BP16" s="9">
        <v>2.6920000000000002</v>
      </c>
      <c r="BQ16" s="9">
        <v>2.012</v>
      </c>
      <c r="BR16" s="9">
        <v>31.271999999999998</v>
      </c>
      <c r="BS16" s="9">
        <v>29.425000000000001</v>
      </c>
      <c r="BT16" s="9">
        <v>28.001999999999999</v>
      </c>
      <c r="BU16" s="9">
        <v>2.1240000000000001</v>
      </c>
      <c r="BV16" s="9">
        <v>2.0070000000000001</v>
      </c>
      <c r="BW16" s="9">
        <v>0.114</v>
      </c>
      <c r="BX16" s="9">
        <v>1.893</v>
      </c>
      <c r="BY16" s="9">
        <v>1.004</v>
      </c>
      <c r="BZ16" s="9">
        <v>1.004</v>
      </c>
      <c r="CA16" s="9">
        <v>0.66300000000000003</v>
      </c>
      <c r="CB16" s="9">
        <v>0.36599999999999999</v>
      </c>
      <c r="CC16" s="9">
        <v>0.97899999999999998</v>
      </c>
      <c r="CD16" s="9">
        <v>0.47499999999999998</v>
      </c>
      <c r="CE16" s="9">
        <v>0.56599999999999995</v>
      </c>
      <c r="CF16" s="9">
        <v>0.96699999999999997</v>
      </c>
      <c r="CG16" s="9">
        <v>1.514</v>
      </c>
      <c r="CH16" s="9">
        <v>0.49399999999999999</v>
      </c>
      <c r="CI16" s="9">
        <v>0.11600000000000001</v>
      </c>
      <c r="CJ16" s="9">
        <v>25.879000000000001</v>
      </c>
      <c r="CK16" s="9">
        <v>23.29</v>
      </c>
      <c r="CL16" s="9">
        <v>21.167999999999999</v>
      </c>
      <c r="CM16" s="9">
        <v>1.331</v>
      </c>
      <c r="CN16" s="9">
        <v>0.79200000000000004</v>
      </c>
      <c r="CO16" s="9">
        <v>0.66200000000000003</v>
      </c>
      <c r="CP16" s="9">
        <v>1.2190000000000001</v>
      </c>
      <c r="CQ16" s="9">
        <v>0.24099999999999999</v>
      </c>
      <c r="CR16" s="9">
        <v>17.221</v>
      </c>
      <c r="CS16" s="9">
        <v>2.3199999999999998</v>
      </c>
      <c r="CT16" s="9">
        <v>1.6060000000000001</v>
      </c>
      <c r="CU16" s="9">
        <v>2.1440000000000001</v>
      </c>
      <c r="CV16" s="9">
        <v>3.8140000000000001</v>
      </c>
      <c r="CW16" s="9">
        <v>19.475999999999999</v>
      </c>
      <c r="CX16" s="9">
        <v>2.5880000000000001</v>
      </c>
      <c r="CY16" s="9">
        <v>1.423</v>
      </c>
      <c r="CZ16" s="9">
        <v>29.425000000000001</v>
      </c>
      <c r="DA16" s="9">
        <v>24.245999999999999</v>
      </c>
      <c r="DB16" s="9">
        <v>21.581</v>
      </c>
      <c r="DC16" s="9">
        <v>1.4890000000000001</v>
      </c>
      <c r="DD16" s="9">
        <v>1.4890000000000001</v>
      </c>
      <c r="DE16" s="9">
        <v>0.435</v>
      </c>
      <c r="DF16" s="9">
        <v>1.054</v>
      </c>
      <c r="DG16" s="9">
        <v>0.36899999999999999</v>
      </c>
      <c r="DH16" s="9">
        <v>1.1200000000000001</v>
      </c>
      <c r="DI16" s="9">
        <v>0.76</v>
      </c>
      <c r="DJ16" s="9">
        <v>0.72899999999999998</v>
      </c>
      <c r="DK16" s="9">
        <v>0</v>
      </c>
      <c r="DL16" s="9">
        <v>0.34300000000000003</v>
      </c>
      <c r="DM16" s="9">
        <v>0.80800000000000005</v>
      </c>
      <c r="DN16" s="9">
        <v>0.33800000000000002</v>
      </c>
      <c r="DO16" s="9">
        <v>1.0980000000000001</v>
      </c>
      <c r="DP16" s="9">
        <v>0.39100000000000001</v>
      </c>
      <c r="DQ16" s="9">
        <v>0</v>
      </c>
      <c r="DR16" s="9">
        <v>20.091999999999999</v>
      </c>
      <c r="DS16" s="9">
        <v>19.456</v>
      </c>
      <c r="DT16" s="9">
        <v>18.704000000000001</v>
      </c>
      <c r="DU16" s="9">
        <v>0.20699999999999999</v>
      </c>
      <c r="DV16" s="9">
        <v>0.54400000000000004</v>
      </c>
      <c r="DW16" s="9">
        <v>0.32700000000000001</v>
      </c>
      <c r="DX16" s="9">
        <v>0.311</v>
      </c>
      <c r="DY16" s="9">
        <v>0.114</v>
      </c>
      <c r="DZ16" s="9">
        <v>12.127000000000001</v>
      </c>
      <c r="EA16" s="9">
        <v>0.89900000000000002</v>
      </c>
      <c r="EB16" s="9">
        <v>1.85</v>
      </c>
      <c r="EC16" s="9">
        <v>4.5810000000000004</v>
      </c>
      <c r="ED16" s="9">
        <v>1.8680000000000001</v>
      </c>
      <c r="EE16" s="9">
        <v>17.588000000000001</v>
      </c>
      <c r="EF16" s="9">
        <v>0.63600000000000001</v>
      </c>
      <c r="EG16" s="9">
        <v>2.6659999999999999</v>
      </c>
      <c r="EH16" s="9">
        <v>24.245999999999999</v>
      </c>
      <c r="EI16" s="9">
        <v>15.108000000000001</v>
      </c>
      <c r="EJ16" s="9">
        <v>14.523</v>
      </c>
      <c r="EK16" s="9">
        <v>1.6519999999999999</v>
      </c>
      <c r="EL16" s="9">
        <v>1.54</v>
      </c>
      <c r="EM16" s="9">
        <v>0.80400000000000005</v>
      </c>
      <c r="EN16" s="9">
        <v>0.73699999999999999</v>
      </c>
      <c r="EO16" s="9">
        <v>1.02</v>
      </c>
      <c r="EP16" s="9">
        <v>0.52</v>
      </c>
      <c r="EQ16" s="9">
        <v>1.02</v>
      </c>
      <c r="ER16" s="9">
        <v>0.25</v>
      </c>
      <c r="ES16" s="9">
        <v>0.16500000000000001</v>
      </c>
      <c r="ET16" s="9">
        <v>0.34799999999999998</v>
      </c>
      <c r="EU16" s="9">
        <v>0.20799999999999999</v>
      </c>
      <c r="EV16" s="9">
        <v>0.98499999999999999</v>
      </c>
      <c r="EW16" s="9">
        <v>0.72399999999999998</v>
      </c>
      <c r="EX16" s="9">
        <v>0.81599999999999995</v>
      </c>
      <c r="EY16" s="9">
        <v>0.111</v>
      </c>
      <c r="EZ16" s="9">
        <v>12.872</v>
      </c>
      <c r="FA16" s="9">
        <v>11.507999999999999</v>
      </c>
      <c r="FB16" s="9">
        <v>10.946999999999999</v>
      </c>
      <c r="FC16" s="9">
        <v>0.32500000000000001</v>
      </c>
      <c r="FD16" s="9">
        <v>0.23599999999999999</v>
      </c>
      <c r="FE16" s="9">
        <v>0.47199999999999998</v>
      </c>
      <c r="FF16" s="9">
        <v>8.8999999999999996E-2</v>
      </c>
      <c r="FG16" s="9">
        <v>0</v>
      </c>
      <c r="FH16" s="9">
        <v>8.1340000000000003</v>
      </c>
      <c r="FI16" s="9">
        <v>0.11600000000000001</v>
      </c>
      <c r="FJ16" s="9">
        <v>0.82199999999999995</v>
      </c>
      <c r="FK16" s="9">
        <v>2.4340000000000002</v>
      </c>
      <c r="FL16" s="9">
        <v>1.2470000000000001</v>
      </c>
      <c r="FM16" s="9">
        <v>10.260999999999999</v>
      </c>
      <c r="FN16" s="9">
        <v>1.3640000000000001</v>
      </c>
      <c r="FO16" s="9">
        <v>0.58499999999999996</v>
      </c>
      <c r="FP16" s="9">
        <v>15.108000000000001</v>
      </c>
      <c r="FQ16" s="9">
        <v>29.628</v>
      </c>
      <c r="FR16" s="9">
        <v>27.501999999999999</v>
      </c>
      <c r="FS16" s="9">
        <v>3.782</v>
      </c>
      <c r="FT16" s="9">
        <v>3.3580000000000001</v>
      </c>
      <c r="FU16" s="9">
        <v>1.3720000000000001</v>
      </c>
      <c r="FV16" s="9">
        <v>1.9870000000000001</v>
      </c>
      <c r="FW16" s="9">
        <v>1.677</v>
      </c>
      <c r="FX16" s="9">
        <v>1.681</v>
      </c>
      <c r="FY16" s="9">
        <v>1.6819999999999999</v>
      </c>
      <c r="FZ16" s="9">
        <v>1.677</v>
      </c>
      <c r="GA16" s="9">
        <v>0</v>
      </c>
      <c r="GB16" s="9">
        <v>0.65500000000000003</v>
      </c>
      <c r="GC16" s="9">
        <v>1.8660000000000001</v>
      </c>
      <c r="GD16" s="9">
        <v>0.83699999999999997</v>
      </c>
      <c r="GE16" s="9">
        <v>1.9390000000000001</v>
      </c>
      <c r="GF16" s="9">
        <v>1.419</v>
      </c>
      <c r="GG16" s="9">
        <v>0.42399999999999999</v>
      </c>
      <c r="GH16" s="9">
        <v>23.72</v>
      </c>
      <c r="GI16" s="9">
        <v>21.459</v>
      </c>
      <c r="GJ16" s="9">
        <v>20.710999999999999</v>
      </c>
      <c r="GK16" s="9">
        <v>0.34300000000000003</v>
      </c>
      <c r="GL16" s="9">
        <v>0.40500000000000003</v>
      </c>
      <c r="GM16" s="9">
        <v>0.377</v>
      </c>
      <c r="GN16" s="9">
        <v>0.22600000000000001</v>
      </c>
      <c r="GO16" s="9">
        <v>0</v>
      </c>
      <c r="GP16" s="9">
        <v>13.673</v>
      </c>
      <c r="GQ16" s="9">
        <v>1.165</v>
      </c>
      <c r="GR16" s="9">
        <v>1.7529999999999999</v>
      </c>
      <c r="GS16" s="9">
        <v>4.8680000000000003</v>
      </c>
      <c r="GT16" s="9">
        <v>2.109</v>
      </c>
      <c r="GU16" s="9">
        <v>19.350000000000001</v>
      </c>
      <c r="GV16" s="9">
        <v>2.2610000000000001</v>
      </c>
      <c r="GW16" s="9">
        <v>2.1259999999999999</v>
      </c>
      <c r="GX16" s="9">
        <v>29.628</v>
      </c>
      <c r="GY16" s="9">
        <v>73.072999999999993</v>
      </c>
      <c r="GZ16" s="9">
        <v>69.191000000000003</v>
      </c>
      <c r="HA16" s="9">
        <v>5.1120000000000001</v>
      </c>
      <c r="HB16" s="9">
        <v>4.3419999999999996</v>
      </c>
      <c r="HC16" s="9">
        <v>1.665</v>
      </c>
      <c r="HD16" s="9">
        <v>2.6760000000000002</v>
      </c>
      <c r="HE16" s="9">
        <v>3.1930000000000001</v>
      </c>
      <c r="HF16" s="9">
        <v>1.1479999999999999</v>
      </c>
      <c r="HG16" s="9">
        <v>3.3679999999999999</v>
      </c>
      <c r="HH16" s="9">
        <v>0</v>
      </c>
      <c r="HI16" s="9">
        <v>0.97299999999999998</v>
      </c>
      <c r="HJ16" s="9">
        <v>1.33</v>
      </c>
      <c r="HK16" s="9">
        <v>0.72199999999999998</v>
      </c>
      <c r="HL16" s="9">
        <v>2.2890000000000001</v>
      </c>
      <c r="HM16" s="9">
        <v>3.617</v>
      </c>
      <c r="HN16" s="9">
        <v>0.72399999999999998</v>
      </c>
      <c r="HO16" s="9">
        <v>0.77100000000000002</v>
      </c>
      <c r="HP16" s="9">
        <v>64.078000000000003</v>
      </c>
      <c r="HQ16" s="9">
        <v>50.405999999999999</v>
      </c>
      <c r="HR16" s="9">
        <v>47.167999999999999</v>
      </c>
      <c r="HS16" s="9">
        <v>1.986</v>
      </c>
      <c r="HT16" s="9">
        <v>1.252</v>
      </c>
      <c r="HU16" s="9">
        <v>2.06</v>
      </c>
      <c r="HV16" s="9">
        <v>8.8999999999999996E-2</v>
      </c>
      <c r="HW16" s="9">
        <v>1.089</v>
      </c>
      <c r="HX16" s="9">
        <v>35.701000000000001</v>
      </c>
      <c r="HY16" s="9">
        <v>3.06</v>
      </c>
      <c r="HZ16" s="9">
        <v>4.702</v>
      </c>
      <c r="IA16" s="9">
        <v>6.9420000000000002</v>
      </c>
      <c r="IB16" s="9">
        <v>10.086</v>
      </c>
      <c r="IC16" s="9">
        <v>40.32</v>
      </c>
      <c r="ID16" s="9">
        <v>13.672000000000001</v>
      </c>
      <c r="IE16" s="9">
        <v>3.8820000000000001</v>
      </c>
      <c r="IF16" s="9">
        <v>73.072999999999993</v>
      </c>
      <c r="IG16" s="9">
        <v>30.225000000000001</v>
      </c>
      <c r="IH16" s="9">
        <v>29.053000000000001</v>
      </c>
      <c r="II16" s="9">
        <v>2.2450000000000001</v>
      </c>
      <c r="IJ16" s="9">
        <v>1.778</v>
      </c>
      <c r="IK16" s="9">
        <v>0.94899999999999995</v>
      </c>
      <c r="IL16" s="9">
        <v>0.82899999999999996</v>
      </c>
      <c r="IM16" s="9">
        <v>1.2709999999999999</v>
      </c>
      <c r="IN16" s="9">
        <v>0.50700000000000001</v>
      </c>
      <c r="IO16" s="9">
        <v>1.274</v>
      </c>
      <c r="IP16" s="9">
        <v>0.21299999999999999</v>
      </c>
      <c r="IQ16" s="9">
        <v>0.29099999999999998</v>
      </c>
    </row>
    <row r="17" spans="1:251">
      <c r="A17" s="10">
        <v>44228</v>
      </c>
      <c r="B17" s="9">
        <v>48.634</v>
      </c>
      <c r="C17" s="9">
        <v>37.488</v>
      </c>
      <c r="D17" s="9">
        <v>36.462000000000003</v>
      </c>
      <c r="E17" s="9">
        <v>3.597</v>
      </c>
      <c r="F17" s="9">
        <v>3.1019999999999999</v>
      </c>
      <c r="G17" s="9">
        <v>1.4930000000000001</v>
      </c>
      <c r="H17" s="9">
        <v>1.609</v>
      </c>
      <c r="I17" s="9">
        <v>2.4870000000000001</v>
      </c>
      <c r="J17" s="9">
        <v>0.61499999999999999</v>
      </c>
      <c r="K17" s="9">
        <v>2.3879999999999999</v>
      </c>
      <c r="L17" s="9">
        <v>0.123</v>
      </c>
      <c r="M17" s="9">
        <v>0.59099999999999997</v>
      </c>
      <c r="N17" s="9">
        <v>1.1950000000000001</v>
      </c>
      <c r="O17" s="9">
        <v>1.008</v>
      </c>
      <c r="P17" s="9">
        <v>0.89900000000000002</v>
      </c>
      <c r="Q17" s="9">
        <v>2.2629999999999999</v>
      </c>
      <c r="R17" s="9">
        <v>0.83899999999999997</v>
      </c>
      <c r="S17" s="9">
        <v>0.495</v>
      </c>
      <c r="T17" s="9">
        <v>32.863999999999997</v>
      </c>
      <c r="U17" s="9">
        <v>23.233000000000001</v>
      </c>
      <c r="V17" s="9">
        <v>22.283000000000001</v>
      </c>
      <c r="W17" s="9">
        <v>0.59299999999999997</v>
      </c>
      <c r="X17" s="9">
        <v>0.35699999999999998</v>
      </c>
      <c r="Y17" s="9">
        <v>0.59099999999999997</v>
      </c>
      <c r="Z17" s="9">
        <v>0.26100000000000001</v>
      </c>
      <c r="AA17" s="9">
        <v>9.8000000000000004E-2</v>
      </c>
      <c r="AB17" s="9">
        <v>17.079000000000001</v>
      </c>
      <c r="AC17" s="9">
        <v>1.3140000000000001</v>
      </c>
      <c r="AD17" s="9">
        <v>1.6859999999999999</v>
      </c>
      <c r="AE17" s="9">
        <v>3.153</v>
      </c>
      <c r="AF17" s="9">
        <v>2.653</v>
      </c>
      <c r="AG17" s="9">
        <v>20.58</v>
      </c>
      <c r="AH17" s="9">
        <v>9.6319999999999997</v>
      </c>
      <c r="AI17" s="9">
        <v>1.026</v>
      </c>
      <c r="AJ17" s="9">
        <v>37.488</v>
      </c>
      <c r="AK17" s="9">
        <v>28.609000000000002</v>
      </c>
      <c r="AL17" s="9">
        <v>26.515999999999998</v>
      </c>
      <c r="AM17" s="9">
        <v>2.9580000000000002</v>
      </c>
      <c r="AN17" s="9">
        <v>2.8420000000000001</v>
      </c>
      <c r="AO17" s="9">
        <v>1.5960000000000001</v>
      </c>
      <c r="AP17" s="9">
        <v>1.246</v>
      </c>
      <c r="AQ17" s="9">
        <v>1.96</v>
      </c>
      <c r="AR17" s="9">
        <v>0.88100000000000001</v>
      </c>
      <c r="AS17" s="9">
        <v>2.2570000000000001</v>
      </c>
      <c r="AT17" s="9">
        <v>0.214</v>
      </c>
      <c r="AU17" s="9">
        <v>0.371</v>
      </c>
      <c r="AV17" s="9">
        <v>0.41399999999999998</v>
      </c>
      <c r="AW17" s="9">
        <v>1.3220000000000001</v>
      </c>
      <c r="AX17" s="9">
        <v>1.105</v>
      </c>
      <c r="AY17" s="9">
        <v>1.3879999999999999</v>
      </c>
      <c r="AZ17" s="9">
        <v>1.454</v>
      </c>
      <c r="BA17" s="9">
        <v>0.11700000000000001</v>
      </c>
      <c r="BB17" s="9">
        <v>23.558</v>
      </c>
      <c r="BC17" s="9">
        <v>22.132999999999999</v>
      </c>
      <c r="BD17" s="9">
        <v>21.452999999999999</v>
      </c>
      <c r="BE17" s="9">
        <v>0.217</v>
      </c>
      <c r="BF17" s="9">
        <v>0.46300000000000002</v>
      </c>
      <c r="BG17" s="9">
        <v>0.435</v>
      </c>
      <c r="BH17" s="9">
        <v>0.245</v>
      </c>
      <c r="BI17" s="9">
        <v>0</v>
      </c>
      <c r="BJ17" s="9">
        <v>13.539</v>
      </c>
      <c r="BK17" s="9">
        <v>2.0659999999999998</v>
      </c>
      <c r="BL17" s="9">
        <v>2.0059999999999998</v>
      </c>
      <c r="BM17" s="9">
        <v>4.5220000000000002</v>
      </c>
      <c r="BN17" s="9">
        <v>3.3069999999999999</v>
      </c>
      <c r="BO17" s="9">
        <v>18.826000000000001</v>
      </c>
      <c r="BP17" s="9">
        <v>1.425</v>
      </c>
      <c r="BQ17" s="9">
        <v>2.093</v>
      </c>
      <c r="BR17" s="9">
        <v>28.609000000000002</v>
      </c>
      <c r="BS17" s="9">
        <v>31.513999999999999</v>
      </c>
      <c r="BT17" s="9">
        <v>30.15</v>
      </c>
      <c r="BU17" s="9">
        <v>2.569</v>
      </c>
      <c r="BV17" s="9">
        <v>2.4460000000000002</v>
      </c>
      <c r="BW17" s="9">
        <v>1.0920000000000001</v>
      </c>
      <c r="BX17" s="9">
        <v>1.355</v>
      </c>
      <c r="BY17" s="9">
        <v>1.341</v>
      </c>
      <c r="BZ17" s="9">
        <v>1.105</v>
      </c>
      <c r="CA17" s="9">
        <v>1.069</v>
      </c>
      <c r="CB17" s="9">
        <v>0.61499999999999999</v>
      </c>
      <c r="CC17" s="9">
        <v>0.61599999999999999</v>
      </c>
      <c r="CD17" s="9">
        <v>0.58099999999999996</v>
      </c>
      <c r="CE17" s="9">
        <v>0.63900000000000001</v>
      </c>
      <c r="CF17" s="9">
        <v>1.226</v>
      </c>
      <c r="CG17" s="9">
        <v>1.5489999999999999</v>
      </c>
      <c r="CH17" s="9">
        <v>0.89700000000000002</v>
      </c>
      <c r="CI17" s="9">
        <v>0.123</v>
      </c>
      <c r="CJ17" s="9">
        <v>27.581</v>
      </c>
      <c r="CK17" s="9">
        <v>24.402999999999999</v>
      </c>
      <c r="CL17" s="9">
        <v>22.902000000000001</v>
      </c>
      <c r="CM17" s="9">
        <v>0.84099999999999997</v>
      </c>
      <c r="CN17" s="9">
        <v>0.65900000000000003</v>
      </c>
      <c r="CO17" s="9">
        <v>0.58599999999999997</v>
      </c>
      <c r="CP17" s="9">
        <v>0.60899999999999999</v>
      </c>
      <c r="CQ17" s="9">
        <v>0.30599999999999999</v>
      </c>
      <c r="CR17" s="9">
        <v>19.771999999999998</v>
      </c>
      <c r="CS17" s="9">
        <v>1.6559999999999999</v>
      </c>
      <c r="CT17" s="9">
        <v>1.149</v>
      </c>
      <c r="CU17" s="9">
        <v>1.825</v>
      </c>
      <c r="CV17" s="9">
        <v>2.8180000000000001</v>
      </c>
      <c r="CW17" s="9">
        <v>21.584</v>
      </c>
      <c r="CX17" s="9">
        <v>3.1779999999999999</v>
      </c>
      <c r="CY17" s="9">
        <v>1.363</v>
      </c>
      <c r="CZ17" s="9">
        <v>31.513999999999999</v>
      </c>
      <c r="DA17" s="9">
        <v>17.818000000000001</v>
      </c>
      <c r="DB17" s="9">
        <v>16.962</v>
      </c>
      <c r="DC17" s="9">
        <v>2.1059999999999999</v>
      </c>
      <c r="DD17" s="9">
        <v>2.1059999999999999</v>
      </c>
      <c r="DE17" s="9">
        <v>1.1339999999999999</v>
      </c>
      <c r="DF17" s="9">
        <v>0.97099999999999997</v>
      </c>
      <c r="DG17" s="9">
        <v>1.2390000000000001</v>
      </c>
      <c r="DH17" s="9">
        <v>0.86699999999999999</v>
      </c>
      <c r="DI17" s="9">
        <v>1.1779999999999999</v>
      </c>
      <c r="DJ17" s="9">
        <v>0.76900000000000002</v>
      </c>
      <c r="DK17" s="9">
        <v>0.159</v>
      </c>
      <c r="DL17" s="9">
        <v>0.54800000000000004</v>
      </c>
      <c r="DM17" s="9">
        <v>1.052</v>
      </c>
      <c r="DN17" s="9">
        <v>0.50700000000000001</v>
      </c>
      <c r="DO17" s="9">
        <v>1.5940000000000001</v>
      </c>
      <c r="DP17" s="9">
        <v>0.51200000000000001</v>
      </c>
      <c r="DQ17" s="9">
        <v>0</v>
      </c>
      <c r="DR17" s="9">
        <v>14.856999999999999</v>
      </c>
      <c r="DS17" s="9">
        <v>13.637</v>
      </c>
      <c r="DT17" s="9">
        <v>13.089</v>
      </c>
      <c r="DU17" s="9">
        <v>0.216</v>
      </c>
      <c r="DV17" s="9">
        <v>0.33100000000000002</v>
      </c>
      <c r="DW17" s="9">
        <v>0.11799999999999999</v>
      </c>
      <c r="DX17" s="9">
        <v>0.43</v>
      </c>
      <c r="DY17" s="9">
        <v>0</v>
      </c>
      <c r="DZ17" s="9">
        <v>7.1740000000000004</v>
      </c>
      <c r="EA17" s="9">
        <v>1.2749999999999999</v>
      </c>
      <c r="EB17" s="9">
        <v>1.571</v>
      </c>
      <c r="EC17" s="9">
        <v>3.617</v>
      </c>
      <c r="ED17" s="9">
        <v>1.4890000000000001</v>
      </c>
      <c r="EE17" s="9">
        <v>12.148</v>
      </c>
      <c r="EF17" s="9">
        <v>1.22</v>
      </c>
      <c r="EG17" s="9">
        <v>0.85599999999999998</v>
      </c>
      <c r="EH17" s="9">
        <v>17.818000000000001</v>
      </c>
      <c r="EI17" s="9">
        <v>15.781000000000001</v>
      </c>
      <c r="EJ17" s="9">
        <v>14.955</v>
      </c>
      <c r="EK17" s="9">
        <v>1.65</v>
      </c>
      <c r="EL17" s="9">
        <v>1.65</v>
      </c>
      <c r="EM17" s="9">
        <v>0.497</v>
      </c>
      <c r="EN17" s="9">
        <v>1.1539999999999999</v>
      </c>
      <c r="EO17" s="9">
        <v>1.04</v>
      </c>
      <c r="EP17" s="9">
        <v>0.61099999999999999</v>
      </c>
      <c r="EQ17" s="9">
        <v>1.04</v>
      </c>
      <c r="ER17" s="9">
        <v>0.39600000000000002</v>
      </c>
      <c r="ES17" s="9">
        <v>0.214</v>
      </c>
      <c r="ET17" s="9">
        <v>0.377</v>
      </c>
      <c r="EU17" s="9">
        <v>0.65700000000000003</v>
      </c>
      <c r="EV17" s="9">
        <v>0.61599999999999999</v>
      </c>
      <c r="EW17" s="9">
        <v>0.89400000000000002</v>
      </c>
      <c r="EX17" s="9">
        <v>0.75700000000000001</v>
      </c>
      <c r="EY17" s="9">
        <v>0</v>
      </c>
      <c r="EZ17" s="9">
        <v>13.305</v>
      </c>
      <c r="FA17" s="9">
        <v>11.3</v>
      </c>
      <c r="FB17" s="9">
        <v>11.084</v>
      </c>
      <c r="FC17" s="9">
        <v>9.5000000000000001E-2</v>
      </c>
      <c r="FD17" s="9">
        <v>0.121</v>
      </c>
      <c r="FE17" s="9">
        <v>9.5000000000000001E-2</v>
      </c>
      <c r="FF17" s="9">
        <v>0.121</v>
      </c>
      <c r="FG17" s="9">
        <v>0</v>
      </c>
      <c r="FH17" s="9">
        <v>8.3680000000000003</v>
      </c>
      <c r="FI17" s="9">
        <v>0.42399999999999999</v>
      </c>
      <c r="FJ17" s="9">
        <v>0.53600000000000003</v>
      </c>
      <c r="FK17" s="9">
        <v>1.972</v>
      </c>
      <c r="FL17" s="9">
        <v>0.86199999999999999</v>
      </c>
      <c r="FM17" s="9">
        <v>10.438000000000001</v>
      </c>
      <c r="FN17" s="9">
        <v>2.0049999999999999</v>
      </c>
      <c r="FO17" s="9">
        <v>0.82499999999999996</v>
      </c>
      <c r="FP17" s="9">
        <v>15.781000000000001</v>
      </c>
      <c r="FQ17" s="9">
        <v>34.097999999999999</v>
      </c>
      <c r="FR17" s="9">
        <v>31.420999999999999</v>
      </c>
      <c r="FS17" s="9">
        <v>4.2679999999999998</v>
      </c>
      <c r="FT17" s="9">
        <v>3.9359999999999999</v>
      </c>
      <c r="FU17" s="9">
        <v>1.4490000000000001</v>
      </c>
      <c r="FV17" s="9">
        <v>2.4870000000000001</v>
      </c>
      <c r="FW17" s="9">
        <v>2.3130000000000002</v>
      </c>
      <c r="FX17" s="9">
        <v>1.623</v>
      </c>
      <c r="FY17" s="9">
        <v>1.986</v>
      </c>
      <c r="FZ17" s="9">
        <v>1.409</v>
      </c>
      <c r="GA17" s="9">
        <v>0.219</v>
      </c>
      <c r="GB17" s="9">
        <v>0.20699999999999999</v>
      </c>
      <c r="GC17" s="9">
        <v>2.0510000000000002</v>
      </c>
      <c r="GD17" s="9">
        <v>1.6779999999999999</v>
      </c>
      <c r="GE17" s="9">
        <v>2.5009999999999999</v>
      </c>
      <c r="GF17" s="9">
        <v>1.4350000000000001</v>
      </c>
      <c r="GG17" s="9">
        <v>0.33200000000000002</v>
      </c>
      <c r="GH17" s="9">
        <v>27.152999999999999</v>
      </c>
      <c r="GI17" s="9">
        <v>23.079000000000001</v>
      </c>
      <c r="GJ17" s="9">
        <v>22.164000000000001</v>
      </c>
      <c r="GK17" s="9">
        <v>0.48699999999999999</v>
      </c>
      <c r="GL17" s="9">
        <v>0.42799999999999999</v>
      </c>
      <c r="GM17" s="9">
        <v>0.48699999999999999</v>
      </c>
      <c r="GN17" s="9">
        <v>0.42799999999999999</v>
      </c>
      <c r="GO17" s="9">
        <v>0</v>
      </c>
      <c r="GP17" s="9">
        <v>15.692</v>
      </c>
      <c r="GQ17" s="9">
        <v>1.6970000000000001</v>
      </c>
      <c r="GR17" s="9">
        <v>1.226</v>
      </c>
      <c r="GS17" s="9">
        <v>4.4640000000000004</v>
      </c>
      <c r="GT17" s="9">
        <v>2.0489999999999999</v>
      </c>
      <c r="GU17" s="9">
        <v>21.03</v>
      </c>
      <c r="GV17" s="9">
        <v>4.0739999999999998</v>
      </c>
      <c r="GW17" s="9">
        <v>2.6779999999999999</v>
      </c>
      <c r="GX17" s="9">
        <v>34.097999999999999</v>
      </c>
      <c r="GY17" s="9">
        <v>69.034999999999997</v>
      </c>
      <c r="GZ17" s="9">
        <v>66.063000000000002</v>
      </c>
      <c r="HA17" s="9">
        <v>4.75</v>
      </c>
      <c r="HB17" s="9">
        <v>3.6230000000000002</v>
      </c>
      <c r="HC17" s="9">
        <v>1.7470000000000001</v>
      </c>
      <c r="HD17" s="9">
        <v>1.8759999999999999</v>
      </c>
      <c r="HE17" s="9">
        <v>2.7320000000000002</v>
      </c>
      <c r="HF17" s="9">
        <v>0.89100000000000001</v>
      </c>
      <c r="HG17" s="9">
        <v>2.9529999999999998</v>
      </c>
      <c r="HH17" s="9">
        <v>0</v>
      </c>
      <c r="HI17" s="9">
        <v>0.67</v>
      </c>
      <c r="HJ17" s="9">
        <v>1.2529999999999999</v>
      </c>
      <c r="HK17" s="9">
        <v>0.53200000000000003</v>
      </c>
      <c r="HL17" s="9">
        <v>1.8380000000000001</v>
      </c>
      <c r="HM17" s="9">
        <v>2.3250000000000002</v>
      </c>
      <c r="HN17" s="9">
        <v>1.2969999999999999</v>
      </c>
      <c r="HO17" s="9">
        <v>1.127</v>
      </c>
      <c r="HP17" s="9">
        <v>61.313000000000002</v>
      </c>
      <c r="HQ17" s="9">
        <v>48.499000000000002</v>
      </c>
      <c r="HR17" s="9">
        <v>46.103000000000002</v>
      </c>
      <c r="HS17" s="9">
        <v>1.387</v>
      </c>
      <c r="HT17" s="9">
        <v>0.89700000000000002</v>
      </c>
      <c r="HU17" s="9">
        <v>1.716</v>
      </c>
      <c r="HV17" s="9">
        <v>0.14399999999999999</v>
      </c>
      <c r="HW17" s="9">
        <v>0.42399999999999999</v>
      </c>
      <c r="HX17" s="9">
        <v>36.512999999999998</v>
      </c>
      <c r="HY17" s="9">
        <v>4.3860000000000001</v>
      </c>
      <c r="HZ17" s="9">
        <v>2.6419999999999999</v>
      </c>
      <c r="IA17" s="9">
        <v>4.9569999999999999</v>
      </c>
      <c r="IB17" s="9">
        <v>7.47</v>
      </c>
      <c r="IC17" s="9">
        <v>41.029000000000003</v>
      </c>
      <c r="ID17" s="9">
        <v>12.814</v>
      </c>
      <c r="IE17" s="9">
        <v>2.9729999999999999</v>
      </c>
      <c r="IF17" s="9">
        <v>69.034999999999997</v>
      </c>
      <c r="IG17" s="9">
        <v>30.829000000000001</v>
      </c>
      <c r="IH17" s="9">
        <v>29.92</v>
      </c>
      <c r="II17" s="9">
        <v>1.3</v>
      </c>
      <c r="IJ17" s="9">
        <v>1.1890000000000001</v>
      </c>
      <c r="IK17" s="9">
        <v>0.57499999999999996</v>
      </c>
      <c r="IL17" s="9">
        <v>0.61399999999999999</v>
      </c>
      <c r="IM17" s="9">
        <v>0.69</v>
      </c>
      <c r="IN17" s="9">
        <v>0.499</v>
      </c>
      <c r="IO17" s="9">
        <v>0.45</v>
      </c>
      <c r="IP17" s="9">
        <v>0.124</v>
      </c>
      <c r="IQ17" s="9">
        <v>0.61499999999999999</v>
      </c>
    </row>
    <row r="18" spans="1:251">
      <c r="A18" s="10">
        <v>44593</v>
      </c>
      <c r="B18" s="9">
        <v>56.381999999999998</v>
      </c>
      <c r="C18" s="9">
        <v>40.247999999999998</v>
      </c>
      <c r="D18" s="9">
        <v>38.238</v>
      </c>
      <c r="E18" s="9">
        <v>3.3450000000000002</v>
      </c>
      <c r="F18" s="9">
        <v>2.8109999999999999</v>
      </c>
      <c r="G18" s="9">
        <v>1.8009999999999999</v>
      </c>
      <c r="H18" s="9">
        <v>1.01</v>
      </c>
      <c r="I18" s="9">
        <v>2.4350000000000001</v>
      </c>
      <c r="J18" s="9">
        <v>0.376</v>
      </c>
      <c r="K18" s="9">
        <v>2.4350000000000001</v>
      </c>
      <c r="L18" s="9">
        <v>0.13200000000000001</v>
      </c>
      <c r="M18" s="9">
        <v>0.245</v>
      </c>
      <c r="N18" s="9">
        <v>0.96099999999999997</v>
      </c>
      <c r="O18" s="9">
        <v>1.46</v>
      </c>
      <c r="P18" s="9">
        <v>0.39</v>
      </c>
      <c r="Q18" s="9">
        <v>1.526</v>
      </c>
      <c r="R18" s="9">
        <v>1.2849999999999999</v>
      </c>
      <c r="S18" s="9">
        <v>0.53400000000000003</v>
      </c>
      <c r="T18" s="9">
        <v>34.893000000000001</v>
      </c>
      <c r="U18" s="9">
        <v>25.891999999999999</v>
      </c>
      <c r="V18" s="9">
        <v>24.853000000000002</v>
      </c>
      <c r="W18" s="9">
        <v>0.48599999999999999</v>
      </c>
      <c r="X18" s="9">
        <v>0.55300000000000005</v>
      </c>
      <c r="Y18" s="9">
        <v>0.48599999999999999</v>
      </c>
      <c r="Z18" s="9">
        <v>0.11600000000000001</v>
      </c>
      <c r="AA18" s="9">
        <v>0.437</v>
      </c>
      <c r="AB18" s="9">
        <v>19.012</v>
      </c>
      <c r="AC18" s="9">
        <v>1.0209999999999999</v>
      </c>
      <c r="AD18" s="9">
        <v>1.242</v>
      </c>
      <c r="AE18" s="9">
        <v>4.6180000000000003</v>
      </c>
      <c r="AF18" s="9">
        <v>3.2850000000000001</v>
      </c>
      <c r="AG18" s="9">
        <v>22.606999999999999</v>
      </c>
      <c r="AH18" s="9">
        <v>9.0009999999999994</v>
      </c>
      <c r="AI18" s="9">
        <v>2.0110000000000001</v>
      </c>
      <c r="AJ18" s="9">
        <v>40.247999999999998</v>
      </c>
      <c r="AK18" s="9">
        <v>30.879000000000001</v>
      </c>
      <c r="AL18" s="9">
        <v>28.16</v>
      </c>
      <c r="AM18" s="9">
        <v>3.3109999999999999</v>
      </c>
      <c r="AN18" s="9">
        <v>2.823</v>
      </c>
      <c r="AO18" s="9">
        <v>0.84499999999999997</v>
      </c>
      <c r="AP18" s="9">
        <v>1.978</v>
      </c>
      <c r="AQ18" s="9">
        <v>1.907</v>
      </c>
      <c r="AR18" s="9">
        <v>0.91600000000000004</v>
      </c>
      <c r="AS18" s="9">
        <v>2.0990000000000002</v>
      </c>
      <c r="AT18" s="9">
        <v>0.36099999999999999</v>
      </c>
      <c r="AU18" s="9">
        <v>0.36299999999999999</v>
      </c>
      <c r="AV18" s="9">
        <v>0.373</v>
      </c>
      <c r="AW18" s="9">
        <v>1.044</v>
      </c>
      <c r="AX18" s="9">
        <v>1.4059999999999999</v>
      </c>
      <c r="AY18" s="9">
        <v>1.9730000000000001</v>
      </c>
      <c r="AZ18" s="9">
        <v>0.85</v>
      </c>
      <c r="BA18" s="9">
        <v>0.48799999999999999</v>
      </c>
      <c r="BB18" s="9">
        <v>24.849</v>
      </c>
      <c r="BC18" s="9">
        <v>23.521999999999998</v>
      </c>
      <c r="BD18" s="9">
        <v>22.408999999999999</v>
      </c>
      <c r="BE18" s="9">
        <v>0.71699999999999997</v>
      </c>
      <c r="BF18" s="9">
        <v>0.39600000000000002</v>
      </c>
      <c r="BG18" s="9">
        <v>0.36499999999999999</v>
      </c>
      <c r="BH18" s="9">
        <v>0.60899999999999999</v>
      </c>
      <c r="BI18" s="9">
        <v>0.13900000000000001</v>
      </c>
      <c r="BJ18" s="9">
        <v>14.997999999999999</v>
      </c>
      <c r="BK18" s="9">
        <v>2.0630000000000002</v>
      </c>
      <c r="BL18" s="9">
        <v>1.4690000000000001</v>
      </c>
      <c r="BM18" s="9">
        <v>4.992</v>
      </c>
      <c r="BN18" s="9">
        <v>2.774</v>
      </c>
      <c r="BO18" s="9">
        <v>20.747</v>
      </c>
      <c r="BP18" s="9">
        <v>1.327</v>
      </c>
      <c r="BQ18" s="9">
        <v>2.718</v>
      </c>
      <c r="BR18" s="9">
        <v>30.879000000000001</v>
      </c>
      <c r="BS18" s="9">
        <v>28.969000000000001</v>
      </c>
      <c r="BT18" s="9">
        <v>27.245000000000001</v>
      </c>
      <c r="BU18" s="9">
        <v>3.7389999999999999</v>
      </c>
      <c r="BV18" s="9">
        <v>3.5379999999999998</v>
      </c>
      <c r="BW18" s="9">
        <v>0.77900000000000003</v>
      </c>
      <c r="BX18" s="9">
        <v>2.7589999999999999</v>
      </c>
      <c r="BY18" s="9">
        <v>2.1280000000000001</v>
      </c>
      <c r="BZ18" s="9">
        <v>1.41</v>
      </c>
      <c r="CA18" s="9">
        <v>2.3639999999999999</v>
      </c>
      <c r="CB18" s="9">
        <v>0.52200000000000002</v>
      </c>
      <c r="CC18" s="9">
        <v>0.65200000000000002</v>
      </c>
      <c r="CD18" s="9">
        <v>1.1220000000000001</v>
      </c>
      <c r="CE18" s="9">
        <v>1.53</v>
      </c>
      <c r="CF18" s="9">
        <v>0.88600000000000001</v>
      </c>
      <c r="CG18" s="9">
        <v>2.113</v>
      </c>
      <c r="CH18" s="9">
        <v>1.425</v>
      </c>
      <c r="CI18" s="9">
        <v>0.20100000000000001</v>
      </c>
      <c r="CJ18" s="9">
        <v>23.504999999999999</v>
      </c>
      <c r="CK18" s="9">
        <v>20.97</v>
      </c>
      <c r="CL18" s="9">
        <v>18.559999999999999</v>
      </c>
      <c r="CM18" s="9">
        <v>1.663</v>
      </c>
      <c r="CN18" s="9">
        <v>0.747</v>
      </c>
      <c r="CO18" s="9">
        <v>0.80300000000000005</v>
      </c>
      <c r="CP18" s="9">
        <v>1.5109999999999999</v>
      </c>
      <c r="CQ18" s="9">
        <v>9.6000000000000002E-2</v>
      </c>
      <c r="CR18" s="9">
        <v>16.087</v>
      </c>
      <c r="CS18" s="9">
        <v>1.6359999999999999</v>
      </c>
      <c r="CT18" s="9">
        <v>1.3740000000000001</v>
      </c>
      <c r="CU18" s="9">
        <v>1.873</v>
      </c>
      <c r="CV18" s="9">
        <v>3.968</v>
      </c>
      <c r="CW18" s="9">
        <v>17.001999999999999</v>
      </c>
      <c r="CX18" s="9">
        <v>2.536</v>
      </c>
      <c r="CY18" s="9">
        <v>1.7250000000000001</v>
      </c>
      <c r="CZ18" s="9">
        <v>28.969000000000001</v>
      </c>
      <c r="DA18" s="9">
        <v>19.013000000000002</v>
      </c>
      <c r="DB18" s="9">
        <v>17.82</v>
      </c>
      <c r="DC18" s="9">
        <v>1.8029999999999999</v>
      </c>
      <c r="DD18" s="9">
        <v>1.5409999999999999</v>
      </c>
      <c r="DE18" s="9">
        <v>0.53400000000000003</v>
      </c>
      <c r="DF18" s="9">
        <v>1.0069999999999999</v>
      </c>
      <c r="DG18" s="9">
        <v>0.33800000000000002</v>
      </c>
      <c r="DH18" s="9">
        <v>1.2030000000000001</v>
      </c>
      <c r="DI18" s="9">
        <v>0.33700000000000002</v>
      </c>
      <c r="DJ18" s="9">
        <v>1.204</v>
      </c>
      <c r="DK18" s="9">
        <v>0</v>
      </c>
      <c r="DL18" s="9">
        <v>0.107</v>
      </c>
      <c r="DM18" s="9">
        <v>0.91400000000000003</v>
      </c>
      <c r="DN18" s="9">
        <v>0.52</v>
      </c>
      <c r="DO18" s="9">
        <v>0.94399999999999995</v>
      </c>
      <c r="DP18" s="9">
        <v>0.59699999999999998</v>
      </c>
      <c r="DQ18" s="9">
        <v>0.26200000000000001</v>
      </c>
      <c r="DR18" s="9">
        <v>16.016999999999999</v>
      </c>
      <c r="DS18" s="9">
        <v>14.932</v>
      </c>
      <c r="DT18" s="9">
        <v>14.128</v>
      </c>
      <c r="DU18" s="9">
        <v>0</v>
      </c>
      <c r="DV18" s="9">
        <v>0.80300000000000005</v>
      </c>
      <c r="DW18" s="9">
        <v>0</v>
      </c>
      <c r="DX18" s="9">
        <v>0.57299999999999995</v>
      </c>
      <c r="DY18" s="9">
        <v>0.23</v>
      </c>
      <c r="DZ18" s="9">
        <v>9.1039999999999992</v>
      </c>
      <c r="EA18" s="9">
        <v>1.5680000000000001</v>
      </c>
      <c r="EB18" s="9">
        <v>0.92</v>
      </c>
      <c r="EC18" s="9">
        <v>3.34</v>
      </c>
      <c r="ED18" s="9">
        <v>2.2200000000000002</v>
      </c>
      <c r="EE18" s="9">
        <v>12.712</v>
      </c>
      <c r="EF18" s="9">
        <v>1.085</v>
      </c>
      <c r="EG18" s="9">
        <v>1.194</v>
      </c>
      <c r="EH18" s="9">
        <v>19.013000000000002</v>
      </c>
      <c r="EI18" s="9">
        <v>16.559000000000001</v>
      </c>
      <c r="EJ18" s="9">
        <v>14.981999999999999</v>
      </c>
      <c r="EK18" s="9">
        <v>1.64</v>
      </c>
      <c r="EL18" s="9">
        <v>1.3759999999999999</v>
      </c>
      <c r="EM18" s="9">
        <v>0.60399999999999998</v>
      </c>
      <c r="EN18" s="9">
        <v>0.77200000000000002</v>
      </c>
      <c r="EO18" s="9">
        <v>1.022</v>
      </c>
      <c r="EP18" s="9">
        <v>0.35399999999999998</v>
      </c>
      <c r="EQ18" s="9">
        <v>1.0269999999999999</v>
      </c>
      <c r="ER18" s="9">
        <v>0</v>
      </c>
      <c r="ES18" s="9">
        <v>0.10100000000000001</v>
      </c>
      <c r="ET18" s="9">
        <v>0.17699999999999999</v>
      </c>
      <c r="EU18" s="9">
        <v>0.84099999999999997</v>
      </c>
      <c r="EV18" s="9">
        <v>0.35799999999999998</v>
      </c>
      <c r="EW18" s="9">
        <v>0.63700000000000001</v>
      </c>
      <c r="EX18" s="9">
        <v>0.73899999999999999</v>
      </c>
      <c r="EY18" s="9">
        <v>0.26400000000000001</v>
      </c>
      <c r="EZ18" s="9">
        <v>13.342000000000001</v>
      </c>
      <c r="FA18" s="9">
        <v>10.919</v>
      </c>
      <c r="FB18" s="9">
        <v>10.689</v>
      </c>
      <c r="FC18" s="9">
        <v>0.11899999999999999</v>
      </c>
      <c r="FD18" s="9">
        <v>0.111</v>
      </c>
      <c r="FE18" s="9">
        <v>0.11899999999999999</v>
      </c>
      <c r="FF18" s="9">
        <v>0.111</v>
      </c>
      <c r="FG18" s="9">
        <v>0</v>
      </c>
      <c r="FH18" s="9">
        <v>8.8510000000000009</v>
      </c>
      <c r="FI18" s="9">
        <v>0.23100000000000001</v>
      </c>
      <c r="FJ18" s="9">
        <v>0.54200000000000004</v>
      </c>
      <c r="FK18" s="9">
        <v>1.2949999999999999</v>
      </c>
      <c r="FL18" s="9">
        <v>1.236</v>
      </c>
      <c r="FM18" s="9">
        <v>9.6829999999999998</v>
      </c>
      <c r="FN18" s="9">
        <v>2.423</v>
      </c>
      <c r="FO18" s="9">
        <v>1.577</v>
      </c>
      <c r="FP18" s="9">
        <v>16.559000000000001</v>
      </c>
      <c r="FQ18" s="9">
        <v>25.812000000000001</v>
      </c>
      <c r="FR18" s="9">
        <v>24.628</v>
      </c>
      <c r="FS18" s="9">
        <v>2.4950000000000001</v>
      </c>
      <c r="FT18" s="9">
        <v>2.06</v>
      </c>
      <c r="FU18" s="9">
        <v>0.71599999999999997</v>
      </c>
      <c r="FV18" s="9">
        <v>1.3440000000000001</v>
      </c>
      <c r="FW18" s="9">
        <v>1.0549999999999999</v>
      </c>
      <c r="FX18" s="9">
        <v>1.006</v>
      </c>
      <c r="FY18" s="9">
        <v>1.052</v>
      </c>
      <c r="FZ18" s="9">
        <v>0.88300000000000001</v>
      </c>
      <c r="GA18" s="9">
        <v>0.126</v>
      </c>
      <c r="GB18" s="9">
        <v>0.59899999999999998</v>
      </c>
      <c r="GC18" s="9">
        <v>0.60199999999999998</v>
      </c>
      <c r="GD18" s="9">
        <v>0.85899999999999999</v>
      </c>
      <c r="GE18" s="9">
        <v>1.1040000000000001</v>
      </c>
      <c r="GF18" s="9">
        <v>0.95699999999999996</v>
      </c>
      <c r="GG18" s="9">
        <v>0.435</v>
      </c>
      <c r="GH18" s="9">
        <v>22.132000000000001</v>
      </c>
      <c r="GI18" s="9">
        <v>18.068999999999999</v>
      </c>
      <c r="GJ18" s="9">
        <v>16.643999999999998</v>
      </c>
      <c r="GK18" s="9">
        <v>1.0089999999999999</v>
      </c>
      <c r="GL18" s="9">
        <v>0.41599999999999998</v>
      </c>
      <c r="GM18" s="9">
        <v>0.86199999999999999</v>
      </c>
      <c r="GN18" s="9">
        <v>0.41599999999999998</v>
      </c>
      <c r="GO18" s="9">
        <v>0.14699999999999999</v>
      </c>
      <c r="GP18" s="9">
        <v>11.676</v>
      </c>
      <c r="GQ18" s="9">
        <v>0.76900000000000002</v>
      </c>
      <c r="GR18" s="9">
        <v>1.4259999999999999</v>
      </c>
      <c r="GS18" s="9">
        <v>4.1970000000000001</v>
      </c>
      <c r="GT18" s="9">
        <v>2.3460000000000001</v>
      </c>
      <c r="GU18" s="9">
        <v>15.723000000000001</v>
      </c>
      <c r="GV18" s="9">
        <v>4.0629999999999997</v>
      </c>
      <c r="GW18" s="9">
        <v>1.1839999999999999</v>
      </c>
      <c r="GX18" s="9">
        <v>25.812000000000001</v>
      </c>
      <c r="GY18" s="9">
        <v>76.153000000000006</v>
      </c>
      <c r="GZ18" s="9">
        <v>72.728999999999999</v>
      </c>
      <c r="HA18" s="9">
        <v>5.7649999999999997</v>
      </c>
      <c r="HB18" s="9">
        <v>5.3479999999999999</v>
      </c>
      <c r="HC18" s="9">
        <v>3.4630000000000001</v>
      </c>
      <c r="HD18" s="9">
        <v>1.885</v>
      </c>
      <c r="HE18" s="9">
        <v>4.484</v>
      </c>
      <c r="HF18" s="9">
        <v>0.86399999999999999</v>
      </c>
      <c r="HG18" s="9">
        <v>4.8280000000000003</v>
      </c>
      <c r="HH18" s="9">
        <v>0</v>
      </c>
      <c r="HI18" s="9">
        <v>0.52</v>
      </c>
      <c r="HJ18" s="9">
        <v>2.383</v>
      </c>
      <c r="HK18" s="9">
        <v>1.4550000000000001</v>
      </c>
      <c r="HL18" s="9">
        <v>1.5089999999999999</v>
      </c>
      <c r="HM18" s="9">
        <v>3.8290000000000002</v>
      </c>
      <c r="HN18" s="9">
        <v>1.5189999999999999</v>
      </c>
      <c r="HO18" s="9">
        <v>0.41699999999999998</v>
      </c>
      <c r="HP18" s="9">
        <v>66.963999999999999</v>
      </c>
      <c r="HQ18" s="9">
        <v>52.817999999999998</v>
      </c>
      <c r="HR18" s="9">
        <v>49.360999999999997</v>
      </c>
      <c r="HS18" s="9">
        <v>2.7320000000000002</v>
      </c>
      <c r="HT18" s="9">
        <v>0.72499999999999998</v>
      </c>
      <c r="HU18" s="9">
        <v>3.077</v>
      </c>
      <c r="HV18" s="9">
        <v>0.121</v>
      </c>
      <c r="HW18" s="9">
        <v>0.25800000000000001</v>
      </c>
      <c r="HX18" s="9">
        <v>39.588000000000001</v>
      </c>
      <c r="HY18" s="9">
        <v>4.9290000000000003</v>
      </c>
      <c r="HZ18" s="9">
        <v>3.8919999999999999</v>
      </c>
      <c r="IA18" s="9">
        <v>4.41</v>
      </c>
      <c r="IB18" s="9">
        <v>12.352</v>
      </c>
      <c r="IC18" s="9">
        <v>40.465000000000003</v>
      </c>
      <c r="ID18" s="9">
        <v>14.147</v>
      </c>
      <c r="IE18" s="9">
        <v>3.4249999999999998</v>
      </c>
      <c r="IF18" s="9">
        <v>76.153000000000006</v>
      </c>
      <c r="IG18" s="9">
        <v>34.71</v>
      </c>
      <c r="IH18" s="9">
        <v>32.299999999999997</v>
      </c>
      <c r="II18" s="9">
        <v>3.383</v>
      </c>
      <c r="IJ18" s="9">
        <v>3.0369999999999999</v>
      </c>
      <c r="IK18" s="9">
        <v>1.4259999999999999</v>
      </c>
      <c r="IL18" s="9">
        <v>1.611</v>
      </c>
      <c r="IM18" s="9">
        <v>2.1819999999999999</v>
      </c>
      <c r="IN18" s="9">
        <v>0.85499999999999998</v>
      </c>
      <c r="IO18" s="9">
        <v>2.2000000000000002</v>
      </c>
      <c r="IP18" s="9">
        <v>0.252</v>
      </c>
      <c r="IQ18" s="9">
        <v>0.58599999999999997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0.92300000000000004</v>
      </c>
      <c r="D11" s="9">
        <v>1.504</v>
      </c>
      <c r="E11" s="9">
        <v>1.3320000000000001</v>
      </c>
      <c r="F11" s="9">
        <v>1.095</v>
      </c>
      <c r="G11" s="9">
        <v>0.23499999999999999</v>
      </c>
      <c r="H11" s="9">
        <v>25.984000000000002</v>
      </c>
      <c r="I11" s="9">
        <v>19.28</v>
      </c>
      <c r="J11" s="9">
        <v>18.454999999999998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0.35099999999999998</v>
      </c>
      <c r="P11" s="9">
        <v>16.478999999999999</v>
      </c>
      <c r="Q11" s="9">
        <v>1.1200000000000001</v>
      </c>
      <c r="R11" s="9">
        <v>0.87</v>
      </c>
      <c r="S11" s="9">
        <v>0.81100000000000005</v>
      </c>
      <c r="T11" s="9">
        <v>3.1219999999999999</v>
      </c>
      <c r="U11" s="9">
        <v>16.158000000000001</v>
      </c>
      <c r="V11" s="9">
        <v>6.7030000000000003</v>
      </c>
      <c r="W11" s="9">
        <v>1.5660000000000001</v>
      </c>
      <c r="X11" s="9">
        <v>30.212</v>
      </c>
      <c r="Y11" s="9">
        <v>35.311999999999998</v>
      </c>
      <c r="Z11" s="9">
        <v>33.462000000000003</v>
      </c>
      <c r="AA11" s="9">
        <v>2.3159999999999998</v>
      </c>
      <c r="AB11" s="9">
        <v>2.2320000000000002</v>
      </c>
      <c r="AC11" s="9">
        <v>1.234</v>
      </c>
      <c r="AD11" s="9">
        <v>0.998</v>
      </c>
      <c r="AE11" s="9">
        <v>1.633</v>
      </c>
      <c r="AF11" s="9">
        <v>0.59899999999999998</v>
      </c>
      <c r="AG11" s="9">
        <v>1.464</v>
      </c>
      <c r="AH11" s="9">
        <v>0.16200000000000001</v>
      </c>
      <c r="AI11" s="9">
        <v>0.60499999999999998</v>
      </c>
      <c r="AJ11" s="9">
        <v>0.54400000000000004</v>
      </c>
      <c r="AK11" s="9">
        <v>0.75900000000000001</v>
      </c>
      <c r="AL11" s="9">
        <v>0.92900000000000005</v>
      </c>
      <c r="AM11" s="9">
        <v>1.4319999999999999</v>
      </c>
      <c r="AN11" s="9">
        <v>0.8</v>
      </c>
      <c r="AO11" s="9">
        <v>8.4000000000000005E-2</v>
      </c>
      <c r="AP11" s="9">
        <v>31.146000000000001</v>
      </c>
      <c r="AQ11" s="9">
        <v>22.719000000000001</v>
      </c>
      <c r="AR11" s="9">
        <v>21.760999999999999</v>
      </c>
      <c r="AS11" s="9">
        <v>0.95799999999999996</v>
      </c>
      <c r="AT11" s="9">
        <v>0</v>
      </c>
      <c r="AU11" s="9">
        <v>0.6</v>
      </c>
      <c r="AV11" s="9">
        <v>0</v>
      </c>
      <c r="AW11" s="9">
        <v>0.35699999999999998</v>
      </c>
      <c r="AX11" s="9">
        <v>17.722000000000001</v>
      </c>
      <c r="AY11" s="9">
        <v>1.1240000000000001</v>
      </c>
      <c r="AZ11" s="9">
        <v>0.55800000000000005</v>
      </c>
      <c r="BA11" s="9">
        <v>3.3149999999999999</v>
      </c>
      <c r="BB11" s="9">
        <v>2.2650000000000001</v>
      </c>
      <c r="BC11" s="9">
        <v>20.452999999999999</v>
      </c>
      <c r="BD11" s="9">
        <v>8.4280000000000008</v>
      </c>
      <c r="BE11" s="9">
        <v>1.85</v>
      </c>
      <c r="BF11" s="9">
        <v>35.311999999999998</v>
      </c>
      <c r="BG11" s="9">
        <v>59.418999999999997</v>
      </c>
      <c r="BH11" s="9">
        <v>55.938000000000002</v>
      </c>
      <c r="BI11" s="9">
        <v>5.0910000000000002</v>
      </c>
      <c r="BJ11" s="9">
        <v>4.4029999999999996</v>
      </c>
      <c r="BK11" s="9">
        <v>1.4670000000000001</v>
      </c>
      <c r="BL11" s="9">
        <v>2.9359999999999999</v>
      </c>
      <c r="BM11" s="9">
        <v>2.23</v>
      </c>
      <c r="BN11" s="9">
        <v>2.173</v>
      </c>
      <c r="BO11" s="9">
        <v>2.7440000000000002</v>
      </c>
      <c r="BP11" s="9">
        <v>1.085</v>
      </c>
      <c r="BQ11" s="9">
        <v>0.57299999999999995</v>
      </c>
      <c r="BR11" s="9">
        <v>1.3420000000000001</v>
      </c>
      <c r="BS11" s="9">
        <v>1.6539999999999999</v>
      </c>
      <c r="BT11" s="9">
        <v>1.4059999999999999</v>
      </c>
      <c r="BU11" s="9">
        <v>3.04</v>
      </c>
      <c r="BV11" s="9">
        <v>1.363</v>
      </c>
      <c r="BW11" s="9">
        <v>0.68799999999999994</v>
      </c>
      <c r="BX11" s="9">
        <v>50.847999999999999</v>
      </c>
      <c r="BY11" s="9">
        <v>46.415999999999997</v>
      </c>
      <c r="BZ11" s="9">
        <v>42.784999999999997</v>
      </c>
      <c r="CA11" s="9">
        <v>1.64</v>
      </c>
      <c r="CB11" s="9">
        <v>1.9910000000000001</v>
      </c>
      <c r="CC11" s="9">
        <v>1.5860000000000001</v>
      </c>
      <c r="CD11" s="9">
        <v>1.9410000000000001</v>
      </c>
      <c r="CE11" s="9">
        <v>0.104</v>
      </c>
      <c r="CF11" s="9">
        <v>34.219000000000001</v>
      </c>
      <c r="CG11" s="9">
        <v>3.2229999999999999</v>
      </c>
      <c r="CH11" s="9">
        <v>3.4180000000000001</v>
      </c>
      <c r="CI11" s="9">
        <v>5.5549999999999997</v>
      </c>
      <c r="CJ11" s="9">
        <v>7.2679999999999998</v>
      </c>
      <c r="CK11" s="9">
        <v>39.148000000000003</v>
      </c>
      <c r="CL11" s="9">
        <v>4.431</v>
      </c>
      <c r="CM11" s="9">
        <v>3.4809999999999999</v>
      </c>
      <c r="CN11" s="9">
        <v>59.418999999999997</v>
      </c>
      <c r="CO11" s="9">
        <v>46.918999999999997</v>
      </c>
      <c r="CP11" s="9">
        <v>43.01</v>
      </c>
      <c r="CQ11" s="9">
        <v>3.5030000000000001</v>
      </c>
      <c r="CR11" s="9">
        <v>2.2749999999999999</v>
      </c>
      <c r="CS11" s="9">
        <v>0.59799999999999998</v>
      </c>
      <c r="CT11" s="9">
        <v>1.6779999999999999</v>
      </c>
      <c r="CU11" s="9">
        <v>1.4970000000000001</v>
      </c>
      <c r="CV11" s="9">
        <v>0.77900000000000003</v>
      </c>
      <c r="CW11" s="9">
        <v>1.4970000000000001</v>
      </c>
      <c r="CX11" s="9">
        <v>0.77800000000000002</v>
      </c>
      <c r="CY11" s="9">
        <v>0</v>
      </c>
      <c r="CZ11" s="9">
        <v>0</v>
      </c>
      <c r="DA11" s="9">
        <v>0.95499999999999996</v>
      </c>
      <c r="DB11" s="9">
        <v>1.32</v>
      </c>
      <c r="DC11" s="9">
        <v>1.7270000000000001</v>
      </c>
      <c r="DD11" s="9">
        <v>0.54800000000000004</v>
      </c>
      <c r="DE11" s="9">
        <v>1.228</v>
      </c>
      <c r="DF11" s="9">
        <v>39.506999999999998</v>
      </c>
      <c r="DG11" s="9">
        <v>36.213999999999999</v>
      </c>
      <c r="DH11" s="9">
        <v>35.057000000000002</v>
      </c>
      <c r="DI11" s="9">
        <v>0.70599999999999996</v>
      </c>
      <c r="DJ11" s="9">
        <v>0.45100000000000001</v>
      </c>
      <c r="DK11" s="9">
        <v>0.71</v>
      </c>
      <c r="DL11" s="9">
        <v>0.33100000000000002</v>
      </c>
      <c r="DM11" s="9">
        <v>0</v>
      </c>
      <c r="DN11" s="9">
        <v>23.905000000000001</v>
      </c>
      <c r="DO11" s="9">
        <v>3.173</v>
      </c>
      <c r="DP11" s="9">
        <v>1.73</v>
      </c>
      <c r="DQ11" s="9">
        <v>7.4059999999999997</v>
      </c>
      <c r="DR11" s="9">
        <v>2.5590000000000002</v>
      </c>
      <c r="DS11" s="9">
        <v>33.655000000000001</v>
      </c>
      <c r="DT11" s="9">
        <v>3.2930000000000001</v>
      </c>
      <c r="DU11" s="9">
        <v>3.9089999999999998</v>
      </c>
      <c r="DV11" s="9">
        <v>46.918999999999997</v>
      </c>
      <c r="DW11" s="9">
        <v>24.635000000000002</v>
      </c>
      <c r="DX11" s="9">
        <v>17.829000000000001</v>
      </c>
      <c r="DY11" s="9">
        <v>17.829000000000001</v>
      </c>
      <c r="DZ11" s="9">
        <v>1.601</v>
      </c>
      <c r="EA11" s="9">
        <v>16.228000000000002</v>
      </c>
      <c r="EB11" s="9">
        <v>6.806</v>
      </c>
      <c r="EC11" s="9">
        <v>137.07599999999999</v>
      </c>
      <c r="ED11" s="9">
        <v>129.005</v>
      </c>
      <c r="EE11" s="9">
        <v>30.593</v>
      </c>
      <c r="EF11" s="9">
        <v>11.167</v>
      </c>
      <c r="EG11" s="9">
        <v>3.87</v>
      </c>
      <c r="EH11" s="9">
        <v>6.1820000000000004</v>
      </c>
      <c r="EI11" s="9">
        <v>7.1420000000000003</v>
      </c>
      <c r="EJ11" s="9">
        <v>2.91</v>
      </c>
      <c r="EK11" s="9">
        <v>6.883</v>
      </c>
      <c r="EL11" s="9">
        <v>1.766</v>
      </c>
      <c r="EM11" s="9">
        <v>1.1000000000000001</v>
      </c>
      <c r="EN11" s="9">
        <v>2.82</v>
      </c>
      <c r="EO11" s="9">
        <v>3.2679999999999998</v>
      </c>
      <c r="EP11" s="9">
        <v>3.964</v>
      </c>
      <c r="EQ11" s="9">
        <v>6.4039999999999999</v>
      </c>
      <c r="ER11" s="9">
        <v>3.6480000000000001</v>
      </c>
      <c r="ES11" s="9">
        <v>19.427</v>
      </c>
      <c r="ET11" s="9">
        <v>98.412000000000006</v>
      </c>
      <c r="EU11" s="9">
        <v>84.736000000000004</v>
      </c>
      <c r="EV11" s="9">
        <v>81.489999999999995</v>
      </c>
      <c r="EW11" s="9">
        <v>1.984</v>
      </c>
      <c r="EX11" s="9">
        <v>1.2629999999999999</v>
      </c>
      <c r="EY11" s="9">
        <v>2.0739999999999998</v>
      </c>
      <c r="EZ11" s="9">
        <v>0.53300000000000003</v>
      </c>
      <c r="FA11" s="9">
        <v>0.54800000000000004</v>
      </c>
      <c r="FB11" s="9">
        <v>72.003</v>
      </c>
      <c r="FC11" s="9">
        <v>3.012</v>
      </c>
      <c r="FD11" s="9">
        <v>2.101</v>
      </c>
      <c r="FE11" s="9">
        <v>7.62</v>
      </c>
      <c r="FF11" s="9">
        <v>13.647</v>
      </c>
      <c r="FG11" s="9">
        <v>71.088999999999999</v>
      </c>
      <c r="FH11" s="9">
        <v>13.676</v>
      </c>
      <c r="FI11" s="9">
        <v>8.0709999999999997</v>
      </c>
      <c r="FJ11" s="9">
        <v>115.813</v>
      </c>
      <c r="FK11" s="9">
        <v>21.262</v>
      </c>
      <c r="FL11" s="9">
        <v>12.811999999999999</v>
      </c>
      <c r="FM11" s="9">
        <v>12.385</v>
      </c>
      <c r="FN11" s="9">
        <v>0.91200000000000003</v>
      </c>
      <c r="FO11" s="9">
        <v>0.91200000000000003</v>
      </c>
      <c r="FP11" s="9">
        <v>0.29699999999999999</v>
      </c>
      <c r="FQ11" s="9">
        <v>0.61499999999999999</v>
      </c>
      <c r="FR11" s="9">
        <v>0.77100000000000002</v>
      </c>
      <c r="FS11" s="9">
        <v>0.14199999999999999</v>
      </c>
      <c r="FT11" s="9">
        <v>0.56000000000000005</v>
      </c>
      <c r="FU11" s="9">
        <v>0.128</v>
      </c>
      <c r="FV11" s="9">
        <v>0.14199999999999999</v>
      </c>
      <c r="FW11" s="9">
        <v>0.28199999999999997</v>
      </c>
      <c r="FX11" s="9">
        <v>0.19800000000000001</v>
      </c>
      <c r="FY11" s="9">
        <v>0.432</v>
      </c>
      <c r="FZ11" s="9">
        <v>0.79700000000000004</v>
      </c>
      <c r="GA11" s="9">
        <v>0.115</v>
      </c>
      <c r="GB11" s="9">
        <v>0</v>
      </c>
      <c r="GC11" s="9">
        <v>11.472</v>
      </c>
      <c r="GD11" s="9">
        <v>8.1590000000000007</v>
      </c>
      <c r="GE11" s="9">
        <v>7.915</v>
      </c>
      <c r="GF11" s="9">
        <v>0.24399999999999999</v>
      </c>
      <c r="GG11" s="9">
        <v>0</v>
      </c>
      <c r="GH11" s="9">
        <v>0.24399999999999999</v>
      </c>
      <c r="GI11" s="9">
        <v>0</v>
      </c>
      <c r="GJ11" s="9">
        <v>0</v>
      </c>
      <c r="GK11" s="9">
        <v>6.95</v>
      </c>
      <c r="GL11" s="9">
        <v>0.24099999999999999</v>
      </c>
      <c r="GM11" s="9">
        <v>7.1999999999999995E-2</v>
      </c>
      <c r="GN11" s="9">
        <v>0.89600000000000002</v>
      </c>
      <c r="GO11" s="9">
        <v>1.4059999999999999</v>
      </c>
      <c r="GP11" s="9">
        <v>6.7530000000000001</v>
      </c>
      <c r="GQ11" s="9">
        <v>3.3130000000000002</v>
      </c>
      <c r="GR11" s="9">
        <v>0.42699999999999999</v>
      </c>
      <c r="GS11" s="9">
        <v>12.811999999999999</v>
      </c>
      <c r="GT11" s="9">
        <v>24.693999999999999</v>
      </c>
      <c r="GU11" s="9">
        <v>23.550999999999998</v>
      </c>
      <c r="GV11" s="9">
        <v>1.593</v>
      </c>
      <c r="GW11" s="9">
        <v>1.369</v>
      </c>
      <c r="GX11" s="9">
        <v>1.1599999999999999</v>
      </c>
      <c r="GY11" s="9">
        <v>0.20899999999999999</v>
      </c>
      <c r="GZ11" s="9">
        <v>1.115</v>
      </c>
      <c r="HA11" s="9">
        <v>0.254</v>
      </c>
      <c r="HB11" s="9">
        <v>1.115</v>
      </c>
      <c r="HC11" s="9">
        <v>0</v>
      </c>
      <c r="HD11" s="9">
        <v>0.254</v>
      </c>
      <c r="HE11" s="9">
        <v>0.49</v>
      </c>
      <c r="HF11" s="9">
        <v>0.27600000000000002</v>
      </c>
      <c r="HG11" s="9">
        <v>0.60299999999999998</v>
      </c>
      <c r="HH11" s="9">
        <v>0.97499999999999998</v>
      </c>
      <c r="HI11" s="9">
        <v>0.39400000000000002</v>
      </c>
      <c r="HJ11" s="9">
        <v>0.224</v>
      </c>
      <c r="HK11" s="9">
        <v>21.959</v>
      </c>
      <c r="HL11" s="9">
        <v>19.841999999999999</v>
      </c>
      <c r="HM11" s="9">
        <v>18.704999999999998</v>
      </c>
      <c r="HN11" s="9">
        <v>0.71499999999999997</v>
      </c>
      <c r="HO11" s="9">
        <v>0.42199999999999999</v>
      </c>
      <c r="HP11" s="9">
        <v>0.89200000000000002</v>
      </c>
      <c r="HQ11" s="9">
        <v>0</v>
      </c>
      <c r="HR11" s="9">
        <v>0.246</v>
      </c>
      <c r="HS11" s="9">
        <v>16.873000000000001</v>
      </c>
      <c r="HT11" s="9">
        <v>0.89700000000000002</v>
      </c>
      <c r="HU11" s="9">
        <v>0.66700000000000004</v>
      </c>
      <c r="HV11" s="9">
        <v>1.4039999999999999</v>
      </c>
      <c r="HW11" s="9">
        <v>3.9079999999999999</v>
      </c>
      <c r="HX11" s="9">
        <v>15.933999999999999</v>
      </c>
      <c r="HY11" s="9">
        <v>2.1160000000000001</v>
      </c>
      <c r="HZ11" s="9">
        <v>1.143</v>
      </c>
      <c r="IA11" s="9">
        <v>24.693999999999999</v>
      </c>
      <c r="IB11" s="9">
        <v>19.829999999999998</v>
      </c>
      <c r="IC11" s="9">
        <v>18.498000000000001</v>
      </c>
      <c r="ID11" s="9">
        <v>1.595</v>
      </c>
      <c r="IE11" s="9">
        <v>1.3759999999999999</v>
      </c>
      <c r="IF11" s="9">
        <v>0.60099999999999998</v>
      </c>
      <c r="IG11" s="9">
        <v>0.77600000000000002</v>
      </c>
      <c r="IH11" s="9">
        <v>1.0409999999999999</v>
      </c>
      <c r="II11" s="9">
        <v>0.33500000000000002</v>
      </c>
      <c r="IJ11" s="9">
        <v>1.0409999999999999</v>
      </c>
      <c r="IK11" s="9">
        <v>0.16800000000000001</v>
      </c>
      <c r="IL11" s="9">
        <v>0.16700000000000001</v>
      </c>
      <c r="IM11" s="9">
        <v>0.38200000000000001</v>
      </c>
      <c r="IN11" s="9">
        <v>0.17399999999999999</v>
      </c>
      <c r="IO11" s="9">
        <v>0.82</v>
      </c>
      <c r="IP11" s="9">
        <v>0.54100000000000004</v>
      </c>
      <c r="IQ11" s="9">
        <v>0.83499999999999996</v>
      </c>
    </row>
    <row r="12" spans="1:251">
      <c r="A12" s="10">
        <v>42401</v>
      </c>
      <c r="B12" s="9">
        <v>0.27800000000000002</v>
      </c>
      <c r="C12" s="9">
        <v>1.1359999999999999</v>
      </c>
      <c r="D12" s="9">
        <v>0.44700000000000001</v>
      </c>
      <c r="E12" s="9">
        <v>0.94499999999999995</v>
      </c>
      <c r="F12" s="9">
        <v>0.91600000000000004</v>
      </c>
      <c r="G12" s="9">
        <v>0.26600000000000001</v>
      </c>
      <c r="H12" s="9">
        <v>24.847000000000001</v>
      </c>
      <c r="I12" s="9">
        <v>17.375</v>
      </c>
      <c r="J12" s="9">
        <v>15.659000000000001</v>
      </c>
      <c r="K12" s="9">
        <v>1.0529999999999999</v>
      </c>
      <c r="L12" s="9">
        <v>0.66200000000000003</v>
      </c>
      <c r="M12" s="9">
        <v>0.90500000000000003</v>
      </c>
      <c r="N12" s="9">
        <v>0.55700000000000005</v>
      </c>
      <c r="O12" s="9">
        <v>0.254</v>
      </c>
      <c r="P12" s="9">
        <v>13.510999999999999</v>
      </c>
      <c r="Q12" s="9">
        <v>1.3480000000000001</v>
      </c>
      <c r="R12" s="9">
        <v>0.86599999999999999</v>
      </c>
      <c r="S12" s="9">
        <v>1.649</v>
      </c>
      <c r="T12" s="9">
        <v>3.6579999999999999</v>
      </c>
      <c r="U12" s="9">
        <v>13.715999999999999</v>
      </c>
      <c r="V12" s="9">
        <v>7.4729999999999999</v>
      </c>
      <c r="W12" s="9">
        <v>2.2000000000000002</v>
      </c>
      <c r="X12" s="9">
        <v>29.175000000000001</v>
      </c>
      <c r="Y12" s="9">
        <v>38.097999999999999</v>
      </c>
      <c r="Z12" s="9">
        <v>36.996000000000002</v>
      </c>
      <c r="AA12" s="9">
        <v>2.68</v>
      </c>
      <c r="AB12" s="9">
        <v>2.56</v>
      </c>
      <c r="AC12" s="9">
        <v>1.4390000000000001</v>
      </c>
      <c r="AD12" s="9">
        <v>1.121</v>
      </c>
      <c r="AE12" s="9">
        <v>2.278</v>
      </c>
      <c r="AF12" s="9">
        <v>0.28199999999999997</v>
      </c>
      <c r="AG12" s="9">
        <v>1.8779999999999999</v>
      </c>
      <c r="AH12" s="9">
        <v>0</v>
      </c>
      <c r="AI12" s="9">
        <v>0.68200000000000005</v>
      </c>
      <c r="AJ12" s="9">
        <v>0.96199999999999997</v>
      </c>
      <c r="AK12" s="9">
        <v>0.78400000000000003</v>
      </c>
      <c r="AL12" s="9">
        <v>0.81499999999999995</v>
      </c>
      <c r="AM12" s="9">
        <v>1.2470000000000001</v>
      </c>
      <c r="AN12" s="9">
        <v>1.3129999999999999</v>
      </c>
      <c r="AO12" s="9">
        <v>0.12</v>
      </c>
      <c r="AP12" s="9">
        <v>34.316000000000003</v>
      </c>
      <c r="AQ12" s="9">
        <v>25.599</v>
      </c>
      <c r="AR12" s="9">
        <v>24.454000000000001</v>
      </c>
      <c r="AS12" s="9">
        <v>0.59299999999999997</v>
      </c>
      <c r="AT12" s="9">
        <v>0.55200000000000005</v>
      </c>
      <c r="AU12" s="9">
        <v>0.5</v>
      </c>
      <c r="AV12" s="9">
        <v>0.21299999999999999</v>
      </c>
      <c r="AW12" s="9">
        <v>0.251</v>
      </c>
      <c r="AX12" s="9">
        <v>21.268000000000001</v>
      </c>
      <c r="AY12" s="9">
        <v>1.724</v>
      </c>
      <c r="AZ12" s="9">
        <v>0.33200000000000002</v>
      </c>
      <c r="BA12" s="9">
        <v>2.274</v>
      </c>
      <c r="BB12" s="9">
        <v>4.0910000000000002</v>
      </c>
      <c r="BC12" s="9">
        <v>21.507999999999999</v>
      </c>
      <c r="BD12" s="9">
        <v>8.7170000000000005</v>
      </c>
      <c r="BE12" s="9">
        <v>1.101</v>
      </c>
      <c r="BF12" s="9">
        <v>38.097999999999999</v>
      </c>
      <c r="BG12" s="9">
        <v>59.024000000000001</v>
      </c>
      <c r="BH12" s="9">
        <v>54.927</v>
      </c>
      <c r="BI12" s="9">
        <v>3.9380000000000002</v>
      </c>
      <c r="BJ12" s="9">
        <v>3.698</v>
      </c>
      <c r="BK12" s="9">
        <v>1.1180000000000001</v>
      </c>
      <c r="BL12" s="9">
        <v>2.58</v>
      </c>
      <c r="BM12" s="9">
        <v>2.5110000000000001</v>
      </c>
      <c r="BN12" s="9">
        <v>1.1870000000000001</v>
      </c>
      <c r="BO12" s="9">
        <v>2.278</v>
      </c>
      <c r="BP12" s="9">
        <v>0.81499999999999995</v>
      </c>
      <c r="BQ12" s="9">
        <v>0.60499999999999998</v>
      </c>
      <c r="BR12" s="9">
        <v>0.442</v>
      </c>
      <c r="BS12" s="9">
        <v>1.7090000000000001</v>
      </c>
      <c r="BT12" s="9">
        <v>1.5469999999999999</v>
      </c>
      <c r="BU12" s="9">
        <v>1.417</v>
      </c>
      <c r="BV12" s="9">
        <v>2.2810000000000001</v>
      </c>
      <c r="BW12" s="9">
        <v>0.24</v>
      </c>
      <c r="BX12" s="9">
        <v>50.988999999999997</v>
      </c>
      <c r="BY12" s="9">
        <v>47.232999999999997</v>
      </c>
      <c r="BZ12" s="9">
        <v>44.286999999999999</v>
      </c>
      <c r="CA12" s="9">
        <v>1.9350000000000001</v>
      </c>
      <c r="CB12" s="9">
        <v>1.012</v>
      </c>
      <c r="CC12" s="9">
        <v>1.5</v>
      </c>
      <c r="CD12" s="9">
        <v>0.85099999999999998</v>
      </c>
      <c r="CE12" s="9">
        <v>0.59599999999999997</v>
      </c>
      <c r="CF12" s="9">
        <v>36.253</v>
      </c>
      <c r="CG12" s="9">
        <v>2.661</v>
      </c>
      <c r="CH12" s="9">
        <v>2.278</v>
      </c>
      <c r="CI12" s="9">
        <v>6.0419999999999998</v>
      </c>
      <c r="CJ12" s="9">
        <v>5.3339999999999996</v>
      </c>
      <c r="CK12" s="9">
        <v>41.9</v>
      </c>
      <c r="CL12" s="9">
        <v>3.7549999999999999</v>
      </c>
      <c r="CM12" s="9">
        <v>4.0970000000000004</v>
      </c>
      <c r="CN12" s="9">
        <v>59.024000000000001</v>
      </c>
      <c r="CO12" s="9">
        <v>38.116</v>
      </c>
      <c r="CP12" s="9">
        <v>34.411000000000001</v>
      </c>
      <c r="CQ12" s="9">
        <v>3.024</v>
      </c>
      <c r="CR12" s="9">
        <v>2.4609999999999999</v>
      </c>
      <c r="CS12" s="9">
        <v>1.145</v>
      </c>
      <c r="CT12" s="9">
        <v>1.3160000000000001</v>
      </c>
      <c r="CU12" s="9">
        <v>1.1990000000000001</v>
      </c>
      <c r="CV12" s="9">
        <v>1.262</v>
      </c>
      <c r="CW12" s="9">
        <v>1.1240000000000001</v>
      </c>
      <c r="CX12" s="9">
        <v>1.226</v>
      </c>
      <c r="CY12" s="9">
        <v>0</v>
      </c>
      <c r="CZ12" s="9">
        <v>0.16500000000000001</v>
      </c>
      <c r="DA12" s="9">
        <v>1.135</v>
      </c>
      <c r="DB12" s="9">
        <v>1.161</v>
      </c>
      <c r="DC12" s="9">
        <v>1.536</v>
      </c>
      <c r="DD12" s="9">
        <v>0.92500000000000004</v>
      </c>
      <c r="DE12" s="9">
        <v>0.56299999999999994</v>
      </c>
      <c r="DF12" s="9">
        <v>31.387</v>
      </c>
      <c r="DG12" s="9">
        <v>29.204000000000001</v>
      </c>
      <c r="DH12" s="9">
        <v>27.849</v>
      </c>
      <c r="DI12" s="9">
        <v>0.28199999999999997</v>
      </c>
      <c r="DJ12" s="9">
        <v>1.073</v>
      </c>
      <c r="DK12" s="9">
        <v>0.28199999999999997</v>
      </c>
      <c r="DL12" s="9">
        <v>0.79400000000000004</v>
      </c>
      <c r="DM12" s="9">
        <v>0.13400000000000001</v>
      </c>
      <c r="DN12" s="9">
        <v>20.318000000000001</v>
      </c>
      <c r="DO12" s="9">
        <v>2.0209999999999999</v>
      </c>
      <c r="DP12" s="9">
        <v>1.7549999999999999</v>
      </c>
      <c r="DQ12" s="9">
        <v>5.1100000000000003</v>
      </c>
      <c r="DR12" s="9">
        <v>2.5289999999999999</v>
      </c>
      <c r="DS12" s="9">
        <v>26.675000000000001</v>
      </c>
      <c r="DT12" s="9">
        <v>2.1840000000000002</v>
      </c>
      <c r="DU12" s="9">
        <v>3.7040000000000002</v>
      </c>
      <c r="DV12" s="9">
        <v>38.116</v>
      </c>
      <c r="DW12" s="9">
        <v>27.190999999999999</v>
      </c>
      <c r="DX12" s="9">
        <v>20.350999999999999</v>
      </c>
      <c r="DY12" s="9">
        <v>20.350999999999999</v>
      </c>
      <c r="DZ12" s="9">
        <v>2.0710000000000002</v>
      </c>
      <c r="EA12" s="9">
        <v>18.28</v>
      </c>
      <c r="EB12" s="9">
        <v>6.84</v>
      </c>
      <c r="EC12" s="9">
        <v>134.13399999999999</v>
      </c>
      <c r="ED12" s="9">
        <v>126.261</v>
      </c>
      <c r="EE12" s="9">
        <v>21.739000000000001</v>
      </c>
      <c r="EF12" s="9">
        <v>7.9089999999999998</v>
      </c>
      <c r="EG12" s="9">
        <v>3.2280000000000002</v>
      </c>
      <c r="EH12" s="9">
        <v>3.7789999999999999</v>
      </c>
      <c r="EI12" s="9">
        <v>4.1660000000000004</v>
      </c>
      <c r="EJ12" s="9">
        <v>2.8410000000000002</v>
      </c>
      <c r="EK12" s="9">
        <v>3.86</v>
      </c>
      <c r="EL12" s="9">
        <v>1.478</v>
      </c>
      <c r="EM12" s="9">
        <v>1.488</v>
      </c>
      <c r="EN12" s="9">
        <v>1.226</v>
      </c>
      <c r="EO12" s="9">
        <v>2.859</v>
      </c>
      <c r="EP12" s="9">
        <v>2.9220000000000002</v>
      </c>
      <c r="EQ12" s="9">
        <v>4.5739999999999998</v>
      </c>
      <c r="ER12" s="9">
        <v>2.4329999999999998</v>
      </c>
      <c r="ES12" s="9">
        <v>13.83</v>
      </c>
      <c r="ET12" s="9">
        <v>104.52200000000001</v>
      </c>
      <c r="EU12" s="9">
        <v>89.298000000000002</v>
      </c>
      <c r="EV12" s="9">
        <v>85.244</v>
      </c>
      <c r="EW12" s="9">
        <v>1.901</v>
      </c>
      <c r="EX12" s="9">
        <v>2.0150000000000001</v>
      </c>
      <c r="EY12" s="9">
        <v>1.663</v>
      </c>
      <c r="EZ12" s="9">
        <v>1.0349999999999999</v>
      </c>
      <c r="FA12" s="9">
        <v>1.0029999999999999</v>
      </c>
      <c r="FB12" s="9">
        <v>76.873000000000005</v>
      </c>
      <c r="FC12" s="9">
        <v>2.9460000000000002</v>
      </c>
      <c r="FD12" s="9">
        <v>2.375</v>
      </c>
      <c r="FE12" s="9">
        <v>7.1050000000000004</v>
      </c>
      <c r="FF12" s="9">
        <v>13.752000000000001</v>
      </c>
      <c r="FG12" s="9">
        <v>75.546000000000006</v>
      </c>
      <c r="FH12" s="9">
        <v>15.223000000000001</v>
      </c>
      <c r="FI12" s="9">
        <v>7.8730000000000002</v>
      </c>
      <c r="FJ12" s="9">
        <v>117.494</v>
      </c>
      <c r="FK12" s="9">
        <v>16.64</v>
      </c>
      <c r="FL12" s="9">
        <v>13.914</v>
      </c>
      <c r="FM12" s="9">
        <v>13.513999999999999</v>
      </c>
      <c r="FN12" s="9">
        <v>0.67500000000000004</v>
      </c>
      <c r="FO12" s="9">
        <v>0.67500000000000004</v>
      </c>
      <c r="FP12" s="9">
        <v>0.20499999999999999</v>
      </c>
      <c r="FQ12" s="9">
        <v>0.47</v>
      </c>
      <c r="FR12" s="9">
        <v>0.217</v>
      </c>
      <c r="FS12" s="9">
        <v>0.45800000000000002</v>
      </c>
      <c r="FT12" s="9">
        <v>0.32400000000000001</v>
      </c>
      <c r="FU12" s="9">
        <v>0</v>
      </c>
      <c r="FV12" s="9">
        <v>0.35099999999999998</v>
      </c>
      <c r="FW12" s="9">
        <v>8.3000000000000004E-2</v>
      </c>
      <c r="FX12" s="9">
        <v>0.217</v>
      </c>
      <c r="FY12" s="9">
        <v>0.375</v>
      </c>
      <c r="FZ12" s="9">
        <v>0.3</v>
      </c>
      <c r="GA12" s="9">
        <v>0.375</v>
      </c>
      <c r="GB12" s="9">
        <v>0</v>
      </c>
      <c r="GC12" s="9">
        <v>12.84</v>
      </c>
      <c r="GD12" s="9">
        <v>9.2460000000000004</v>
      </c>
      <c r="GE12" s="9">
        <v>9.2460000000000004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8.5510000000000002</v>
      </c>
      <c r="GL12" s="9">
        <v>0.33300000000000002</v>
      </c>
      <c r="GM12" s="9">
        <v>0.08</v>
      </c>
      <c r="GN12" s="9">
        <v>0.28299999999999997</v>
      </c>
      <c r="GO12" s="9">
        <v>1.1319999999999999</v>
      </c>
      <c r="GP12" s="9">
        <v>8.1150000000000002</v>
      </c>
      <c r="GQ12" s="9">
        <v>3.593</v>
      </c>
      <c r="GR12" s="9">
        <v>0.39900000000000002</v>
      </c>
      <c r="GS12" s="9">
        <v>13.914</v>
      </c>
      <c r="GT12" s="9">
        <v>26.768000000000001</v>
      </c>
      <c r="GU12" s="9">
        <v>25.850999999999999</v>
      </c>
      <c r="GV12" s="9">
        <v>1.526</v>
      </c>
      <c r="GW12" s="9">
        <v>1.526</v>
      </c>
      <c r="GX12" s="9">
        <v>0.75</v>
      </c>
      <c r="GY12" s="9">
        <v>0.77600000000000002</v>
      </c>
      <c r="GZ12" s="9">
        <v>1.304</v>
      </c>
      <c r="HA12" s="9">
        <v>0.223</v>
      </c>
      <c r="HB12" s="9">
        <v>1.238</v>
      </c>
      <c r="HC12" s="9">
        <v>6.6000000000000003E-2</v>
      </c>
      <c r="HD12" s="9">
        <v>0.223</v>
      </c>
      <c r="HE12" s="9">
        <v>0.34399999999999997</v>
      </c>
      <c r="HF12" s="9">
        <v>0.54700000000000004</v>
      </c>
      <c r="HG12" s="9">
        <v>0.63600000000000001</v>
      </c>
      <c r="HH12" s="9">
        <v>1.429</v>
      </c>
      <c r="HI12" s="9">
        <v>9.7000000000000003E-2</v>
      </c>
      <c r="HJ12" s="9">
        <v>0</v>
      </c>
      <c r="HK12" s="9">
        <v>24.324999999999999</v>
      </c>
      <c r="HL12" s="9">
        <v>21.474</v>
      </c>
      <c r="HM12" s="9">
        <v>20.462</v>
      </c>
      <c r="HN12" s="9">
        <v>0.55600000000000005</v>
      </c>
      <c r="HO12" s="9">
        <v>0.45700000000000002</v>
      </c>
      <c r="HP12" s="9">
        <v>0.63</v>
      </c>
      <c r="HQ12" s="9">
        <v>0.10100000000000001</v>
      </c>
      <c r="HR12" s="9">
        <v>0.28100000000000003</v>
      </c>
      <c r="HS12" s="9">
        <v>18.414999999999999</v>
      </c>
      <c r="HT12" s="9">
        <v>0.91600000000000004</v>
      </c>
      <c r="HU12" s="9">
        <v>0.498</v>
      </c>
      <c r="HV12" s="9">
        <v>1.6439999999999999</v>
      </c>
      <c r="HW12" s="9">
        <v>4.0519999999999996</v>
      </c>
      <c r="HX12" s="9">
        <v>17.422000000000001</v>
      </c>
      <c r="HY12" s="9">
        <v>2.851</v>
      </c>
      <c r="HZ12" s="9">
        <v>0.91600000000000004</v>
      </c>
      <c r="IA12" s="9">
        <v>26.768000000000001</v>
      </c>
      <c r="IB12" s="9">
        <v>20.617999999999999</v>
      </c>
      <c r="IC12" s="9">
        <v>19.683</v>
      </c>
      <c r="ID12" s="9">
        <v>1.369</v>
      </c>
      <c r="IE12" s="9">
        <v>1.369</v>
      </c>
      <c r="IF12" s="9">
        <v>0.86699999999999999</v>
      </c>
      <c r="IG12" s="9">
        <v>0.502</v>
      </c>
      <c r="IH12" s="9">
        <v>0.63400000000000001</v>
      </c>
      <c r="II12" s="9">
        <v>0.73499999999999999</v>
      </c>
      <c r="IJ12" s="9">
        <v>0.63400000000000001</v>
      </c>
      <c r="IK12" s="9">
        <v>0.29899999999999999</v>
      </c>
      <c r="IL12" s="9">
        <v>0.436</v>
      </c>
      <c r="IM12" s="9">
        <v>0.123</v>
      </c>
      <c r="IN12" s="9">
        <v>0.52900000000000003</v>
      </c>
      <c r="IO12" s="9">
        <v>0.71599999999999997</v>
      </c>
      <c r="IP12" s="9">
        <v>0.64200000000000002</v>
      </c>
      <c r="IQ12" s="9">
        <v>0.72599999999999998</v>
      </c>
    </row>
    <row r="13" spans="1:251">
      <c r="A13" s="10">
        <v>42767</v>
      </c>
      <c r="B13" s="9">
        <v>0.83899999999999997</v>
      </c>
      <c r="C13" s="9">
        <v>0.84799999999999998</v>
      </c>
      <c r="D13" s="9">
        <v>1.226</v>
      </c>
      <c r="E13" s="9">
        <v>1.738</v>
      </c>
      <c r="F13" s="9">
        <v>1.1739999999999999</v>
      </c>
      <c r="G13" s="9">
        <v>0.123</v>
      </c>
      <c r="H13" s="9">
        <v>26.021000000000001</v>
      </c>
      <c r="I13" s="9">
        <v>19.855</v>
      </c>
      <c r="J13" s="9">
        <v>19.163</v>
      </c>
      <c r="K13" s="9">
        <v>0.32600000000000001</v>
      </c>
      <c r="L13" s="9">
        <v>0.36499999999999999</v>
      </c>
      <c r="M13" s="9">
        <v>0.22700000000000001</v>
      </c>
      <c r="N13" s="9">
        <v>0.129</v>
      </c>
      <c r="O13" s="9">
        <v>0.19</v>
      </c>
      <c r="P13" s="9">
        <v>15.884</v>
      </c>
      <c r="Q13" s="9">
        <v>0.93400000000000005</v>
      </c>
      <c r="R13" s="9">
        <v>0.70499999999999996</v>
      </c>
      <c r="S13" s="9">
        <v>2.331</v>
      </c>
      <c r="T13" s="9">
        <v>3.1619999999999999</v>
      </c>
      <c r="U13" s="9">
        <v>16.693000000000001</v>
      </c>
      <c r="V13" s="9">
        <v>6.1660000000000004</v>
      </c>
      <c r="W13" s="9">
        <v>2.81</v>
      </c>
      <c r="X13" s="9">
        <v>31.866</v>
      </c>
      <c r="Y13" s="9">
        <v>38.195999999999998</v>
      </c>
      <c r="Z13" s="9">
        <v>36.954000000000001</v>
      </c>
      <c r="AA13" s="9">
        <v>2.9830000000000001</v>
      </c>
      <c r="AB13" s="9">
        <v>2.6360000000000001</v>
      </c>
      <c r="AC13" s="9">
        <v>1.33</v>
      </c>
      <c r="AD13" s="9">
        <v>1.3069999999999999</v>
      </c>
      <c r="AE13" s="9">
        <v>1.704</v>
      </c>
      <c r="AF13" s="9">
        <v>0.93200000000000005</v>
      </c>
      <c r="AG13" s="9">
        <v>1.367</v>
      </c>
      <c r="AH13" s="9">
        <v>0.61299999999999999</v>
      </c>
      <c r="AI13" s="9">
        <v>0.65600000000000003</v>
      </c>
      <c r="AJ13" s="9">
        <v>1.2969999999999999</v>
      </c>
      <c r="AK13" s="9">
        <v>0.70199999999999996</v>
      </c>
      <c r="AL13" s="9">
        <v>0.63700000000000001</v>
      </c>
      <c r="AM13" s="9">
        <v>1.2</v>
      </c>
      <c r="AN13" s="9">
        <v>1.4359999999999999</v>
      </c>
      <c r="AO13" s="9">
        <v>0.34699999999999998</v>
      </c>
      <c r="AP13" s="9">
        <v>33.97</v>
      </c>
      <c r="AQ13" s="9">
        <v>22.181000000000001</v>
      </c>
      <c r="AR13" s="9">
        <v>21.786000000000001</v>
      </c>
      <c r="AS13" s="9">
        <v>0.25800000000000001</v>
      </c>
      <c r="AT13" s="9">
        <v>0.13700000000000001</v>
      </c>
      <c r="AU13" s="9">
        <v>0</v>
      </c>
      <c r="AV13" s="9">
        <v>0.13700000000000001</v>
      </c>
      <c r="AW13" s="9">
        <v>0.25800000000000001</v>
      </c>
      <c r="AX13" s="9">
        <v>18.222000000000001</v>
      </c>
      <c r="AY13" s="9">
        <v>1.5740000000000001</v>
      </c>
      <c r="AZ13" s="9">
        <v>0.58799999999999997</v>
      </c>
      <c r="BA13" s="9">
        <v>1.7969999999999999</v>
      </c>
      <c r="BB13" s="9">
        <v>3.391</v>
      </c>
      <c r="BC13" s="9">
        <v>18.79</v>
      </c>
      <c r="BD13" s="9">
        <v>11.789</v>
      </c>
      <c r="BE13" s="9">
        <v>1.242</v>
      </c>
      <c r="BF13" s="9">
        <v>38.195999999999998</v>
      </c>
      <c r="BG13" s="9">
        <v>52.87</v>
      </c>
      <c r="BH13" s="9">
        <v>48.792000000000002</v>
      </c>
      <c r="BI13" s="9">
        <v>3.5329999999999999</v>
      </c>
      <c r="BJ13" s="9">
        <v>3.1909999999999998</v>
      </c>
      <c r="BK13" s="9">
        <v>1.0469999999999999</v>
      </c>
      <c r="BL13" s="9">
        <v>2.1440000000000001</v>
      </c>
      <c r="BM13" s="9">
        <v>2.3180000000000001</v>
      </c>
      <c r="BN13" s="9">
        <v>0.873</v>
      </c>
      <c r="BO13" s="9">
        <v>2.431</v>
      </c>
      <c r="BP13" s="9">
        <v>0.374</v>
      </c>
      <c r="BQ13" s="9">
        <v>0.38700000000000001</v>
      </c>
      <c r="BR13" s="9">
        <v>0.84799999999999998</v>
      </c>
      <c r="BS13" s="9">
        <v>0.871</v>
      </c>
      <c r="BT13" s="9">
        <v>1.472</v>
      </c>
      <c r="BU13" s="9">
        <v>1.88</v>
      </c>
      <c r="BV13" s="9">
        <v>1.3109999999999999</v>
      </c>
      <c r="BW13" s="9">
        <v>0.34100000000000003</v>
      </c>
      <c r="BX13" s="9">
        <v>45.259</v>
      </c>
      <c r="BY13" s="9">
        <v>41.191000000000003</v>
      </c>
      <c r="BZ13" s="9">
        <v>38.731000000000002</v>
      </c>
      <c r="CA13" s="9">
        <v>1.4139999999999999</v>
      </c>
      <c r="CB13" s="9">
        <v>1.046</v>
      </c>
      <c r="CC13" s="9">
        <v>1.359</v>
      </c>
      <c r="CD13" s="9">
        <v>0.41399999999999998</v>
      </c>
      <c r="CE13" s="9">
        <v>0.57199999999999995</v>
      </c>
      <c r="CF13" s="9">
        <v>30.687999999999999</v>
      </c>
      <c r="CG13" s="9">
        <v>3.1669999999999998</v>
      </c>
      <c r="CH13" s="9">
        <v>2.8079999999999998</v>
      </c>
      <c r="CI13" s="9">
        <v>4.5270000000000001</v>
      </c>
      <c r="CJ13" s="9">
        <v>6.4720000000000004</v>
      </c>
      <c r="CK13" s="9">
        <v>34.718000000000004</v>
      </c>
      <c r="CL13" s="9">
        <v>4.069</v>
      </c>
      <c r="CM13" s="9">
        <v>4.0780000000000003</v>
      </c>
      <c r="CN13" s="9">
        <v>52.87</v>
      </c>
      <c r="CO13" s="9">
        <v>46.573</v>
      </c>
      <c r="CP13" s="9">
        <v>42.804000000000002</v>
      </c>
      <c r="CQ13" s="9">
        <v>3.706</v>
      </c>
      <c r="CR13" s="9">
        <v>3.6349999999999998</v>
      </c>
      <c r="CS13" s="9">
        <v>1.4219999999999999</v>
      </c>
      <c r="CT13" s="9">
        <v>2.2120000000000002</v>
      </c>
      <c r="CU13" s="9">
        <v>1.7110000000000001</v>
      </c>
      <c r="CV13" s="9">
        <v>1.9239999999999999</v>
      </c>
      <c r="CW13" s="9">
        <v>2.2000000000000002</v>
      </c>
      <c r="CX13" s="9">
        <v>1.4350000000000001</v>
      </c>
      <c r="CY13" s="9">
        <v>0</v>
      </c>
      <c r="CZ13" s="9">
        <v>0.52100000000000002</v>
      </c>
      <c r="DA13" s="9">
        <v>0.88400000000000001</v>
      </c>
      <c r="DB13" s="9">
        <v>2.23</v>
      </c>
      <c r="DC13" s="9">
        <v>3.15</v>
      </c>
      <c r="DD13" s="9">
        <v>0.48399999999999999</v>
      </c>
      <c r="DE13" s="9">
        <v>7.0999999999999994E-2</v>
      </c>
      <c r="DF13" s="9">
        <v>39.098999999999997</v>
      </c>
      <c r="DG13" s="9">
        <v>36.573999999999998</v>
      </c>
      <c r="DH13" s="9">
        <v>35.055</v>
      </c>
      <c r="DI13" s="9">
        <v>0.70599999999999996</v>
      </c>
      <c r="DJ13" s="9">
        <v>0.81299999999999994</v>
      </c>
      <c r="DK13" s="9">
        <v>0.74299999999999999</v>
      </c>
      <c r="DL13" s="9">
        <v>0.77600000000000002</v>
      </c>
      <c r="DM13" s="9">
        <v>0</v>
      </c>
      <c r="DN13" s="9">
        <v>25.713000000000001</v>
      </c>
      <c r="DO13" s="9">
        <v>1.9550000000000001</v>
      </c>
      <c r="DP13" s="9">
        <v>1.5820000000000001</v>
      </c>
      <c r="DQ13" s="9">
        <v>7.3230000000000004</v>
      </c>
      <c r="DR13" s="9">
        <v>2.6560000000000001</v>
      </c>
      <c r="DS13" s="9">
        <v>33.917999999999999</v>
      </c>
      <c r="DT13" s="9">
        <v>2.5249999999999999</v>
      </c>
      <c r="DU13" s="9">
        <v>3.7690000000000001</v>
      </c>
      <c r="DV13" s="9">
        <v>46.573</v>
      </c>
      <c r="DW13" s="9">
        <v>29.545000000000002</v>
      </c>
      <c r="DX13" s="9">
        <v>22.574999999999999</v>
      </c>
      <c r="DY13" s="9">
        <v>22.574999999999999</v>
      </c>
      <c r="DZ13" s="9">
        <v>1.351</v>
      </c>
      <c r="EA13" s="9">
        <v>21.224</v>
      </c>
      <c r="EB13" s="9">
        <v>6.97</v>
      </c>
      <c r="EC13" s="9">
        <v>146.392</v>
      </c>
      <c r="ED13" s="9">
        <v>137.946</v>
      </c>
      <c r="EE13" s="9">
        <v>27.337</v>
      </c>
      <c r="EF13" s="9">
        <v>11.332000000000001</v>
      </c>
      <c r="EG13" s="9">
        <v>4.8920000000000003</v>
      </c>
      <c r="EH13" s="9">
        <v>5.1180000000000003</v>
      </c>
      <c r="EI13" s="9">
        <v>6.5049999999999999</v>
      </c>
      <c r="EJ13" s="9">
        <v>3.5049999999999999</v>
      </c>
      <c r="EK13" s="9">
        <v>6.5030000000000001</v>
      </c>
      <c r="EL13" s="9">
        <v>1.5429999999999999</v>
      </c>
      <c r="EM13" s="9">
        <v>1.5620000000000001</v>
      </c>
      <c r="EN13" s="9">
        <v>3.2559999999999998</v>
      </c>
      <c r="EO13" s="9">
        <v>3.2370000000000001</v>
      </c>
      <c r="EP13" s="9">
        <v>3.5169999999999999</v>
      </c>
      <c r="EQ13" s="9">
        <v>7.0839999999999996</v>
      </c>
      <c r="ER13" s="9">
        <v>2.9260000000000002</v>
      </c>
      <c r="ES13" s="9">
        <v>16.004999999999999</v>
      </c>
      <c r="ET13" s="9">
        <v>110.608</v>
      </c>
      <c r="EU13" s="9">
        <v>97.563000000000002</v>
      </c>
      <c r="EV13" s="9">
        <v>89.451999999999998</v>
      </c>
      <c r="EW13" s="9">
        <v>5.26</v>
      </c>
      <c r="EX13" s="9">
        <v>2.85</v>
      </c>
      <c r="EY13" s="9">
        <v>4.952</v>
      </c>
      <c r="EZ13" s="9">
        <v>1.9490000000000001</v>
      </c>
      <c r="FA13" s="9">
        <v>1.2090000000000001</v>
      </c>
      <c r="FB13" s="9">
        <v>82.617999999999995</v>
      </c>
      <c r="FC13" s="9">
        <v>3.8130000000000002</v>
      </c>
      <c r="FD13" s="9">
        <v>2.1440000000000001</v>
      </c>
      <c r="FE13" s="9">
        <v>8.9870000000000001</v>
      </c>
      <c r="FF13" s="9">
        <v>13.593</v>
      </c>
      <c r="FG13" s="9">
        <v>83.97</v>
      </c>
      <c r="FH13" s="9">
        <v>13.045999999999999</v>
      </c>
      <c r="FI13" s="9">
        <v>8.4459999999999997</v>
      </c>
      <c r="FJ13" s="9">
        <v>128.01400000000001</v>
      </c>
      <c r="FK13" s="9">
        <v>18.378</v>
      </c>
      <c r="FL13" s="9">
        <v>15.090999999999999</v>
      </c>
      <c r="FM13" s="9">
        <v>14.68</v>
      </c>
      <c r="FN13" s="9">
        <v>1.264</v>
      </c>
      <c r="FO13" s="9">
        <v>1.1779999999999999</v>
      </c>
      <c r="FP13" s="9">
        <v>0.47</v>
      </c>
      <c r="FQ13" s="9">
        <v>0.70799999999999996</v>
      </c>
      <c r="FR13" s="9">
        <v>0.68300000000000005</v>
      </c>
      <c r="FS13" s="9">
        <v>0.49399999999999999</v>
      </c>
      <c r="FT13" s="9">
        <v>0.68400000000000005</v>
      </c>
      <c r="FU13" s="9">
        <v>0.13900000000000001</v>
      </c>
      <c r="FV13" s="9">
        <v>0.35399999999999998</v>
      </c>
      <c r="FW13" s="9">
        <v>0.47</v>
      </c>
      <c r="FX13" s="9">
        <v>0.17499999999999999</v>
      </c>
      <c r="FY13" s="9">
        <v>0.53200000000000003</v>
      </c>
      <c r="FZ13" s="9">
        <v>0.74099999999999999</v>
      </c>
      <c r="GA13" s="9">
        <v>0.436</v>
      </c>
      <c r="GB13" s="9">
        <v>8.6999999999999994E-2</v>
      </c>
      <c r="GC13" s="9">
        <v>13.416</v>
      </c>
      <c r="GD13" s="9">
        <v>9.9949999999999992</v>
      </c>
      <c r="GE13" s="9">
        <v>8.8979999999999997</v>
      </c>
      <c r="GF13" s="9">
        <v>1.0009999999999999</v>
      </c>
      <c r="GG13" s="9">
        <v>9.6000000000000002E-2</v>
      </c>
      <c r="GH13" s="9">
        <v>0.86599999999999999</v>
      </c>
      <c r="GI13" s="9">
        <v>0.23200000000000001</v>
      </c>
      <c r="GJ13" s="9">
        <v>0</v>
      </c>
      <c r="GK13" s="9">
        <v>8.4740000000000002</v>
      </c>
      <c r="GL13" s="9">
        <v>0.505</v>
      </c>
      <c r="GM13" s="9">
        <v>0.371</v>
      </c>
      <c r="GN13" s="9">
        <v>0.64500000000000002</v>
      </c>
      <c r="GO13" s="9">
        <v>2.8780000000000001</v>
      </c>
      <c r="GP13" s="9">
        <v>7.117</v>
      </c>
      <c r="GQ13" s="9">
        <v>3.4209999999999998</v>
      </c>
      <c r="GR13" s="9">
        <v>0.41199999999999998</v>
      </c>
      <c r="GS13" s="9">
        <v>15.090999999999999</v>
      </c>
      <c r="GT13" s="9">
        <v>29.376000000000001</v>
      </c>
      <c r="GU13" s="9">
        <v>28.282</v>
      </c>
      <c r="GV13" s="9">
        <v>2.5950000000000002</v>
      </c>
      <c r="GW13" s="9">
        <v>2.383</v>
      </c>
      <c r="GX13" s="9">
        <v>1.77</v>
      </c>
      <c r="GY13" s="9">
        <v>0.61299999999999999</v>
      </c>
      <c r="GZ13" s="9">
        <v>2.0110000000000001</v>
      </c>
      <c r="HA13" s="9">
        <v>0.372</v>
      </c>
      <c r="HB13" s="9">
        <v>2.0110000000000001</v>
      </c>
      <c r="HC13" s="9">
        <v>0</v>
      </c>
      <c r="HD13" s="9">
        <v>0.372</v>
      </c>
      <c r="HE13" s="9">
        <v>0.76500000000000001</v>
      </c>
      <c r="HF13" s="9">
        <v>0.84599999999999997</v>
      </c>
      <c r="HG13" s="9">
        <v>0.77200000000000002</v>
      </c>
      <c r="HH13" s="9">
        <v>1.9610000000000001</v>
      </c>
      <c r="HI13" s="9">
        <v>0.42199999999999999</v>
      </c>
      <c r="HJ13" s="9">
        <v>0.21199999999999999</v>
      </c>
      <c r="HK13" s="9">
        <v>25.687000000000001</v>
      </c>
      <c r="HL13" s="9">
        <v>23.776</v>
      </c>
      <c r="HM13" s="9">
        <v>21.856999999999999</v>
      </c>
      <c r="HN13" s="9">
        <v>1.488</v>
      </c>
      <c r="HO13" s="9">
        <v>0.43099999999999999</v>
      </c>
      <c r="HP13" s="9">
        <v>1.5780000000000001</v>
      </c>
      <c r="HQ13" s="9">
        <v>0</v>
      </c>
      <c r="HR13" s="9">
        <v>0.34200000000000003</v>
      </c>
      <c r="HS13" s="9">
        <v>20.951000000000001</v>
      </c>
      <c r="HT13" s="9">
        <v>0.63400000000000001</v>
      </c>
      <c r="HU13" s="9">
        <v>0.79300000000000004</v>
      </c>
      <c r="HV13" s="9">
        <v>1.399</v>
      </c>
      <c r="HW13" s="9">
        <v>2.5</v>
      </c>
      <c r="HX13" s="9">
        <v>21.276</v>
      </c>
      <c r="HY13" s="9">
        <v>1.911</v>
      </c>
      <c r="HZ13" s="9">
        <v>1.0940000000000001</v>
      </c>
      <c r="IA13" s="9">
        <v>29.376000000000001</v>
      </c>
      <c r="IB13" s="9">
        <v>23.012</v>
      </c>
      <c r="IC13" s="9">
        <v>21.965</v>
      </c>
      <c r="ID13" s="9">
        <v>1.871</v>
      </c>
      <c r="IE13" s="9">
        <v>1.8109999999999999</v>
      </c>
      <c r="IF13" s="9">
        <v>1.258</v>
      </c>
      <c r="IG13" s="9">
        <v>0.55300000000000005</v>
      </c>
      <c r="IH13" s="9">
        <v>1.5389999999999999</v>
      </c>
      <c r="II13" s="9">
        <v>0.27300000000000002</v>
      </c>
      <c r="IJ13" s="9">
        <v>1.397</v>
      </c>
      <c r="IK13" s="9">
        <v>0</v>
      </c>
      <c r="IL13" s="9">
        <v>0.27300000000000002</v>
      </c>
      <c r="IM13" s="9">
        <v>0.77900000000000003</v>
      </c>
      <c r="IN13" s="9">
        <v>0.3</v>
      </c>
      <c r="IO13" s="9">
        <v>0.73199999999999998</v>
      </c>
      <c r="IP13" s="9">
        <v>1.7450000000000001</v>
      </c>
      <c r="IQ13" s="9">
        <v>6.6000000000000003E-2</v>
      </c>
    </row>
    <row r="14" spans="1:251">
      <c r="A14" s="10">
        <v>43132</v>
      </c>
      <c r="B14" s="9">
        <v>0.38300000000000001</v>
      </c>
      <c r="C14" s="9">
        <v>0.36099999999999999</v>
      </c>
      <c r="D14" s="9">
        <v>1.403</v>
      </c>
      <c r="E14" s="9">
        <v>1.4330000000000001</v>
      </c>
      <c r="F14" s="9">
        <v>0.71299999999999997</v>
      </c>
      <c r="G14" s="9">
        <v>0.218</v>
      </c>
      <c r="H14" s="9">
        <v>26.135000000000002</v>
      </c>
      <c r="I14" s="9">
        <v>19.439</v>
      </c>
      <c r="J14" s="9">
        <v>17.744</v>
      </c>
      <c r="K14" s="9">
        <v>0.626</v>
      </c>
      <c r="L14" s="9">
        <v>1.0680000000000001</v>
      </c>
      <c r="M14" s="9">
        <v>0.34399999999999997</v>
      </c>
      <c r="N14" s="9">
        <v>0.76600000000000001</v>
      </c>
      <c r="O14" s="9">
        <v>0.58499999999999996</v>
      </c>
      <c r="P14" s="9">
        <v>15.635999999999999</v>
      </c>
      <c r="Q14" s="9">
        <v>1.1679999999999999</v>
      </c>
      <c r="R14" s="9">
        <v>0.94099999999999995</v>
      </c>
      <c r="S14" s="9">
        <v>1.6930000000000001</v>
      </c>
      <c r="T14" s="9">
        <v>3.5059999999999998</v>
      </c>
      <c r="U14" s="9">
        <v>15.933</v>
      </c>
      <c r="V14" s="9">
        <v>6.6959999999999997</v>
      </c>
      <c r="W14" s="9">
        <v>1.0269999999999999</v>
      </c>
      <c r="X14" s="9">
        <v>29.526</v>
      </c>
      <c r="Y14" s="9">
        <v>39.573999999999998</v>
      </c>
      <c r="Z14" s="9">
        <v>36.664999999999999</v>
      </c>
      <c r="AA14" s="9">
        <v>2.8079999999999998</v>
      </c>
      <c r="AB14" s="9">
        <v>2.323</v>
      </c>
      <c r="AC14" s="9">
        <v>0.90700000000000003</v>
      </c>
      <c r="AD14" s="9">
        <v>1.4159999999999999</v>
      </c>
      <c r="AE14" s="9">
        <v>1.8009999999999999</v>
      </c>
      <c r="AF14" s="9">
        <v>0.52200000000000002</v>
      </c>
      <c r="AG14" s="9">
        <v>1.667</v>
      </c>
      <c r="AH14" s="9">
        <v>0.11899999999999999</v>
      </c>
      <c r="AI14" s="9">
        <v>0.53700000000000003</v>
      </c>
      <c r="AJ14" s="9">
        <v>0.54700000000000004</v>
      </c>
      <c r="AK14" s="9">
        <v>1.018</v>
      </c>
      <c r="AL14" s="9">
        <v>0.75800000000000001</v>
      </c>
      <c r="AM14" s="9">
        <v>0.83799999999999997</v>
      </c>
      <c r="AN14" s="9">
        <v>1.4850000000000001</v>
      </c>
      <c r="AO14" s="9">
        <v>0.48499999999999999</v>
      </c>
      <c r="AP14" s="9">
        <v>33.856999999999999</v>
      </c>
      <c r="AQ14" s="9">
        <v>24.850999999999999</v>
      </c>
      <c r="AR14" s="9">
        <v>23.594000000000001</v>
      </c>
      <c r="AS14" s="9">
        <v>0.71499999999999997</v>
      </c>
      <c r="AT14" s="9">
        <v>0.54200000000000004</v>
      </c>
      <c r="AU14" s="9">
        <v>0.23799999999999999</v>
      </c>
      <c r="AV14" s="9">
        <v>0.253</v>
      </c>
      <c r="AW14" s="9">
        <v>0.76600000000000001</v>
      </c>
      <c r="AX14" s="9">
        <v>19.847000000000001</v>
      </c>
      <c r="AY14" s="9">
        <v>0.61199999999999999</v>
      </c>
      <c r="AZ14" s="9">
        <v>0.69099999999999995</v>
      </c>
      <c r="BA14" s="9">
        <v>3.7010000000000001</v>
      </c>
      <c r="BB14" s="9">
        <v>2.5259999999999998</v>
      </c>
      <c r="BC14" s="9">
        <v>22.324999999999999</v>
      </c>
      <c r="BD14" s="9">
        <v>9.0060000000000002</v>
      </c>
      <c r="BE14" s="9">
        <v>2.9079999999999999</v>
      </c>
      <c r="BF14" s="9">
        <v>39.573999999999998</v>
      </c>
      <c r="BG14" s="9">
        <v>58.152000000000001</v>
      </c>
      <c r="BH14" s="9">
        <v>54.631999999999998</v>
      </c>
      <c r="BI14" s="9">
        <v>5.2480000000000002</v>
      </c>
      <c r="BJ14" s="9">
        <v>4.4119999999999999</v>
      </c>
      <c r="BK14" s="9">
        <v>2.4470000000000001</v>
      </c>
      <c r="BL14" s="9">
        <v>1.9650000000000001</v>
      </c>
      <c r="BM14" s="9">
        <v>3.2480000000000002</v>
      </c>
      <c r="BN14" s="9">
        <v>1.165</v>
      </c>
      <c r="BO14" s="9">
        <v>3.76</v>
      </c>
      <c r="BP14" s="9">
        <v>0.13</v>
      </c>
      <c r="BQ14" s="9">
        <v>0.38100000000000001</v>
      </c>
      <c r="BR14" s="9">
        <v>1.1419999999999999</v>
      </c>
      <c r="BS14" s="9">
        <v>1.427</v>
      </c>
      <c r="BT14" s="9">
        <v>1.8440000000000001</v>
      </c>
      <c r="BU14" s="9">
        <v>2.165</v>
      </c>
      <c r="BV14" s="9">
        <v>2.2480000000000002</v>
      </c>
      <c r="BW14" s="9">
        <v>0.83599999999999997</v>
      </c>
      <c r="BX14" s="9">
        <v>49.384</v>
      </c>
      <c r="BY14" s="9">
        <v>44.737000000000002</v>
      </c>
      <c r="BZ14" s="9">
        <v>43.19</v>
      </c>
      <c r="CA14" s="9">
        <v>0.63200000000000001</v>
      </c>
      <c r="CB14" s="9">
        <v>0.91400000000000003</v>
      </c>
      <c r="CC14" s="9">
        <v>0.88200000000000001</v>
      </c>
      <c r="CD14" s="9">
        <v>0.54200000000000004</v>
      </c>
      <c r="CE14" s="9">
        <v>0.123</v>
      </c>
      <c r="CF14" s="9">
        <v>34.158999999999999</v>
      </c>
      <c r="CG14" s="9">
        <v>2.798</v>
      </c>
      <c r="CH14" s="9">
        <v>2.8090000000000002</v>
      </c>
      <c r="CI14" s="9">
        <v>4.9710000000000001</v>
      </c>
      <c r="CJ14" s="9">
        <v>5.1440000000000001</v>
      </c>
      <c r="CK14" s="9">
        <v>39.591999999999999</v>
      </c>
      <c r="CL14" s="9">
        <v>4.6470000000000002</v>
      </c>
      <c r="CM14" s="9">
        <v>3.52</v>
      </c>
      <c r="CN14" s="9">
        <v>58.152000000000001</v>
      </c>
      <c r="CO14" s="9">
        <v>45.468000000000004</v>
      </c>
      <c r="CP14" s="9">
        <v>42.493000000000002</v>
      </c>
      <c r="CQ14" s="9">
        <v>4.7309999999999999</v>
      </c>
      <c r="CR14" s="9">
        <v>3.9390000000000001</v>
      </c>
      <c r="CS14" s="9">
        <v>1.3819999999999999</v>
      </c>
      <c r="CT14" s="9">
        <v>2.5569999999999999</v>
      </c>
      <c r="CU14" s="9">
        <v>1.9970000000000001</v>
      </c>
      <c r="CV14" s="9">
        <v>1.9410000000000001</v>
      </c>
      <c r="CW14" s="9">
        <v>2.7160000000000002</v>
      </c>
      <c r="CX14" s="9">
        <v>1.222</v>
      </c>
      <c r="CY14" s="9">
        <v>0</v>
      </c>
      <c r="CZ14" s="9">
        <v>0.96099999999999997</v>
      </c>
      <c r="DA14" s="9">
        <v>1.1659999999999999</v>
      </c>
      <c r="DB14" s="9">
        <v>1.8109999999999999</v>
      </c>
      <c r="DC14" s="9">
        <v>2.5649999999999999</v>
      </c>
      <c r="DD14" s="9">
        <v>1.3740000000000001</v>
      </c>
      <c r="DE14" s="9">
        <v>0.79300000000000004</v>
      </c>
      <c r="DF14" s="9">
        <v>37.762</v>
      </c>
      <c r="DG14" s="9">
        <v>34.423000000000002</v>
      </c>
      <c r="DH14" s="9">
        <v>33.372999999999998</v>
      </c>
      <c r="DI14" s="9">
        <v>0.79800000000000004</v>
      </c>
      <c r="DJ14" s="9">
        <v>0.252</v>
      </c>
      <c r="DK14" s="9">
        <v>0.67500000000000004</v>
      </c>
      <c r="DL14" s="9">
        <v>0.376</v>
      </c>
      <c r="DM14" s="9">
        <v>0</v>
      </c>
      <c r="DN14" s="9">
        <v>20.059999999999999</v>
      </c>
      <c r="DO14" s="9">
        <v>2.3860000000000001</v>
      </c>
      <c r="DP14" s="9">
        <v>3.3940000000000001</v>
      </c>
      <c r="DQ14" s="9">
        <v>8.5830000000000002</v>
      </c>
      <c r="DR14" s="9">
        <v>3.173</v>
      </c>
      <c r="DS14" s="9">
        <v>31.25</v>
      </c>
      <c r="DT14" s="9">
        <v>3.3380000000000001</v>
      </c>
      <c r="DU14" s="9">
        <v>2.9750000000000001</v>
      </c>
      <c r="DV14" s="9">
        <v>45.468000000000004</v>
      </c>
      <c r="DW14" s="9">
        <v>31.641999999999999</v>
      </c>
      <c r="DX14" s="9">
        <v>25.521999999999998</v>
      </c>
      <c r="DY14" s="9">
        <v>25.521999999999998</v>
      </c>
      <c r="DZ14" s="9">
        <v>1.883</v>
      </c>
      <c r="EA14" s="9">
        <v>23.638999999999999</v>
      </c>
      <c r="EB14" s="9">
        <v>6.12</v>
      </c>
      <c r="EC14" s="9">
        <v>133.86000000000001</v>
      </c>
      <c r="ED14" s="9">
        <v>127.14</v>
      </c>
      <c r="EE14" s="9">
        <v>27.009</v>
      </c>
      <c r="EF14" s="9">
        <v>10.385</v>
      </c>
      <c r="EG14" s="9">
        <v>4.2990000000000004</v>
      </c>
      <c r="EH14" s="9">
        <v>5.1909999999999998</v>
      </c>
      <c r="EI14" s="9">
        <v>6.6360000000000001</v>
      </c>
      <c r="EJ14" s="9">
        <v>2.964</v>
      </c>
      <c r="EK14" s="9">
        <v>6.3179999999999996</v>
      </c>
      <c r="EL14" s="9">
        <v>2.1480000000000001</v>
      </c>
      <c r="EM14" s="9">
        <v>1.0529999999999999</v>
      </c>
      <c r="EN14" s="9">
        <v>4.0279999999999996</v>
      </c>
      <c r="EO14" s="9">
        <v>2.843</v>
      </c>
      <c r="EP14" s="9">
        <v>2.9470000000000001</v>
      </c>
      <c r="EQ14" s="9">
        <v>6.4509999999999996</v>
      </c>
      <c r="ER14" s="9">
        <v>3.3660000000000001</v>
      </c>
      <c r="ES14" s="9">
        <v>16.623000000000001</v>
      </c>
      <c r="ET14" s="9">
        <v>100.13200000000001</v>
      </c>
      <c r="EU14" s="9">
        <v>86.415000000000006</v>
      </c>
      <c r="EV14" s="9">
        <v>82.387</v>
      </c>
      <c r="EW14" s="9">
        <v>2.234</v>
      </c>
      <c r="EX14" s="9">
        <v>1.794</v>
      </c>
      <c r="EY14" s="9">
        <v>2.1920000000000002</v>
      </c>
      <c r="EZ14" s="9">
        <v>1.111</v>
      </c>
      <c r="FA14" s="9">
        <v>0.72499999999999998</v>
      </c>
      <c r="FB14" s="9">
        <v>73.320999999999998</v>
      </c>
      <c r="FC14" s="9">
        <v>2.16</v>
      </c>
      <c r="FD14" s="9">
        <v>2.19</v>
      </c>
      <c r="FE14" s="9">
        <v>8.7439999999999998</v>
      </c>
      <c r="FF14" s="9">
        <v>10.882</v>
      </c>
      <c r="FG14" s="9">
        <v>75.531999999999996</v>
      </c>
      <c r="FH14" s="9">
        <v>13.717000000000001</v>
      </c>
      <c r="FI14" s="9">
        <v>6.7190000000000003</v>
      </c>
      <c r="FJ14" s="9">
        <v>115.899</v>
      </c>
      <c r="FK14" s="9">
        <v>17.96</v>
      </c>
      <c r="FL14" s="9">
        <v>13.678000000000001</v>
      </c>
      <c r="FM14" s="9">
        <v>13.161</v>
      </c>
      <c r="FN14" s="9">
        <v>0.83099999999999996</v>
      </c>
      <c r="FO14" s="9">
        <v>0.627</v>
      </c>
      <c r="FP14" s="9">
        <v>0.251</v>
      </c>
      <c r="FQ14" s="9">
        <v>0.376</v>
      </c>
      <c r="FR14" s="9">
        <v>0.54600000000000004</v>
      </c>
      <c r="FS14" s="9">
        <v>8.1000000000000003E-2</v>
      </c>
      <c r="FT14" s="9">
        <v>0.377</v>
      </c>
      <c r="FU14" s="9">
        <v>0</v>
      </c>
      <c r="FV14" s="9">
        <v>0.16900000000000001</v>
      </c>
      <c r="FW14" s="9">
        <v>0.30099999999999999</v>
      </c>
      <c r="FX14" s="9">
        <v>0.16400000000000001</v>
      </c>
      <c r="FY14" s="9">
        <v>0.16200000000000001</v>
      </c>
      <c r="FZ14" s="9">
        <v>0.47</v>
      </c>
      <c r="GA14" s="9">
        <v>0.156</v>
      </c>
      <c r="GB14" s="9">
        <v>0.20399999999999999</v>
      </c>
      <c r="GC14" s="9">
        <v>12.33</v>
      </c>
      <c r="GD14" s="9">
        <v>9.3420000000000005</v>
      </c>
      <c r="GE14" s="9">
        <v>9.1219999999999999</v>
      </c>
      <c r="GF14" s="9">
        <v>0</v>
      </c>
      <c r="GG14" s="9">
        <v>0.22</v>
      </c>
      <c r="GH14" s="9">
        <v>0</v>
      </c>
      <c r="GI14" s="9">
        <v>0</v>
      </c>
      <c r="GJ14" s="9">
        <v>0.22</v>
      </c>
      <c r="GK14" s="9">
        <v>7.8170000000000002</v>
      </c>
      <c r="GL14" s="9">
        <v>0.186</v>
      </c>
      <c r="GM14" s="9">
        <v>0.10100000000000001</v>
      </c>
      <c r="GN14" s="9">
        <v>1.238</v>
      </c>
      <c r="GO14" s="9">
        <v>1.278</v>
      </c>
      <c r="GP14" s="9">
        <v>8.0640000000000001</v>
      </c>
      <c r="GQ14" s="9">
        <v>2.988</v>
      </c>
      <c r="GR14" s="9">
        <v>0.51700000000000002</v>
      </c>
      <c r="GS14" s="9">
        <v>13.678000000000001</v>
      </c>
      <c r="GT14" s="9">
        <v>22.06</v>
      </c>
      <c r="GU14" s="9">
        <v>21.344999999999999</v>
      </c>
      <c r="GV14" s="9">
        <v>1.35</v>
      </c>
      <c r="GW14" s="9">
        <v>1.252</v>
      </c>
      <c r="GX14" s="9">
        <v>0.98599999999999999</v>
      </c>
      <c r="GY14" s="9">
        <v>0.26600000000000001</v>
      </c>
      <c r="GZ14" s="9">
        <v>1.0669999999999999</v>
      </c>
      <c r="HA14" s="9">
        <v>0.185</v>
      </c>
      <c r="HB14" s="9">
        <v>1.0669999999999999</v>
      </c>
      <c r="HC14" s="9">
        <v>0</v>
      </c>
      <c r="HD14" s="9">
        <v>0.185</v>
      </c>
      <c r="HE14" s="9">
        <v>0.63600000000000001</v>
      </c>
      <c r="HF14" s="9">
        <v>0.26300000000000001</v>
      </c>
      <c r="HG14" s="9">
        <v>0.35199999999999998</v>
      </c>
      <c r="HH14" s="9">
        <v>0.84699999999999998</v>
      </c>
      <c r="HI14" s="9">
        <v>0.40500000000000003</v>
      </c>
      <c r="HJ14" s="9">
        <v>9.8000000000000004E-2</v>
      </c>
      <c r="HK14" s="9">
        <v>19.995000000000001</v>
      </c>
      <c r="HL14" s="9">
        <v>18.347999999999999</v>
      </c>
      <c r="HM14" s="9">
        <v>16.956</v>
      </c>
      <c r="HN14" s="9">
        <v>1.0229999999999999</v>
      </c>
      <c r="HO14" s="9">
        <v>0.37</v>
      </c>
      <c r="HP14" s="9">
        <v>1.1220000000000001</v>
      </c>
      <c r="HQ14" s="9">
        <v>0</v>
      </c>
      <c r="HR14" s="9">
        <v>0.27</v>
      </c>
      <c r="HS14" s="9">
        <v>15.098000000000001</v>
      </c>
      <c r="HT14" s="9">
        <v>0.46200000000000002</v>
      </c>
      <c r="HU14" s="9">
        <v>0.85699999999999998</v>
      </c>
      <c r="HV14" s="9">
        <v>1.93</v>
      </c>
      <c r="HW14" s="9">
        <v>3.0310000000000001</v>
      </c>
      <c r="HX14" s="9">
        <v>15.317</v>
      </c>
      <c r="HY14" s="9">
        <v>1.647</v>
      </c>
      <c r="HZ14" s="9">
        <v>0.71599999999999997</v>
      </c>
      <c r="IA14" s="9">
        <v>22.06</v>
      </c>
      <c r="IB14" s="9">
        <v>18.597999999999999</v>
      </c>
      <c r="IC14" s="9">
        <v>18.167000000000002</v>
      </c>
      <c r="ID14" s="9">
        <v>1.65</v>
      </c>
      <c r="IE14" s="9">
        <v>1.65</v>
      </c>
      <c r="IF14" s="9">
        <v>1.1180000000000001</v>
      </c>
      <c r="IG14" s="9">
        <v>0.53200000000000003</v>
      </c>
      <c r="IH14" s="9">
        <v>1.2949999999999999</v>
      </c>
      <c r="II14" s="9">
        <v>0.35499999999999998</v>
      </c>
      <c r="IJ14" s="9">
        <v>1.2949999999999999</v>
      </c>
      <c r="IK14" s="9">
        <v>0.16800000000000001</v>
      </c>
      <c r="IL14" s="9">
        <v>0.187</v>
      </c>
      <c r="IM14" s="9">
        <v>0.89500000000000002</v>
      </c>
      <c r="IN14" s="9">
        <v>0.38400000000000001</v>
      </c>
      <c r="IO14" s="9">
        <v>0.371</v>
      </c>
      <c r="IP14" s="9">
        <v>1.3009999999999999</v>
      </c>
      <c r="IQ14" s="9">
        <v>0.34899999999999998</v>
      </c>
    </row>
    <row r="15" spans="1:251">
      <c r="A15" s="10">
        <v>43497</v>
      </c>
      <c r="B15" s="9">
        <v>0.23200000000000001</v>
      </c>
      <c r="C15" s="9">
        <v>0.39400000000000002</v>
      </c>
      <c r="D15" s="9">
        <v>1.1120000000000001</v>
      </c>
      <c r="E15" s="9">
        <v>0.98099999999999998</v>
      </c>
      <c r="F15" s="9">
        <v>0.75600000000000001</v>
      </c>
      <c r="G15" s="9">
        <v>0</v>
      </c>
      <c r="H15" s="9">
        <v>21.669</v>
      </c>
      <c r="I15" s="9">
        <v>16.553999999999998</v>
      </c>
      <c r="J15" s="9">
        <v>15.951000000000001</v>
      </c>
      <c r="K15" s="9">
        <v>9.9000000000000005E-2</v>
      </c>
      <c r="L15" s="9">
        <v>0.503</v>
      </c>
      <c r="M15" s="9">
        <v>0.23599999999999999</v>
      </c>
      <c r="N15" s="9">
        <v>0.36699999999999999</v>
      </c>
      <c r="O15" s="9">
        <v>0</v>
      </c>
      <c r="P15" s="9">
        <v>13.839</v>
      </c>
      <c r="Q15" s="9">
        <v>0.38700000000000001</v>
      </c>
      <c r="R15" s="9">
        <v>0.68500000000000005</v>
      </c>
      <c r="S15" s="9">
        <v>1.643</v>
      </c>
      <c r="T15" s="9">
        <v>3.2629999999999999</v>
      </c>
      <c r="U15" s="9">
        <v>13.29</v>
      </c>
      <c r="V15" s="9">
        <v>5.1150000000000002</v>
      </c>
      <c r="W15" s="9">
        <v>1.5029999999999999</v>
      </c>
      <c r="X15" s="9">
        <v>24.908999999999999</v>
      </c>
      <c r="Y15" s="9">
        <v>38.207999999999998</v>
      </c>
      <c r="Z15" s="9">
        <v>37.061</v>
      </c>
      <c r="AA15" s="9">
        <v>3.9159999999999999</v>
      </c>
      <c r="AB15" s="9">
        <v>3.7970000000000002</v>
      </c>
      <c r="AC15" s="9">
        <v>2.7570000000000001</v>
      </c>
      <c r="AD15" s="9">
        <v>1.04</v>
      </c>
      <c r="AE15" s="9">
        <v>3.1850000000000001</v>
      </c>
      <c r="AF15" s="9">
        <v>0.61299999999999999</v>
      </c>
      <c r="AG15" s="9">
        <v>2.278</v>
      </c>
      <c r="AH15" s="9">
        <v>0.30299999999999999</v>
      </c>
      <c r="AI15" s="9">
        <v>1.216</v>
      </c>
      <c r="AJ15" s="9">
        <v>0.98299999999999998</v>
      </c>
      <c r="AK15" s="9">
        <v>1.157</v>
      </c>
      <c r="AL15" s="9">
        <v>1.657</v>
      </c>
      <c r="AM15" s="9">
        <v>2.899</v>
      </c>
      <c r="AN15" s="9">
        <v>0.89800000000000002</v>
      </c>
      <c r="AO15" s="9">
        <v>0.11899999999999999</v>
      </c>
      <c r="AP15" s="9">
        <v>33.145000000000003</v>
      </c>
      <c r="AQ15" s="9">
        <v>23.602</v>
      </c>
      <c r="AR15" s="9">
        <v>22.962</v>
      </c>
      <c r="AS15" s="9">
        <v>0.38500000000000001</v>
      </c>
      <c r="AT15" s="9">
        <v>0.255</v>
      </c>
      <c r="AU15" s="9">
        <v>0.25700000000000001</v>
      </c>
      <c r="AV15" s="9">
        <v>0.255</v>
      </c>
      <c r="AW15" s="9">
        <v>0.128</v>
      </c>
      <c r="AX15" s="9">
        <v>17.957999999999998</v>
      </c>
      <c r="AY15" s="9">
        <v>0.6</v>
      </c>
      <c r="AZ15" s="9">
        <v>0.86199999999999999</v>
      </c>
      <c r="BA15" s="9">
        <v>4.181</v>
      </c>
      <c r="BB15" s="9">
        <v>3.758</v>
      </c>
      <c r="BC15" s="9">
        <v>19.844999999999999</v>
      </c>
      <c r="BD15" s="9">
        <v>9.5429999999999993</v>
      </c>
      <c r="BE15" s="9">
        <v>1.147</v>
      </c>
      <c r="BF15" s="9">
        <v>38.207999999999998</v>
      </c>
      <c r="BG15" s="9">
        <v>57.496000000000002</v>
      </c>
      <c r="BH15" s="9">
        <v>54.103000000000002</v>
      </c>
      <c r="BI15" s="9">
        <v>5.2569999999999997</v>
      </c>
      <c r="BJ15" s="9">
        <v>4.5910000000000002</v>
      </c>
      <c r="BK15" s="9">
        <v>0.66800000000000004</v>
      </c>
      <c r="BL15" s="9">
        <v>3.9220000000000002</v>
      </c>
      <c r="BM15" s="9">
        <v>2.5590000000000002</v>
      </c>
      <c r="BN15" s="9">
        <v>2.032</v>
      </c>
      <c r="BO15" s="9">
        <v>2.87</v>
      </c>
      <c r="BP15" s="9">
        <v>1.069</v>
      </c>
      <c r="BQ15" s="9">
        <v>0.65200000000000002</v>
      </c>
      <c r="BR15" s="9">
        <v>0.94599999999999995</v>
      </c>
      <c r="BS15" s="9">
        <v>2.44</v>
      </c>
      <c r="BT15" s="9">
        <v>1.204</v>
      </c>
      <c r="BU15" s="9">
        <v>1.907</v>
      </c>
      <c r="BV15" s="9">
        <v>2.6840000000000002</v>
      </c>
      <c r="BW15" s="9">
        <v>0.66600000000000004</v>
      </c>
      <c r="BX15" s="9">
        <v>48.845999999999997</v>
      </c>
      <c r="BY15" s="9">
        <v>44.51</v>
      </c>
      <c r="BZ15" s="9">
        <v>42.515000000000001</v>
      </c>
      <c r="CA15" s="9">
        <v>0.99</v>
      </c>
      <c r="CB15" s="9">
        <v>1.0049999999999999</v>
      </c>
      <c r="CC15" s="9">
        <v>0.96699999999999997</v>
      </c>
      <c r="CD15" s="9">
        <v>0.89500000000000002</v>
      </c>
      <c r="CE15" s="9">
        <v>0.13200000000000001</v>
      </c>
      <c r="CF15" s="9">
        <v>31.672999999999998</v>
      </c>
      <c r="CG15" s="9">
        <v>2.9980000000000002</v>
      </c>
      <c r="CH15" s="9">
        <v>2.6440000000000001</v>
      </c>
      <c r="CI15" s="9">
        <v>7.1950000000000003</v>
      </c>
      <c r="CJ15" s="9">
        <v>4.9880000000000004</v>
      </c>
      <c r="CK15" s="9">
        <v>39.521000000000001</v>
      </c>
      <c r="CL15" s="9">
        <v>4.3360000000000003</v>
      </c>
      <c r="CM15" s="9">
        <v>3.3919999999999999</v>
      </c>
      <c r="CN15" s="9">
        <v>57.496000000000002</v>
      </c>
      <c r="CO15" s="9">
        <v>46.347000000000001</v>
      </c>
      <c r="CP15" s="9">
        <v>42.674999999999997</v>
      </c>
      <c r="CQ15" s="9">
        <v>4.758</v>
      </c>
      <c r="CR15" s="9">
        <v>4.4249999999999998</v>
      </c>
      <c r="CS15" s="9">
        <v>2.0329999999999999</v>
      </c>
      <c r="CT15" s="9">
        <v>2.3929999999999998</v>
      </c>
      <c r="CU15" s="9">
        <v>2.5649999999999999</v>
      </c>
      <c r="CV15" s="9">
        <v>1.86</v>
      </c>
      <c r="CW15" s="9">
        <v>2.7429999999999999</v>
      </c>
      <c r="CX15" s="9">
        <v>1.6819999999999999</v>
      </c>
      <c r="CY15" s="9">
        <v>0</v>
      </c>
      <c r="CZ15" s="9">
        <v>0.97599999999999998</v>
      </c>
      <c r="DA15" s="9">
        <v>2.0209999999999999</v>
      </c>
      <c r="DB15" s="9">
        <v>1.4279999999999999</v>
      </c>
      <c r="DC15" s="9">
        <v>2.9529999999999998</v>
      </c>
      <c r="DD15" s="9">
        <v>1.472</v>
      </c>
      <c r="DE15" s="9">
        <v>0.33200000000000002</v>
      </c>
      <c r="DF15" s="9">
        <v>37.917999999999999</v>
      </c>
      <c r="DG15" s="9">
        <v>33.49</v>
      </c>
      <c r="DH15" s="9">
        <v>31.558</v>
      </c>
      <c r="DI15" s="9">
        <v>1.0660000000000001</v>
      </c>
      <c r="DJ15" s="9">
        <v>0.86599999999999999</v>
      </c>
      <c r="DK15" s="9">
        <v>0.93700000000000006</v>
      </c>
      <c r="DL15" s="9">
        <v>0.995</v>
      </c>
      <c r="DM15" s="9">
        <v>0</v>
      </c>
      <c r="DN15" s="9">
        <v>22.908000000000001</v>
      </c>
      <c r="DO15" s="9">
        <v>2.0710000000000002</v>
      </c>
      <c r="DP15" s="9">
        <v>2.0459999999999998</v>
      </c>
      <c r="DQ15" s="9">
        <v>6.4660000000000002</v>
      </c>
      <c r="DR15" s="9">
        <v>4.4480000000000004</v>
      </c>
      <c r="DS15" s="9">
        <v>29.042000000000002</v>
      </c>
      <c r="DT15" s="9">
        <v>4.4279999999999999</v>
      </c>
      <c r="DU15" s="9">
        <v>3.6720000000000002</v>
      </c>
      <c r="DV15" s="9">
        <v>46.347000000000001</v>
      </c>
      <c r="DW15" s="9">
        <v>27.452999999999999</v>
      </c>
      <c r="DX15" s="9">
        <v>22.692</v>
      </c>
      <c r="DY15" s="9">
        <v>22.692</v>
      </c>
      <c r="DZ15" s="9">
        <v>2.1680000000000001</v>
      </c>
      <c r="EA15" s="9">
        <v>20.524000000000001</v>
      </c>
      <c r="EB15" s="9">
        <v>4.7610000000000001</v>
      </c>
      <c r="EC15" s="9">
        <v>130.17099999999999</v>
      </c>
      <c r="ED15" s="9">
        <v>121.34399999999999</v>
      </c>
      <c r="EE15" s="9">
        <v>25.936</v>
      </c>
      <c r="EF15" s="9">
        <v>10.936999999999999</v>
      </c>
      <c r="EG15" s="9">
        <v>3.1669999999999998</v>
      </c>
      <c r="EH15" s="9">
        <v>6.7889999999999997</v>
      </c>
      <c r="EI15" s="9">
        <v>6.4279999999999999</v>
      </c>
      <c r="EJ15" s="9">
        <v>3.528</v>
      </c>
      <c r="EK15" s="9">
        <v>6.657</v>
      </c>
      <c r="EL15" s="9">
        <v>1.657</v>
      </c>
      <c r="EM15" s="9">
        <v>1.6419999999999999</v>
      </c>
      <c r="EN15" s="9">
        <v>2.109</v>
      </c>
      <c r="EO15" s="9">
        <v>4.282</v>
      </c>
      <c r="EP15" s="9">
        <v>3.7589999999999999</v>
      </c>
      <c r="EQ15" s="9">
        <v>6.1989999999999998</v>
      </c>
      <c r="ER15" s="9">
        <v>3.9510000000000001</v>
      </c>
      <c r="ES15" s="9">
        <v>14.999000000000001</v>
      </c>
      <c r="ET15" s="9">
        <v>95.408000000000001</v>
      </c>
      <c r="EU15" s="9">
        <v>86.72</v>
      </c>
      <c r="EV15" s="9">
        <v>81.337000000000003</v>
      </c>
      <c r="EW15" s="9">
        <v>3.4119999999999999</v>
      </c>
      <c r="EX15" s="9">
        <v>1.853</v>
      </c>
      <c r="EY15" s="9">
        <v>3.5670000000000002</v>
      </c>
      <c r="EZ15" s="9">
        <v>1.19</v>
      </c>
      <c r="FA15" s="9">
        <v>0.50900000000000001</v>
      </c>
      <c r="FB15" s="9">
        <v>71.921999999999997</v>
      </c>
      <c r="FC15" s="9">
        <v>2.5339999999999998</v>
      </c>
      <c r="FD15" s="9">
        <v>3.6110000000000002</v>
      </c>
      <c r="FE15" s="9">
        <v>8.6530000000000005</v>
      </c>
      <c r="FF15" s="9">
        <v>11.82</v>
      </c>
      <c r="FG15" s="9">
        <v>74.900000000000006</v>
      </c>
      <c r="FH15" s="9">
        <v>8.6880000000000006</v>
      </c>
      <c r="FI15" s="9">
        <v>8.8279999999999994</v>
      </c>
      <c r="FJ15" s="9">
        <v>112.71899999999999</v>
      </c>
      <c r="FK15" s="9">
        <v>17.452999999999999</v>
      </c>
      <c r="FL15" s="9">
        <v>12.348000000000001</v>
      </c>
      <c r="FM15" s="9">
        <v>11.77</v>
      </c>
      <c r="FN15" s="9">
        <v>0.53800000000000003</v>
      </c>
      <c r="FO15" s="9">
        <v>0.53800000000000003</v>
      </c>
      <c r="FP15" s="9">
        <v>0.129</v>
      </c>
      <c r="FQ15" s="9">
        <v>0.41</v>
      </c>
      <c r="FR15" s="9">
        <v>0.129</v>
      </c>
      <c r="FS15" s="9">
        <v>0.41</v>
      </c>
      <c r="FT15" s="9">
        <v>0.222</v>
      </c>
      <c r="FU15" s="9">
        <v>0</v>
      </c>
      <c r="FV15" s="9">
        <v>0.316</v>
      </c>
      <c r="FW15" s="9">
        <v>0.129</v>
      </c>
      <c r="FX15" s="9">
        <v>0.19</v>
      </c>
      <c r="FY15" s="9">
        <v>0.22</v>
      </c>
      <c r="FZ15" s="9">
        <v>0.41</v>
      </c>
      <c r="GA15" s="9">
        <v>0.129</v>
      </c>
      <c r="GB15" s="9">
        <v>0</v>
      </c>
      <c r="GC15" s="9">
        <v>11.231999999999999</v>
      </c>
      <c r="GD15" s="9">
        <v>9.3079999999999998</v>
      </c>
      <c r="GE15" s="9">
        <v>8.5190000000000001</v>
      </c>
      <c r="GF15" s="9">
        <v>0.39400000000000002</v>
      </c>
      <c r="GG15" s="9">
        <v>0.39500000000000002</v>
      </c>
      <c r="GH15" s="9">
        <v>0.30199999999999999</v>
      </c>
      <c r="GI15" s="9">
        <v>9.1999999999999998E-2</v>
      </c>
      <c r="GJ15" s="9">
        <v>0.39500000000000002</v>
      </c>
      <c r="GK15" s="9">
        <v>8.1349999999999998</v>
      </c>
      <c r="GL15" s="9">
        <v>0.21299999999999999</v>
      </c>
      <c r="GM15" s="9">
        <v>0.192</v>
      </c>
      <c r="GN15" s="9">
        <v>0.76800000000000002</v>
      </c>
      <c r="GO15" s="9">
        <v>1.5</v>
      </c>
      <c r="GP15" s="9">
        <v>7.8070000000000004</v>
      </c>
      <c r="GQ15" s="9">
        <v>1.925</v>
      </c>
      <c r="GR15" s="9">
        <v>0.57799999999999996</v>
      </c>
      <c r="GS15" s="9">
        <v>12.348000000000001</v>
      </c>
      <c r="GT15" s="9">
        <v>25.452999999999999</v>
      </c>
      <c r="GU15" s="9">
        <v>24.422000000000001</v>
      </c>
      <c r="GV15" s="9">
        <v>3.387</v>
      </c>
      <c r="GW15" s="9">
        <v>3.1890000000000001</v>
      </c>
      <c r="GX15" s="9">
        <v>1.502</v>
      </c>
      <c r="GY15" s="9">
        <v>1.6870000000000001</v>
      </c>
      <c r="GZ15" s="9">
        <v>2.4590000000000001</v>
      </c>
      <c r="HA15" s="9">
        <v>0.73099999999999998</v>
      </c>
      <c r="HB15" s="9">
        <v>2.6579999999999999</v>
      </c>
      <c r="HC15" s="9">
        <v>0</v>
      </c>
      <c r="HD15" s="9">
        <v>0.53100000000000003</v>
      </c>
      <c r="HE15" s="9">
        <v>1.0149999999999999</v>
      </c>
      <c r="HF15" s="9">
        <v>1.2390000000000001</v>
      </c>
      <c r="HG15" s="9">
        <v>0.93600000000000005</v>
      </c>
      <c r="HH15" s="9">
        <v>1.9750000000000001</v>
      </c>
      <c r="HI15" s="9">
        <v>1.214</v>
      </c>
      <c r="HJ15" s="9">
        <v>0.19800000000000001</v>
      </c>
      <c r="HK15" s="9">
        <v>21.035</v>
      </c>
      <c r="HL15" s="9">
        <v>19.152999999999999</v>
      </c>
      <c r="HM15" s="9">
        <v>17.98</v>
      </c>
      <c r="HN15" s="9">
        <v>0.51600000000000001</v>
      </c>
      <c r="HO15" s="9">
        <v>0.65800000000000003</v>
      </c>
      <c r="HP15" s="9">
        <v>1.06</v>
      </c>
      <c r="HQ15" s="9">
        <v>0.114</v>
      </c>
      <c r="HR15" s="9">
        <v>0</v>
      </c>
      <c r="HS15" s="9">
        <v>15.542999999999999</v>
      </c>
      <c r="HT15" s="9">
        <v>1.1000000000000001</v>
      </c>
      <c r="HU15" s="9">
        <v>0.752</v>
      </c>
      <c r="HV15" s="9">
        <v>1.758</v>
      </c>
      <c r="HW15" s="9">
        <v>2.948</v>
      </c>
      <c r="HX15" s="9">
        <v>16.204999999999998</v>
      </c>
      <c r="HY15" s="9">
        <v>1.881</v>
      </c>
      <c r="HZ15" s="9">
        <v>1.0309999999999999</v>
      </c>
      <c r="IA15" s="9">
        <v>25.452999999999999</v>
      </c>
      <c r="IB15" s="9">
        <v>18.603999999999999</v>
      </c>
      <c r="IC15" s="9">
        <v>17.678000000000001</v>
      </c>
      <c r="ID15" s="9">
        <v>1.4670000000000001</v>
      </c>
      <c r="IE15" s="9">
        <v>1.4670000000000001</v>
      </c>
      <c r="IF15" s="9">
        <v>0.376</v>
      </c>
      <c r="IG15" s="9">
        <v>1.091</v>
      </c>
      <c r="IH15" s="9">
        <v>1.165</v>
      </c>
      <c r="II15" s="9">
        <v>0.30199999999999999</v>
      </c>
      <c r="IJ15" s="9">
        <v>1.165</v>
      </c>
      <c r="IK15" s="9">
        <v>0.09</v>
      </c>
      <c r="IL15" s="9">
        <v>0.21199999999999999</v>
      </c>
      <c r="IM15" s="9">
        <v>0.183</v>
      </c>
      <c r="IN15" s="9">
        <v>0.65400000000000003</v>
      </c>
      <c r="IO15" s="9">
        <v>0.629</v>
      </c>
      <c r="IP15" s="9">
        <v>0.76600000000000001</v>
      </c>
      <c r="IQ15" s="9">
        <v>0.70099999999999996</v>
      </c>
    </row>
    <row r="16" spans="1:251">
      <c r="A16" s="10">
        <v>43862</v>
      </c>
      <c r="B16" s="9">
        <v>0.315</v>
      </c>
      <c r="C16" s="9">
        <v>1.002</v>
      </c>
      <c r="D16" s="9">
        <v>0.46200000000000002</v>
      </c>
      <c r="E16" s="9">
        <v>1.272</v>
      </c>
      <c r="F16" s="9">
        <v>0.50600000000000001</v>
      </c>
      <c r="G16" s="9">
        <v>0.46700000000000003</v>
      </c>
      <c r="H16" s="9">
        <v>26.808</v>
      </c>
      <c r="I16" s="9">
        <v>19.803000000000001</v>
      </c>
      <c r="J16" s="9">
        <v>18.608000000000001</v>
      </c>
      <c r="K16" s="9">
        <v>0.57199999999999995</v>
      </c>
      <c r="L16" s="9">
        <v>0.623</v>
      </c>
      <c r="M16" s="9">
        <v>0.32600000000000001</v>
      </c>
      <c r="N16" s="9">
        <v>0.76400000000000001</v>
      </c>
      <c r="O16" s="9">
        <v>0.105</v>
      </c>
      <c r="P16" s="9">
        <v>14.718</v>
      </c>
      <c r="Q16" s="9">
        <v>1.347</v>
      </c>
      <c r="R16" s="9">
        <v>0.83</v>
      </c>
      <c r="S16" s="9">
        <v>2.9079999999999999</v>
      </c>
      <c r="T16" s="9">
        <v>2.2949999999999999</v>
      </c>
      <c r="U16" s="9">
        <v>17.507999999999999</v>
      </c>
      <c r="V16" s="9">
        <v>7.0049999999999999</v>
      </c>
      <c r="W16" s="9">
        <v>1.173</v>
      </c>
      <c r="X16" s="9">
        <v>30.225000000000001</v>
      </c>
      <c r="Y16" s="9">
        <v>39.185000000000002</v>
      </c>
      <c r="Z16" s="9">
        <v>37.927</v>
      </c>
      <c r="AA16" s="9">
        <v>2.7759999999999998</v>
      </c>
      <c r="AB16" s="9">
        <v>2.65</v>
      </c>
      <c r="AC16" s="9">
        <v>0.81399999999999995</v>
      </c>
      <c r="AD16" s="9">
        <v>1.8360000000000001</v>
      </c>
      <c r="AE16" s="9">
        <v>1.8660000000000001</v>
      </c>
      <c r="AF16" s="9">
        <v>0.78400000000000003</v>
      </c>
      <c r="AG16" s="9">
        <v>1.464</v>
      </c>
      <c r="AH16" s="9">
        <v>0.26200000000000001</v>
      </c>
      <c r="AI16" s="9">
        <v>0.92400000000000004</v>
      </c>
      <c r="AJ16" s="9">
        <v>0.98399999999999999</v>
      </c>
      <c r="AK16" s="9">
        <v>0.65600000000000003</v>
      </c>
      <c r="AL16" s="9">
        <v>1.01</v>
      </c>
      <c r="AM16" s="9">
        <v>1.6559999999999999</v>
      </c>
      <c r="AN16" s="9">
        <v>0.99399999999999999</v>
      </c>
      <c r="AO16" s="9">
        <v>0.126</v>
      </c>
      <c r="AP16" s="9">
        <v>35.15</v>
      </c>
      <c r="AQ16" s="9">
        <v>25.215</v>
      </c>
      <c r="AR16" s="9">
        <v>24.265999999999998</v>
      </c>
      <c r="AS16" s="9">
        <v>0.84099999999999997</v>
      </c>
      <c r="AT16" s="9">
        <v>0.108</v>
      </c>
      <c r="AU16" s="9">
        <v>0.72599999999999998</v>
      </c>
      <c r="AV16" s="9">
        <v>0</v>
      </c>
      <c r="AW16" s="9">
        <v>0.222</v>
      </c>
      <c r="AX16" s="9">
        <v>19.867000000000001</v>
      </c>
      <c r="AY16" s="9">
        <v>0.93400000000000005</v>
      </c>
      <c r="AZ16" s="9">
        <v>1.111</v>
      </c>
      <c r="BA16" s="9">
        <v>3.302</v>
      </c>
      <c r="BB16" s="9">
        <v>1.9830000000000001</v>
      </c>
      <c r="BC16" s="9">
        <v>23.231999999999999</v>
      </c>
      <c r="BD16" s="9">
        <v>9.9359999999999999</v>
      </c>
      <c r="BE16" s="9">
        <v>1.258</v>
      </c>
      <c r="BF16" s="9">
        <v>39.185000000000002</v>
      </c>
      <c r="BG16" s="9">
        <v>57.844999999999999</v>
      </c>
      <c r="BH16" s="9">
        <v>54.853999999999999</v>
      </c>
      <c r="BI16" s="9">
        <v>6.2149999999999999</v>
      </c>
      <c r="BJ16" s="9">
        <v>5.0759999999999996</v>
      </c>
      <c r="BK16" s="9">
        <v>2.25</v>
      </c>
      <c r="BL16" s="9">
        <v>2.8250000000000002</v>
      </c>
      <c r="BM16" s="9">
        <v>2.9009999999999998</v>
      </c>
      <c r="BN16" s="9">
        <v>2.1749999999999998</v>
      </c>
      <c r="BO16" s="9">
        <v>3.0489999999999999</v>
      </c>
      <c r="BP16" s="9">
        <v>1.1839999999999999</v>
      </c>
      <c r="BQ16" s="9">
        <v>0.84299999999999997</v>
      </c>
      <c r="BR16" s="9">
        <v>1.129</v>
      </c>
      <c r="BS16" s="9">
        <v>1.92</v>
      </c>
      <c r="BT16" s="9">
        <v>2.0259999999999998</v>
      </c>
      <c r="BU16" s="9">
        <v>3.0129999999999999</v>
      </c>
      <c r="BV16" s="9">
        <v>2.0630000000000002</v>
      </c>
      <c r="BW16" s="9">
        <v>1.139</v>
      </c>
      <c r="BX16" s="9">
        <v>48.637999999999998</v>
      </c>
      <c r="BY16" s="9">
        <v>44.314999999999998</v>
      </c>
      <c r="BZ16" s="9">
        <v>41.832999999999998</v>
      </c>
      <c r="CA16" s="9">
        <v>1.621</v>
      </c>
      <c r="CB16" s="9">
        <v>0.86</v>
      </c>
      <c r="CC16" s="9">
        <v>1.2370000000000001</v>
      </c>
      <c r="CD16" s="9">
        <v>0.98899999999999999</v>
      </c>
      <c r="CE16" s="9">
        <v>0.255</v>
      </c>
      <c r="CF16" s="9">
        <v>29.568999999999999</v>
      </c>
      <c r="CG16" s="9">
        <v>3.1680000000000001</v>
      </c>
      <c r="CH16" s="9">
        <v>3.403</v>
      </c>
      <c r="CI16" s="9">
        <v>8.1750000000000007</v>
      </c>
      <c r="CJ16" s="9">
        <v>5.3049999999999997</v>
      </c>
      <c r="CK16" s="9">
        <v>39.009</v>
      </c>
      <c r="CL16" s="9">
        <v>4.3239999999999998</v>
      </c>
      <c r="CM16" s="9">
        <v>2.992</v>
      </c>
      <c r="CN16" s="9">
        <v>57.844999999999999</v>
      </c>
      <c r="CO16" s="9">
        <v>48.618000000000002</v>
      </c>
      <c r="CP16" s="9">
        <v>43.981999999999999</v>
      </c>
      <c r="CQ16" s="9">
        <v>5.3410000000000002</v>
      </c>
      <c r="CR16" s="9">
        <v>4.4800000000000004</v>
      </c>
      <c r="CS16" s="9">
        <v>1.4770000000000001</v>
      </c>
      <c r="CT16" s="9">
        <v>3.0030000000000001</v>
      </c>
      <c r="CU16" s="9">
        <v>2.0459999999999998</v>
      </c>
      <c r="CV16" s="9">
        <v>2.4340000000000002</v>
      </c>
      <c r="CW16" s="9">
        <v>2.1659999999999999</v>
      </c>
      <c r="CX16" s="9">
        <v>2.3140000000000001</v>
      </c>
      <c r="CY16" s="9">
        <v>0</v>
      </c>
      <c r="CZ16" s="9">
        <v>0.998</v>
      </c>
      <c r="DA16" s="9">
        <v>2.2759999999999998</v>
      </c>
      <c r="DB16" s="9">
        <v>1.206</v>
      </c>
      <c r="DC16" s="9">
        <v>2.786</v>
      </c>
      <c r="DD16" s="9">
        <v>1.694</v>
      </c>
      <c r="DE16" s="9">
        <v>0.86099999999999999</v>
      </c>
      <c r="DF16" s="9">
        <v>38.640999999999998</v>
      </c>
      <c r="DG16" s="9">
        <v>36.311</v>
      </c>
      <c r="DH16" s="9">
        <v>35.042999999999999</v>
      </c>
      <c r="DI16" s="9">
        <v>0.46300000000000002</v>
      </c>
      <c r="DJ16" s="9">
        <v>0.80500000000000005</v>
      </c>
      <c r="DK16" s="9">
        <v>0.61699999999999999</v>
      </c>
      <c r="DL16" s="9">
        <v>0.53700000000000003</v>
      </c>
      <c r="DM16" s="9">
        <v>0.114</v>
      </c>
      <c r="DN16" s="9">
        <v>22.550999999999998</v>
      </c>
      <c r="DO16" s="9">
        <v>2.077</v>
      </c>
      <c r="DP16" s="9">
        <v>3.5939999999999999</v>
      </c>
      <c r="DQ16" s="9">
        <v>8.09</v>
      </c>
      <c r="DR16" s="9">
        <v>3.399</v>
      </c>
      <c r="DS16" s="9">
        <v>32.911999999999999</v>
      </c>
      <c r="DT16" s="9">
        <v>2.33</v>
      </c>
      <c r="DU16" s="9">
        <v>4.6360000000000001</v>
      </c>
      <c r="DV16" s="9">
        <v>48.618000000000002</v>
      </c>
      <c r="DW16" s="9">
        <v>28.562000000000001</v>
      </c>
      <c r="DX16" s="9">
        <v>23.719000000000001</v>
      </c>
      <c r="DY16" s="9">
        <v>23.719000000000001</v>
      </c>
      <c r="DZ16" s="9">
        <v>0.98899999999999999</v>
      </c>
      <c r="EA16" s="9">
        <v>22.73</v>
      </c>
      <c r="EB16" s="9">
        <v>4.8440000000000003</v>
      </c>
      <c r="EC16" s="9">
        <v>133.173</v>
      </c>
      <c r="ED16" s="9">
        <v>123.539</v>
      </c>
      <c r="EE16" s="9">
        <v>24.472000000000001</v>
      </c>
      <c r="EF16" s="9">
        <v>9.3889999999999993</v>
      </c>
      <c r="EG16" s="9">
        <v>3.9569999999999999</v>
      </c>
      <c r="EH16" s="9">
        <v>4.4459999999999997</v>
      </c>
      <c r="EI16" s="9">
        <v>5.1040000000000001</v>
      </c>
      <c r="EJ16" s="9">
        <v>3.2989999999999999</v>
      </c>
      <c r="EK16" s="9">
        <v>4.9870000000000001</v>
      </c>
      <c r="EL16" s="9">
        <v>1.6839999999999999</v>
      </c>
      <c r="EM16" s="9">
        <v>1.732</v>
      </c>
      <c r="EN16" s="9">
        <v>1.9079999999999999</v>
      </c>
      <c r="EO16" s="9">
        <v>2.7450000000000001</v>
      </c>
      <c r="EP16" s="9">
        <v>3.75</v>
      </c>
      <c r="EQ16" s="9">
        <v>5.3460000000000001</v>
      </c>
      <c r="ER16" s="9">
        <v>3.0569999999999999</v>
      </c>
      <c r="ES16" s="9">
        <v>15.083</v>
      </c>
      <c r="ET16" s="9">
        <v>99.066000000000003</v>
      </c>
      <c r="EU16" s="9">
        <v>87.024000000000001</v>
      </c>
      <c r="EV16" s="9">
        <v>82.966999999999999</v>
      </c>
      <c r="EW16" s="9">
        <v>1.657</v>
      </c>
      <c r="EX16" s="9">
        <v>2.4</v>
      </c>
      <c r="EY16" s="9">
        <v>2.66</v>
      </c>
      <c r="EZ16" s="9">
        <v>0.71</v>
      </c>
      <c r="FA16" s="9">
        <v>0.68700000000000006</v>
      </c>
      <c r="FB16" s="9">
        <v>69.878</v>
      </c>
      <c r="FC16" s="9">
        <v>4.2450000000000001</v>
      </c>
      <c r="FD16" s="9">
        <v>2.9129999999999998</v>
      </c>
      <c r="FE16" s="9">
        <v>9.9870000000000001</v>
      </c>
      <c r="FF16" s="9">
        <v>14.859</v>
      </c>
      <c r="FG16" s="9">
        <v>72.165000000000006</v>
      </c>
      <c r="FH16" s="9">
        <v>12.042999999999999</v>
      </c>
      <c r="FI16" s="9">
        <v>9.6340000000000003</v>
      </c>
      <c r="FJ16" s="9">
        <v>115.68899999999999</v>
      </c>
      <c r="FK16" s="9">
        <v>17.484000000000002</v>
      </c>
      <c r="FL16" s="9">
        <v>16.321000000000002</v>
      </c>
      <c r="FM16" s="9">
        <v>15.439</v>
      </c>
      <c r="FN16" s="9">
        <v>1.294</v>
      </c>
      <c r="FO16" s="9">
        <v>1.042</v>
      </c>
      <c r="FP16" s="9">
        <v>0.40799999999999997</v>
      </c>
      <c r="FQ16" s="9">
        <v>0.63400000000000001</v>
      </c>
      <c r="FR16" s="9">
        <v>0.58799999999999997</v>
      </c>
      <c r="FS16" s="9">
        <v>0.45400000000000001</v>
      </c>
      <c r="FT16" s="9">
        <v>0.58799999999999997</v>
      </c>
      <c r="FU16" s="9">
        <v>0</v>
      </c>
      <c r="FV16" s="9">
        <v>0.45400000000000001</v>
      </c>
      <c r="FW16" s="9">
        <v>0.13100000000000001</v>
      </c>
      <c r="FX16" s="9">
        <v>0.161</v>
      </c>
      <c r="FY16" s="9">
        <v>0.751</v>
      </c>
      <c r="FZ16" s="9">
        <v>0.75600000000000001</v>
      </c>
      <c r="GA16" s="9">
        <v>0.28599999999999998</v>
      </c>
      <c r="GB16" s="9">
        <v>0.252</v>
      </c>
      <c r="GC16" s="9">
        <v>14.145</v>
      </c>
      <c r="GD16" s="9">
        <v>10.747999999999999</v>
      </c>
      <c r="GE16" s="9">
        <v>10.205</v>
      </c>
      <c r="GF16" s="9">
        <v>0.17499999999999999</v>
      </c>
      <c r="GG16" s="9">
        <v>0.36799999999999999</v>
      </c>
      <c r="GH16" s="9">
        <v>0.44500000000000001</v>
      </c>
      <c r="GI16" s="9">
        <v>0</v>
      </c>
      <c r="GJ16" s="9">
        <v>9.8000000000000004E-2</v>
      </c>
      <c r="GK16" s="9">
        <v>9.4659999999999993</v>
      </c>
      <c r="GL16" s="9">
        <v>0.27900000000000003</v>
      </c>
      <c r="GM16" s="9">
        <v>0.224</v>
      </c>
      <c r="GN16" s="9">
        <v>0.77900000000000003</v>
      </c>
      <c r="GO16" s="9">
        <v>1.6020000000000001</v>
      </c>
      <c r="GP16" s="9">
        <v>9.1460000000000008</v>
      </c>
      <c r="GQ16" s="9">
        <v>3.3969999999999998</v>
      </c>
      <c r="GR16" s="9">
        <v>0.88200000000000001</v>
      </c>
      <c r="GS16" s="9">
        <v>16.321000000000002</v>
      </c>
      <c r="GT16" s="9">
        <v>25.402999999999999</v>
      </c>
      <c r="GU16" s="9">
        <v>24.693000000000001</v>
      </c>
      <c r="GV16" s="9">
        <v>1.6579999999999999</v>
      </c>
      <c r="GW16" s="9">
        <v>1.4419999999999999</v>
      </c>
      <c r="GX16" s="9">
        <v>0.99299999999999999</v>
      </c>
      <c r="GY16" s="9">
        <v>0.44900000000000001</v>
      </c>
      <c r="GZ16" s="9">
        <v>1.22</v>
      </c>
      <c r="HA16" s="9">
        <v>0.222</v>
      </c>
      <c r="HB16" s="9">
        <v>1.2949999999999999</v>
      </c>
      <c r="HC16" s="9">
        <v>0</v>
      </c>
      <c r="HD16" s="9">
        <v>0.14699999999999999</v>
      </c>
      <c r="HE16" s="9">
        <v>0.38800000000000001</v>
      </c>
      <c r="HF16" s="9">
        <v>0.29299999999999998</v>
      </c>
      <c r="HG16" s="9">
        <v>0.76200000000000001</v>
      </c>
      <c r="HH16" s="9">
        <v>1.1950000000000001</v>
      </c>
      <c r="HI16" s="9">
        <v>0.248</v>
      </c>
      <c r="HJ16" s="9">
        <v>0.216</v>
      </c>
      <c r="HK16" s="9">
        <v>23.033999999999999</v>
      </c>
      <c r="HL16" s="9">
        <v>20.527000000000001</v>
      </c>
      <c r="HM16" s="9">
        <v>19.635999999999999</v>
      </c>
      <c r="HN16" s="9">
        <v>0.54800000000000004</v>
      </c>
      <c r="HO16" s="9">
        <v>0.34300000000000003</v>
      </c>
      <c r="HP16" s="9">
        <v>0.63300000000000001</v>
      </c>
      <c r="HQ16" s="9">
        <v>0</v>
      </c>
      <c r="HR16" s="9">
        <v>0.25800000000000001</v>
      </c>
      <c r="HS16" s="9">
        <v>15.983000000000001</v>
      </c>
      <c r="HT16" s="9">
        <v>1.623</v>
      </c>
      <c r="HU16" s="9">
        <v>0.91900000000000004</v>
      </c>
      <c r="HV16" s="9">
        <v>2.0019999999999998</v>
      </c>
      <c r="HW16" s="9">
        <v>4.3689999999999998</v>
      </c>
      <c r="HX16" s="9">
        <v>16.157</v>
      </c>
      <c r="HY16" s="9">
        <v>2.5070000000000001</v>
      </c>
      <c r="HZ16" s="9">
        <v>0.71</v>
      </c>
      <c r="IA16" s="9">
        <v>25.402999999999999</v>
      </c>
      <c r="IB16" s="9">
        <v>16.210999999999999</v>
      </c>
      <c r="IC16" s="9">
        <v>15.512</v>
      </c>
      <c r="ID16" s="9">
        <v>0.96799999999999997</v>
      </c>
      <c r="IE16" s="9">
        <v>0.88700000000000001</v>
      </c>
      <c r="IF16" s="9">
        <v>0.40500000000000003</v>
      </c>
      <c r="IG16" s="9">
        <v>0.48199999999999998</v>
      </c>
      <c r="IH16" s="9">
        <v>0.75700000000000001</v>
      </c>
      <c r="II16" s="9">
        <v>0.13100000000000001</v>
      </c>
      <c r="IJ16" s="9">
        <v>0.75700000000000001</v>
      </c>
      <c r="IK16" s="9">
        <v>0</v>
      </c>
      <c r="IL16" s="9">
        <v>0.13100000000000001</v>
      </c>
      <c r="IM16" s="9">
        <v>0.28499999999999998</v>
      </c>
      <c r="IN16" s="9">
        <v>8.2000000000000003E-2</v>
      </c>
      <c r="IO16" s="9">
        <v>0.52</v>
      </c>
      <c r="IP16" s="9">
        <v>0.30499999999999999</v>
      </c>
      <c r="IQ16" s="9">
        <v>0.58299999999999996</v>
      </c>
    </row>
    <row r="17" spans="1:251">
      <c r="A17" s="10">
        <v>44228</v>
      </c>
      <c r="B17" s="9">
        <v>0.43099999999999999</v>
      </c>
      <c r="C17" s="9">
        <v>0.215</v>
      </c>
      <c r="D17" s="9">
        <v>0.54300000000000004</v>
      </c>
      <c r="E17" s="9">
        <v>0.97399999999999998</v>
      </c>
      <c r="F17" s="9">
        <v>0.215</v>
      </c>
      <c r="G17" s="9">
        <v>0.111</v>
      </c>
      <c r="H17" s="9">
        <v>28.619</v>
      </c>
      <c r="I17" s="9">
        <v>20.666</v>
      </c>
      <c r="J17" s="9">
        <v>19.920999999999999</v>
      </c>
      <c r="K17" s="9">
        <v>0.28100000000000003</v>
      </c>
      <c r="L17" s="9">
        <v>0.46400000000000002</v>
      </c>
      <c r="M17" s="9">
        <v>0.28100000000000003</v>
      </c>
      <c r="N17" s="9">
        <v>0.21299999999999999</v>
      </c>
      <c r="O17" s="9">
        <v>0.25</v>
      </c>
      <c r="P17" s="9">
        <v>16.169</v>
      </c>
      <c r="Q17" s="9">
        <v>1.8480000000000001</v>
      </c>
      <c r="R17" s="9">
        <v>1.1220000000000001</v>
      </c>
      <c r="S17" s="9">
        <v>1.528</v>
      </c>
      <c r="T17" s="9">
        <v>3.6629999999999998</v>
      </c>
      <c r="U17" s="9">
        <v>17.001999999999999</v>
      </c>
      <c r="V17" s="9">
        <v>7.9530000000000003</v>
      </c>
      <c r="W17" s="9">
        <v>0.90900000000000003</v>
      </c>
      <c r="X17" s="9">
        <v>30.829000000000001</v>
      </c>
      <c r="Y17" s="9">
        <v>38.356999999999999</v>
      </c>
      <c r="Z17" s="9">
        <v>36.664999999999999</v>
      </c>
      <c r="AA17" s="9">
        <v>3.6480000000000001</v>
      </c>
      <c r="AB17" s="9">
        <v>3.2629999999999999</v>
      </c>
      <c r="AC17" s="9">
        <v>1.502</v>
      </c>
      <c r="AD17" s="9">
        <v>1.7609999999999999</v>
      </c>
      <c r="AE17" s="9">
        <v>2.3980000000000001</v>
      </c>
      <c r="AF17" s="9">
        <v>0.86599999999999999</v>
      </c>
      <c r="AG17" s="9">
        <v>2.278</v>
      </c>
      <c r="AH17" s="9">
        <v>0.23699999999999999</v>
      </c>
      <c r="AI17" s="9">
        <v>0.748</v>
      </c>
      <c r="AJ17" s="9">
        <v>1.101</v>
      </c>
      <c r="AK17" s="9">
        <v>1.145</v>
      </c>
      <c r="AL17" s="9">
        <v>1.018</v>
      </c>
      <c r="AM17" s="9">
        <v>2.173</v>
      </c>
      <c r="AN17" s="9">
        <v>1.0900000000000001</v>
      </c>
      <c r="AO17" s="9">
        <v>0.38400000000000001</v>
      </c>
      <c r="AP17" s="9">
        <v>33.017000000000003</v>
      </c>
      <c r="AQ17" s="9">
        <v>23.347999999999999</v>
      </c>
      <c r="AR17" s="9">
        <v>22.294</v>
      </c>
      <c r="AS17" s="9">
        <v>0.6</v>
      </c>
      <c r="AT17" s="9">
        <v>0.45400000000000001</v>
      </c>
      <c r="AU17" s="9">
        <v>0.48599999999999999</v>
      </c>
      <c r="AV17" s="9">
        <v>0.35799999999999998</v>
      </c>
      <c r="AW17" s="9">
        <v>0.20899999999999999</v>
      </c>
      <c r="AX17" s="9">
        <v>17.106000000000002</v>
      </c>
      <c r="AY17" s="9">
        <v>1.0269999999999999</v>
      </c>
      <c r="AZ17" s="9">
        <v>1.6160000000000001</v>
      </c>
      <c r="BA17" s="9">
        <v>3.5979999999999999</v>
      </c>
      <c r="BB17" s="9">
        <v>2.2970000000000002</v>
      </c>
      <c r="BC17" s="9">
        <v>21.050999999999998</v>
      </c>
      <c r="BD17" s="9">
        <v>9.6690000000000005</v>
      </c>
      <c r="BE17" s="9">
        <v>1.6919999999999999</v>
      </c>
      <c r="BF17" s="9">
        <v>38.356999999999999</v>
      </c>
      <c r="BG17" s="9">
        <v>61.350999999999999</v>
      </c>
      <c r="BH17" s="9">
        <v>58.051000000000002</v>
      </c>
      <c r="BI17" s="9">
        <v>7.0780000000000003</v>
      </c>
      <c r="BJ17" s="9">
        <v>6.8380000000000001</v>
      </c>
      <c r="BK17" s="9">
        <v>3.41</v>
      </c>
      <c r="BL17" s="9">
        <v>3.4279999999999999</v>
      </c>
      <c r="BM17" s="9">
        <v>4.3869999999999996</v>
      </c>
      <c r="BN17" s="9">
        <v>2.452</v>
      </c>
      <c r="BO17" s="9">
        <v>4.4029999999999996</v>
      </c>
      <c r="BP17" s="9">
        <v>1.2170000000000001</v>
      </c>
      <c r="BQ17" s="9">
        <v>1.0720000000000001</v>
      </c>
      <c r="BR17" s="9">
        <v>1.1339999999999999</v>
      </c>
      <c r="BS17" s="9">
        <v>2.6349999999999998</v>
      </c>
      <c r="BT17" s="9">
        <v>3.069</v>
      </c>
      <c r="BU17" s="9">
        <v>3.887</v>
      </c>
      <c r="BV17" s="9">
        <v>2.9510000000000001</v>
      </c>
      <c r="BW17" s="9">
        <v>0.24</v>
      </c>
      <c r="BX17" s="9">
        <v>50.972999999999999</v>
      </c>
      <c r="BY17" s="9">
        <v>45.902999999999999</v>
      </c>
      <c r="BZ17" s="9">
        <v>43.8</v>
      </c>
      <c r="CA17" s="9">
        <v>1.056</v>
      </c>
      <c r="CB17" s="9">
        <v>1.048</v>
      </c>
      <c r="CC17" s="9">
        <v>1.129</v>
      </c>
      <c r="CD17" s="9">
        <v>0.77900000000000003</v>
      </c>
      <c r="CE17" s="9">
        <v>0.19500000000000001</v>
      </c>
      <c r="CF17" s="9">
        <v>31.923999999999999</v>
      </c>
      <c r="CG17" s="9">
        <v>3.63</v>
      </c>
      <c r="CH17" s="9">
        <v>3.161</v>
      </c>
      <c r="CI17" s="9">
        <v>7.1890000000000001</v>
      </c>
      <c r="CJ17" s="9">
        <v>4.8810000000000002</v>
      </c>
      <c r="CK17" s="9">
        <v>41.021999999999998</v>
      </c>
      <c r="CL17" s="9">
        <v>5.069</v>
      </c>
      <c r="CM17" s="9">
        <v>3.3</v>
      </c>
      <c r="CN17" s="9">
        <v>61.350999999999999</v>
      </c>
      <c r="CO17" s="9">
        <v>46.557000000000002</v>
      </c>
      <c r="CP17" s="9">
        <v>43.235999999999997</v>
      </c>
      <c r="CQ17" s="9">
        <v>5.3079999999999998</v>
      </c>
      <c r="CR17" s="9">
        <v>4.976</v>
      </c>
      <c r="CS17" s="9">
        <v>2.0129999999999999</v>
      </c>
      <c r="CT17" s="9">
        <v>2.9620000000000002</v>
      </c>
      <c r="CU17" s="9">
        <v>2.9140000000000001</v>
      </c>
      <c r="CV17" s="9">
        <v>2.0619999999999998</v>
      </c>
      <c r="CW17" s="9">
        <v>3.028</v>
      </c>
      <c r="CX17" s="9">
        <v>1.948</v>
      </c>
      <c r="CY17" s="9">
        <v>0</v>
      </c>
      <c r="CZ17" s="9">
        <v>0.55900000000000005</v>
      </c>
      <c r="DA17" s="9">
        <v>2.8450000000000002</v>
      </c>
      <c r="DB17" s="9">
        <v>1.571</v>
      </c>
      <c r="DC17" s="9">
        <v>3.4529999999999998</v>
      </c>
      <c r="DD17" s="9">
        <v>1.5229999999999999</v>
      </c>
      <c r="DE17" s="9">
        <v>0.33200000000000002</v>
      </c>
      <c r="DF17" s="9">
        <v>37.927999999999997</v>
      </c>
      <c r="DG17" s="9">
        <v>33.423000000000002</v>
      </c>
      <c r="DH17" s="9">
        <v>32.192999999999998</v>
      </c>
      <c r="DI17" s="9">
        <v>0.58599999999999997</v>
      </c>
      <c r="DJ17" s="9">
        <v>0.64400000000000002</v>
      </c>
      <c r="DK17" s="9">
        <v>0.48699999999999999</v>
      </c>
      <c r="DL17" s="9">
        <v>0.74299999999999999</v>
      </c>
      <c r="DM17" s="9">
        <v>0</v>
      </c>
      <c r="DN17" s="9">
        <v>20.562000000000001</v>
      </c>
      <c r="DO17" s="9">
        <v>2.6459999999999999</v>
      </c>
      <c r="DP17" s="9">
        <v>2.4929999999999999</v>
      </c>
      <c r="DQ17" s="9">
        <v>7.7229999999999999</v>
      </c>
      <c r="DR17" s="9">
        <v>2.9660000000000002</v>
      </c>
      <c r="DS17" s="9">
        <v>30.457000000000001</v>
      </c>
      <c r="DT17" s="9">
        <v>4.5049999999999999</v>
      </c>
      <c r="DU17" s="9">
        <v>3.3210000000000002</v>
      </c>
      <c r="DV17" s="9">
        <v>46.557000000000002</v>
      </c>
      <c r="DW17" s="9">
        <v>30.155999999999999</v>
      </c>
      <c r="DX17" s="9">
        <v>24.975000000000001</v>
      </c>
      <c r="DY17" s="9">
        <v>24.975000000000001</v>
      </c>
      <c r="DZ17" s="9">
        <v>1.974</v>
      </c>
      <c r="EA17" s="9">
        <v>23.001999999999999</v>
      </c>
      <c r="EB17" s="9">
        <v>5.181</v>
      </c>
      <c r="EC17" s="9">
        <v>123.035</v>
      </c>
      <c r="ED17" s="9">
        <v>116.462</v>
      </c>
      <c r="EE17" s="9">
        <v>21.946000000000002</v>
      </c>
      <c r="EF17" s="9">
        <v>9.9079999999999995</v>
      </c>
      <c r="EG17" s="9">
        <v>3.0910000000000002</v>
      </c>
      <c r="EH17" s="9">
        <v>5.8289999999999997</v>
      </c>
      <c r="EI17" s="9">
        <v>5.0720000000000001</v>
      </c>
      <c r="EJ17" s="9">
        <v>3.8479999999999999</v>
      </c>
      <c r="EK17" s="9">
        <v>5.21</v>
      </c>
      <c r="EL17" s="9">
        <v>2.016</v>
      </c>
      <c r="EM17" s="9">
        <v>1.694</v>
      </c>
      <c r="EN17" s="9">
        <v>2.1850000000000001</v>
      </c>
      <c r="EO17" s="9">
        <v>3.5339999999999998</v>
      </c>
      <c r="EP17" s="9">
        <v>3.2010000000000001</v>
      </c>
      <c r="EQ17" s="9">
        <v>5.3470000000000004</v>
      </c>
      <c r="ER17" s="9">
        <v>3.573</v>
      </c>
      <c r="ES17" s="9">
        <v>12.038</v>
      </c>
      <c r="ET17" s="9">
        <v>94.516999999999996</v>
      </c>
      <c r="EU17" s="9">
        <v>80.143000000000001</v>
      </c>
      <c r="EV17" s="9">
        <v>75.659000000000006</v>
      </c>
      <c r="EW17" s="9">
        <v>2.1259999999999999</v>
      </c>
      <c r="EX17" s="9">
        <v>2.2829999999999999</v>
      </c>
      <c r="EY17" s="9">
        <v>2.1619999999999999</v>
      </c>
      <c r="EZ17" s="9">
        <v>1.3460000000000001</v>
      </c>
      <c r="FA17" s="9">
        <v>0.64800000000000002</v>
      </c>
      <c r="FB17" s="9">
        <v>64.808000000000007</v>
      </c>
      <c r="FC17" s="9">
        <v>3.5110000000000001</v>
      </c>
      <c r="FD17" s="9">
        <v>2.3610000000000002</v>
      </c>
      <c r="FE17" s="9">
        <v>9.4619999999999997</v>
      </c>
      <c r="FF17" s="9">
        <v>13.643000000000001</v>
      </c>
      <c r="FG17" s="9">
        <v>66.5</v>
      </c>
      <c r="FH17" s="9">
        <v>14.374000000000001</v>
      </c>
      <c r="FI17" s="9">
        <v>6.5730000000000004</v>
      </c>
      <c r="FJ17" s="9">
        <v>108.621</v>
      </c>
      <c r="FK17" s="9">
        <v>14.414</v>
      </c>
      <c r="FL17" s="9">
        <v>12.547000000000001</v>
      </c>
      <c r="FM17" s="9">
        <v>12.07</v>
      </c>
      <c r="FN17" s="9">
        <v>0.69199999999999995</v>
      </c>
      <c r="FO17" s="9">
        <v>0.69199999999999995</v>
      </c>
      <c r="FP17" s="9">
        <v>0.29899999999999999</v>
      </c>
      <c r="FQ17" s="9">
        <v>0.39300000000000002</v>
      </c>
      <c r="FR17" s="9">
        <v>0.54600000000000004</v>
      </c>
      <c r="FS17" s="9">
        <v>0.14699999999999999</v>
      </c>
      <c r="FT17" s="9">
        <v>0.35399999999999998</v>
      </c>
      <c r="FU17" s="9">
        <v>8.6999999999999994E-2</v>
      </c>
      <c r="FV17" s="9">
        <v>0.252</v>
      </c>
      <c r="FW17" s="9">
        <v>0.16300000000000001</v>
      </c>
      <c r="FX17" s="9">
        <v>0</v>
      </c>
      <c r="FY17" s="9">
        <v>0.52900000000000003</v>
      </c>
      <c r="FZ17" s="9">
        <v>0.59199999999999997</v>
      </c>
      <c r="GA17" s="9">
        <v>0.1</v>
      </c>
      <c r="GB17" s="9">
        <v>0</v>
      </c>
      <c r="GC17" s="9">
        <v>11.378</v>
      </c>
      <c r="GD17" s="9">
        <v>7.7050000000000001</v>
      </c>
      <c r="GE17" s="9">
        <v>6.9379999999999997</v>
      </c>
      <c r="GF17" s="9">
        <v>0.30199999999999999</v>
      </c>
      <c r="GG17" s="9">
        <v>0.46500000000000002</v>
      </c>
      <c r="GH17" s="9">
        <v>0.221</v>
      </c>
      <c r="GI17" s="9">
        <v>0.13100000000000001</v>
      </c>
      <c r="GJ17" s="9">
        <v>0.16200000000000001</v>
      </c>
      <c r="GK17" s="9">
        <v>6.7130000000000001</v>
      </c>
      <c r="GL17" s="9">
        <v>0.372</v>
      </c>
      <c r="GM17" s="9">
        <v>0.222</v>
      </c>
      <c r="GN17" s="9">
        <v>0.39800000000000002</v>
      </c>
      <c r="GO17" s="9">
        <v>1.907</v>
      </c>
      <c r="GP17" s="9">
        <v>5.798</v>
      </c>
      <c r="GQ17" s="9">
        <v>3.673</v>
      </c>
      <c r="GR17" s="9">
        <v>0.47699999999999998</v>
      </c>
      <c r="GS17" s="9">
        <v>12.547000000000001</v>
      </c>
      <c r="GT17" s="9">
        <v>29.347000000000001</v>
      </c>
      <c r="GU17" s="9">
        <v>28.731000000000002</v>
      </c>
      <c r="GV17" s="9">
        <v>2.1850000000000001</v>
      </c>
      <c r="GW17" s="9">
        <v>2.105</v>
      </c>
      <c r="GX17" s="9">
        <v>1.363</v>
      </c>
      <c r="GY17" s="9">
        <v>0.74199999999999999</v>
      </c>
      <c r="GZ17" s="9">
        <v>1.867</v>
      </c>
      <c r="HA17" s="9">
        <v>0.23799999999999999</v>
      </c>
      <c r="HB17" s="9">
        <v>1.95</v>
      </c>
      <c r="HC17" s="9">
        <v>0</v>
      </c>
      <c r="HD17" s="9">
        <v>0.155</v>
      </c>
      <c r="HE17" s="9">
        <v>0.58699999999999997</v>
      </c>
      <c r="HF17" s="9">
        <v>0.56399999999999995</v>
      </c>
      <c r="HG17" s="9">
        <v>0.95499999999999996</v>
      </c>
      <c r="HH17" s="9">
        <v>1.1759999999999999</v>
      </c>
      <c r="HI17" s="9">
        <v>0.92900000000000005</v>
      </c>
      <c r="HJ17" s="9">
        <v>7.9000000000000001E-2</v>
      </c>
      <c r="HK17" s="9">
        <v>26.545999999999999</v>
      </c>
      <c r="HL17" s="9">
        <v>24.218</v>
      </c>
      <c r="HM17" s="9">
        <v>23.085000000000001</v>
      </c>
      <c r="HN17" s="9">
        <v>0.86799999999999999</v>
      </c>
      <c r="HO17" s="9">
        <v>0.26500000000000001</v>
      </c>
      <c r="HP17" s="9">
        <v>0.79100000000000004</v>
      </c>
      <c r="HQ17" s="9">
        <v>0</v>
      </c>
      <c r="HR17" s="9">
        <v>0.34200000000000003</v>
      </c>
      <c r="HS17" s="9">
        <v>17.998000000000001</v>
      </c>
      <c r="HT17" s="9">
        <v>0.84</v>
      </c>
      <c r="HU17" s="9">
        <v>0.54800000000000004</v>
      </c>
      <c r="HV17" s="9">
        <v>4.8310000000000004</v>
      </c>
      <c r="HW17" s="9">
        <v>4.1779999999999999</v>
      </c>
      <c r="HX17" s="9">
        <v>20.039000000000001</v>
      </c>
      <c r="HY17" s="9">
        <v>2.3279999999999998</v>
      </c>
      <c r="HZ17" s="9">
        <v>0.61699999999999999</v>
      </c>
      <c r="IA17" s="9">
        <v>29.347000000000001</v>
      </c>
      <c r="IB17" s="9">
        <v>14.323</v>
      </c>
      <c r="IC17" s="9">
        <v>13.818</v>
      </c>
      <c r="ID17" s="9">
        <v>1.829</v>
      </c>
      <c r="IE17" s="9">
        <v>1.756</v>
      </c>
      <c r="IF17" s="9">
        <v>0.45700000000000002</v>
      </c>
      <c r="IG17" s="9">
        <v>1.298</v>
      </c>
      <c r="IH17" s="9">
        <v>0.69899999999999995</v>
      </c>
      <c r="II17" s="9">
        <v>1.0569999999999999</v>
      </c>
      <c r="IJ17" s="9">
        <v>0.69899999999999995</v>
      </c>
      <c r="IK17" s="9">
        <v>7.5999999999999998E-2</v>
      </c>
      <c r="IL17" s="9">
        <v>0.98099999999999998</v>
      </c>
      <c r="IM17" s="9">
        <v>0.32</v>
      </c>
      <c r="IN17" s="9">
        <v>0.47199999999999998</v>
      </c>
      <c r="IO17" s="9">
        <v>0.96299999999999997</v>
      </c>
      <c r="IP17" s="9">
        <v>0.56299999999999994</v>
      </c>
      <c r="IQ17" s="9">
        <v>1.1930000000000001</v>
      </c>
    </row>
    <row r="18" spans="1:251">
      <c r="A18" s="10">
        <v>44593</v>
      </c>
      <c r="B18" s="9">
        <v>0.71799999999999997</v>
      </c>
      <c r="C18" s="9">
        <v>1.23</v>
      </c>
      <c r="D18" s="9">
        <v>1.089</v>
      </c>
      <c r="E18" s="9">
        <v>2.2160000000000002</v>
      </c>
      <c r="F18" s="9">
        <v>0.82099999999999995</v>
      </c>
      <c r="G18" s="9">
        <v>0.34599999999999997</v>
      </c>
      <c r="H18" s="9">
        <v>28.917000000000002</v>
      </c>
      <c r="I18" s="9">
        <v>21.641999999999999</v>
      </c>
      <c r="J18" s="9">
        <v>19.591999999999999</v>
      </c>
      <c r="K18" s="9">
        <v>1.1779999999999999</v>
      </c>
      <c r="L18" s="9">
        <v>0.873</v>
      </c>
      <c r="M18" s="9">
        <v>0.89700000000000002</v>
      </c>
      <c r="N18" s="9">
        <v>0.66100000000000003</v>
      </c>
      <c r="O18" s="9">
        <v>0.49199999999999999</v>
      </c>
      <c r="P18" s="9">
        <v>17.443999999999999</v>
      </c>
      <c r="Q18" s="9">
        <v>0.86399999999999999</v>
      </c>
      <c r="R18" s="9">
        <v>1.31</v>
      </c>
      <c r="S18" s="9">
        <v>2.0249999999999999</v>
      </c>
      <c r="T18" s="9">
        <v>3.4049999999999998</v>
      </c>
      <c r="U18" s="9">
        <v>18.236999999999998</v>
      </c>
      <c r="V18" s="9">
        <v>7.274</v>
      </c>
      <c r="W18" s="9">
        <v>2.41</v>
      </c>
      <c r="X18" s="9">
        <v>34.71</v>
      </c>
      <c r="Y18" s="9">
        <v>37.58</v>
      </c>
      <c r="Z18" s="9">
        <v>36.188000000000002</v>
      </c>
      <c r="AA18" s="9">
        <v>2.1800000000000002</v>
      </c>
      <c r="AB18" s="9">
        <v>1.7769999999999999</v>
      </c>
      <c r="AC18" s="9">
        <v>1.3049999999999999</v>
      </c>
      <c r="AD18" s="9">
        <v>0.47199999999999998</v>
      </c>
      <c r="AE18" s="9">
        <v>1.5509999999999999</v>
      </c>
      <c r="AF18" s="9">
        <v>0.22600000000000001</v>
      </c>
      <c r="AG18" s="9">
        <v>1.5509999999999999</v>
      </c>
      <c r="AH18" s="9">
        <v>0</v>
      </c>
      <c r="AI18" s="9">
        <v>0.22600000000000001</v>
      </c>
      <c r="AJ18" s="9">
        <v>0.60699999999999998</v>
      </c>
      <c r="AK18" s="9">
        <v>0.78</v>
      </c>
      <c r="AL18" s="9">
        <v>0.39</v>
      </c>
      <c r="AM18" s="9">
        <v>0.89100000000000001</v>
      </c>
      <c r="AN18" s="9">
        <v>0.88600000000000001</v>
      </c>
      <c r="AO18" s="9">
        <v>0.40300000000000002</v>
      </c>
      <c r="AP18" s="9">
        <v>34.009</v>
      </c>
      <c r="AQ18" s="9">
        <v>25.199000000000002</v>
      </c>
      <c r="AR18" s="9">
        <v>24.245999999999999</v>
      </c>
      <c r="AS18" s="9">
        <v>0.51600000000000001</v>
      </c>
      <c r="AT18" s="9">
        <v>0.437</v>
      </c>
      <c r="AU18" s="9">
        <v>0.51600000000000001</v>
      </c>
      <c r="AV18" s="9">
        <v>0</v>
      </c>
      <c r="AW18" s="9">
        <v>0.437</v>
      </c>
      <c r="AX18" s="9">
        <v>18.423999999999999</v>
      </c>
      <c r="AY18" s="9">
        <v>0.877</v>
      </c>
      <c r="AZ18" s="9">
        <v>1.2969999999999999</v>
      </c>
      <c r="BA18" s="9">
        <v>4.601</v>
      </c>
      <c r="BB18" s="9">
        <v>3.4430000000000001</v>
      </c>
      <c r="BC18" s="9">
        <v>21.756</v>
      </c>
      <c r="BD18" s="9">
        <v>8.81</v>
      </c>
      <c r="BE18" s="9">
        <v>1.3919999999999999</v>
      </c>
      <c r="BF18" s="9">
        <v>37.58</v>
      </c>
      <c r="BG18" s="9">
        <v>60.311</v>
      </c>
      <c r="BH18" s="9">
        <v>56.344000000000001</v>
      </c>
      <c r="BI18" s="9">
        <v>7.5720000000000001</v>
      </c>
      <c r="BJ18" s="9">
        <v>6.8369999999999997</v>
      </c>
      <c r="BK18" s="9">
        <v>1.712</v>
      </c>
      <c r="BL18" s="9">
        <v>5.125</v>
      </c>
      <c r="BM18" s="9">
        <v>4.4329999999999998</v>
      </c>
      <c r="BN18" s="9">
        <v>2.4039999999999999</v>
      </c>
      <c r="BO18" s="9">
        <v>4.5979999999999999</v>
      </c>
      <c r="BP18" s="9">
        <v>1.1040000000000001</v>
      </c>
      <c r="BQ18" s="9">
        <v>1.1339999999999999</v>
      </c>
      <c r="BR18" s="9">
        <v>1.661</v>
      </c>
      <c r="BS18" s="9">
        <v>3.0379999999999998</v>
      </c>
      <c r="BT18" s="9">
        <v>2.137</v>
      </c>
      <c r="BU18" s="9">
        <v>4.0640000000000001</v>
      </c>
      <c r="BV18" s="9">
        <v>2.7730000000000001</v>
      </c>
      <c r="BW18" s="9">
        <v>0.73499999999999999</v>
      </c>
      <c r="BX18" s="9">
        <v>48.771999999999998</v>
      </c>
      <c r="BY18" s="9">
        <v>43.35</v>
      </c>
      <c r="BZ18" s="9">
        <v>41.005000000000003</v>
      </c>
      <c r="CA18" s="9">
        <v>1.458</v>
      </c>
      <c r="CB18" s="9">
        <v>0.88700000000000001</v>
      </c>
      <c r="CC18" s="9">
        <v>0.60699999999999998</v>
      </c>
      <c r="CD18" s="9">
        <v>1.59</v>
      </c>
      <c r="CE18" s="9">
        <v>0.14699999999999999</v>
      </c>
      <c r="CF18" s="9">
        <v>30.593</v>
      </c>
      <c r="CG18" s="9">
        <v>3.21</v>
      </c>
      <c r="CH18" s="9">
        <v>2.4550000000000001</v>
      </c>
      <c r="CI18" s="9">
        <v>7.0919999999999996</v>
      </c>
      <c r="CJ18" s="9">
        <v>5.3559999999999999</v>
      </c>
      <c r="CK18" s="9">
        <v>37.993000000000002</v>
      </c>
      <c r="CL18" s="9">
        <v>5.4219999999999997</v>
      </c>
      <c r="CM18" s="9">
        <v>3.9670000000000001</v>
      </c>
      <c r="CN18" s="9">
        <v>60.311</v>
      </c>
      <c r="CO18" s="9">
        <v>40.201000000000001</v>
      </c>
      <c r="CP18" s="9">
        <v>37.636000000000003</v>
      </c>
      <c r="CQ18" s="9">
        <v>3.9590000000000001</v>
      </c>
      <c r="CR18" s="9">
        <v>3.258</v>
      </c>
      <c r="CS18" s="9">
        <v>1.254</v>
      </c>
      <c r="CT18" s="9">
        <v>2.004</v>
      </c>
      <c r="CU18" s="9">
        <v>1.149</v>
      </c>
      <c r="CV18" s="9">
        <v>2.109</v>
      </c>
      <c r="CW18" s="9">
        <v>1.393</v>
      </c>
      <c r="CX18" s="9">
        <v>1.8660000000000001</v>
      </c>
      <c r="CY18" s="9">
        <v>0</v>
      </c>
      <c r="CZ18" s="9">
        <v>0.47299999999999998</v>
      </c>
      <c r="DA18" s="9">
        <v>1.516</v>
      </c>
      <c r="DB18" s="9">
        <v>1.27</v>
      </c>
      <c r="DC18" s="9">
        <v>1.5940000000000001</v>
      </c>
      <c r="DD18" s="9">
        <v>1.665</v>
      </c>
      <c r="DE18" s="9">
        <v>0.7</v>
      </c>
      <c r="DF18" s="9">
        <v>33.677</v>
      </c>
      <c r="DG18" s="9">
        <v>29.38</v>
      </c>
      <c r="DH18" s="9">
        <v>26.995000000000001</v>
      </c>
      <c r="DI18" s="9">
        <v>1.2789999999999999</v>
      </c>
      <c r="DJ18" s="9">
        <v>1.1060000000000001</v>
      </c>
      <c r="DK18" s="9">
        <v>0.98</v>
      </c>
      <c r="DL18" s="9">
        <v>1.175</v>
      </c>
      <c r="DM18" s="9">
        <v>0.23</v>
      </c>
      <c r="DN18" s="9">
        <v>17.533999999999999</v>
      </c>
      <c r="DO18" s="9">
        <v>2.456</v>
      </c>
      <c r="DP18" s="9">
        <v>2.3359999999999999</v>
      </c>
      <c r="DQ18" s="9">
        <v>7.0540000000000003</v>
      </c>
      <c r="DR18" s="9">
        <v>4.5</v>
      </c>
      <c r="DS18" s="9">
        <v>24.88</v>
      </c>
      <c r="DT18" s="9">
        <v>4.2969999999999997</v>
      </c>
      <c r="DU18" s="9">
        <v>2.5640000000000001</v>
      </c>
      <c r="DV18" s="9">
        <v>40.201000000000001</v>
      </c>
      <c r="DW18" s="9">
        <v>34.216999999999999</v>
      </c>
      <c r="DX18" s="9">
        <v>29.062000000000001</v>
      </c>
      <c r="DY18" s="9">
        <v>29.062000000000001</v>
      </c>
      <c r="DZ18" s="9">
        <v>2.6869999999999998</v>
      </c>
      <c r="EA18" s="9">
        <v>26.375</v>
      </c>
      <c r="EB18" s="9">
        <v>5.1550000000000002</v>
      </c>
      <c r="EC18" s="9">
        <v>128.375</v>
      </c>
      <c r="ED18" s="9">
        <v>121.254</v>
      </c>
      <c r="EE18" s="9">
        <v>26.43</v>
      </c>
      <c r="EF18" s="9">
        <v>13.247999999999999</v>
      </c>
      <c r="EG18" s="9">
        <v>4.8289999999999997</v>
      </c>
      <c r="EH18" s="9">
        <v>6.923</v>
      </c>
      <c r="EI18" s="9">
        <v>8.2140000000000004</v>
      </c>
      <c r="EJ18" s="9">
        <v>3.5379999999999998</v>
      </c>
      <c r="EK18" s="9">
        <v>7.819</v>
      </c>
      <c r="EL18" s="9">
        <v>1.702</v>
      </c>
      <c r="EM18" s="9">
        <v>1.819</v>
      </c>
      <c r="EN18" s="9">
        <v>3.863</v>
      </c>
      <c r="EO18" s="9">
        <v>3.294</v>
      </c>
      <c r="EP18" s="9">
        <v>4.5949999999999998</v>
      </c>
      <c r="EQ18" s="9">
        <v>8.5950000000000006</v>
      </c>
      <c r="ER18" s="9">
        <v>3.1579999999999999</v>
      </c>
      <c r="ES18" s="9">
        <v>13.182</v>
      </c>
      <c r="ET18" s="9">
        <v>94.823999999999998</v>
      </c>
      <c r="EU18" s="9">
        <v>81.731999999999999</v>
      </c>
      <c r="EV18" s="9">
        <v>74.534999999999997</v>
      </c>
      <c r="EW18" s="9">
        <v>3.4750000000000001</v>
      </c>
      <c r="EX18" s="9">
        <v>3.722</v>
      </c>
      <c r="EY18" s="9">
        <v>4.1150000000000002</v>
      </c>
      <c r="EZ18" s="9">
        <v>2.202</v>
      </c>
      <c r="FA18" s="9">
        <v>0.76800000000000002</v>
      </c>
      <c r="FB18" s="9">
        <v>64.265000000000001</v>
      </c>
      <c r="FC18" s="9">
        <v>7.0369999999999999</v>
      </c>
      <c r="FD18" s="9">
        <v>2.9550000000000001</v>
      </c>
      <c r="FE18" s="9">
        <v>7.476</v>
      </c>
      <c r="FF18" s="9">
        <v>17.722000000000001</v>
      </c>
      <c r="FG18" s="9">
        <v>64.010999999999996</v>
      </c>
      <c r="FH18" s="9">
        <v>13.092000000000001</v>
      </c>
      <c r="FI18" s="9">
        <v>7.12</v>
      </c>
      <c r="FJ18" s="9">
        <v>112.089</v>
      </c>
      <c r="FK18" s="9">
        <v>16.285</v>
      </c>
      <c r="FL18" s="9">
        <v>13.698</v>
      </c>
      <c r="FM18" s="9">
        <v>13.106999999999999</v>
      </c>
      <c r="FN18" s="9">
        <v>1.181</v>
      </c>
      <c r="FO18" s="9">
        <v>1.181</v>
      </c>
      <c r="FP18" s="9">
        <v>0.31</v>
      </c>
      <c r="FQ18" s="9">
        <v>0.871</v>
      </c>
      <c r="FR18" s="9">
        <v>0.72</v>
      </c>
      <c r="FS18" s="9">
        <v>0.46100000000000002</v>
      </c>
      <c r="FT18" s="9">
        <v>0.72699999999999998</v>
      </c>
      <c r="FU18" s="9">
        <v>0</v>
      </c>
      <c r="FV18" s="9">
        <v>0.45400000000000001</v>
      </c>
      <c r="FW18" s="9">
        <v>0.36899999999999999</v>
      </c>
      <c r="FX18" s="9">
        <v>0.42</v>
      </c>
      <c r="FY18" s="9">
        <v>0.39300000000000002</v>
      </c>
      <c r="FZ18" s="9">
        <v>1.0740000000000001</v>
      </c>
      <c r="GA18" s="9">
        <v>0.107</v>
      </c>
      <c r="GB18" s="9">
        <v>0</v>
      </c>
      <c r="GC18" s="9">
        <v>11.925000000000001</v>
      </c>
      <c r="GD18" s="9">
        <v>8.5459999999999994</v>
      </c>
      <c r="GE18" s="9">
        <v>7.86</v>
      </c>
      <c r="GF18" s="9">
        <v>0.46800000000000003</v>
      </c>
      <c r="GG18" s="9">
        <v>0.217</v>
      </c>
      <c r="GH18" s="9">
        <v>0.47899999999999998</v>
      </c>
      <c r="GI18" s="9">
        <v>9.8000000000000004E-2</v>
      </c>
      <c r="GJ18" s="9">
        <v>0.108</v>
      </c>
      <c r="GK18" s="9">
        <v>7.0309999999999997</v>
      </c>
      <c r="GL18" s="9">
        <v>0.93300000000000005</v>
      </c>
      <c r="GM18" s="9">
        <v>0.184</v>
      </c>
      <c r="GN18" s="9">
        <v>0.39700000000000002</v>
      </c>
      <c r="GO18" s="9">
        <v>1.825</v>
      </c>
      <c r="GP18" s="9">
        <v>6.7210000000000001</v>
      </c>
      <c r="GQ18" s="9">
        <v>3.38</v>
      </c>
      <c r="GR18" s="9">
        <v>0.59099999999999997</v>
      </c>
      <c r="GS18" s="9">
        <v>13.698</v>
      </c>
      <c r="GT18" s="9">
        <v>27.350999999999999</v>
      </c>
      <c r="GU18" s="9">
        <v>26.146000000000001</v>
      </c>
      <c r="GV18" s="9">
        <v>2.0790000000000002</v>
      </c>
      <c r="GW18" s="9">
        <v>2.0790000000000002</v>
      </c>
      <c r="GX18" s="9">
        <v>1.042</v>
      </c>
      <c r="GY18" s="9">
        <v>1.038</v>
      </c>
      <c r="GZ18" s="9">
        <v>1.6759999999999999</v>
      </c>
      <c r="HA18" s="9">
        <v>0.40400000000000003</v>
      </c>
      <c r="HB18" s="9">
        <v>1.6759999999999999</v>
      </c>
      <c r="HC18" s="9">
        <v>0</v>
      </c>
      <c r="HD18" s="9">
        <v>0.40400000000000003</v>
      </c>
      <c r="HE18" s="9">
        <v>0.70699999999999996</v>
      </c>
      <c r="HF18" s="9">
        <v>0.84499999999999997</v>
      </c>
      <c r="HG18" s="9">
        <v>0.52800000000000002</v>
      </c>
      <c r="HH18" s="9">
        <v>1.337</v>
      </c>
      <c r="HI18" s="9">
        <v>0.74199999999999999</v>
      </c>
      <c r="HJ18" s="9">
        <v>0</v>
      </c>
      <c r="HK18" s="9">
        <v>24.067</v>
      </c>
      <c r="HL18" s="9">
        <v>22.343</v>
      </c>
      <c r="HM18" s="9">
        <v>20.085000000000001</v>
      </c>
      <c r="HN18" s="9">
        <v>1.208</v>
      </c>
      <c r="HO18" s="9">
        <v>1.0489999999999999</v>
      </c>
      <c r="HP18" s="9">
        <v>1.621</v>
      </c>
      <c r="HQ18" s="9">
        <v>0.19</v>
      </c>
      <c r="HR18" s="9">
        <v>0.44600000000000001</v>
      </c>
      <c r="HS18" s="9">
        <v>18.169</v>
      </c>
      <c r="HT18" s="9">
        <v>1.8</v>
      </c>
      <c r="HU18" s="9">
        <v>0.68</v>
      </c>
      <c r="HV18" s="9">
        <v>1.6950000000000001</v>
      </c>
      <c r="HW18" s="9">
        <v>5.4450000000000003</v>
      </c>
      <c r="HX18" s="9">
        <v>16.898</v>
      </c>
      <c r="HY18" s="9">
        <v>1.724</v>
      </c>
      <c r="HZ18" s="9">
        <v>1.204</v>
      </c>
      <c r="IA18" s="9">
        <v>27.350999999999999</v>
      </c>
      <c r="IB18" s="9">
        <v>19.167999999999999</v>
      </c>
      <c r="IC18" s="9">
        <v>18.507000000000001</v>
      </c>
      <c r="ID18" s="9">
        <v>2.6669999999999998</v>
      </c>
      <c r="IE18" s="9">
        <v>2.6669999999999998</v>
      </c>
      <c r="IF18" s="9">
        <v>1.202</v>
      </c>
      <c r="IG18" s="9">
        <v>1.466</v>
      </c>
      <c r="IH18" s="9">
        <v>2.1040000000000001</v>
      </c>
      <c r="II18" s="9">
        <v>0.56299999999999994</v>
      </c>
      <c r="IJ18" s="9">
        <v>2.2789999999999999</v>
      </c>
      <c r="IK18" s="9">
        <v>0</v>
      </c>
      <c r="IL18" s="9">
        <v>0.38900000000000001</v>
      </c>
      <c r="IM18" s="9">
        <v>0.85299999999999998</v>
      </c>
      <c r="IN18" s="9">
        <v>0.81599999999999995</v>
      </c>
      <c r="IO18" s="9">
        <v>0.999</v>
      </c>
      <c r="IP18" s="9">
        <v>1.8640000000000001</v>
      </c>
      <c r="IQ18" s="9">
        <v>0.80400000000000005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0.219</v>
      </c>
      <c r="C11" s="9">
        <v>16.902999999999999</v>
      </c>
      <c r="D11" s="9">
        <v>13.506</v>
      </c>
      <c r="E11" s="9">
        <v>13.23</v>
      </c>
      <c r="F11" s="9">
        <v>0.27700000000000002</v>
      </c>
      <c r="G11" s="9">
        <v>0</v>
      </c>
      <c r="H11" s="9">
        <v>0.27700000000000002</v>
      </c>
      <c r="I11" s="9">
        <v>0</v>
      </c>
      <c r="J11" s="9">
        <v>0</v>
      </c>
      <c r="K11" s="9">
        <v>11.372</v>
      </c>
      <c r="L11" s="9">
        <v>0.113</v>
      </c>
      <c r="M11" s="9">
        <v>0.22500000000000001</v>
      </c>
      <c r="N11" s="9">
        <v>1.796</v>
      </c>
      <c r="O11" s="9">
        <v>1.6279999999999999</v>
      </c>
      <c r="P11" s="9">
        <v>11.878</v>
      </c>
      <c r="Q11" s="9">
        <v>3.3969999999999998</v>
      </c>
      <c r="R11" s="9">
        <v>1.3320000000000001</v>
      </c>
      <c r="S11" s="9">
        <v>19.829999999999998</v>
      </c>
      <c r="T11" s="9">
        <v>14.472</v>
      </c>
      <c r="U11" s="9">
        <v>13.853999999999999</v>
      </c>
      <c r="V11" s="9">
        <v>1.1240000000000001</v>
      </c>
      <c r="W11" s="9">
        <v>1.1240000000000001</v>
      </c>
      <c r="X11" s="9">
        <v>0.436</v>
      </c>
      <c r="Y11" s="9">
        <v>0.68799999999999994</v>
      </c>
      <c r="Z11" s="9">
        <v>0.47099999999999997</v>
      </c>
      <c r="AA11" s="9">
        <v>0.65300000000000002</v>
      </c>
      <c r="AB11" s="9">
        <v>0.47099999999999997</v>
      </c>
      <c r="AC11" s="9">
        <v>0.57399999999999995</v>
      </c>
      <c r="AD11" s="9">
        <v>7.9000000000000001E-2</v>
      </c>
      <c r="AE11" s="9">
        <v>0.42299999999999999</v>
      </c>
      <c r="AF11" s="9">
        <v>0.313</v>
      </c>
      <c r="AG11" s="9">
        <v>0.38900000000000001</v>
      </c>
      <c r="AH11" s="9">
        <v>0.59299999999999997</v>
      </c>
      <c r="AI11" s="9">
        <v>0.53100000000000003</v>
      </c>
      <c r="AJ11" s="9">
        <v>0</v>
      </c>
      <c r="AK11" s="9">
        <v>12.73</v>
      </c>
      <c r="AL11" s="9">
        <v>11.911</v>
      </c>
      <c r="AM11" s="9">
        <v>11.837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9.9540000000000006</v>
      </c>
      <c r="AT11" s="9">
        <v>0.66500000000000004</v>
      </c>
      <c r="AU11" s="9">
        <v>0.255</v>
      </c>
      <c r="AV11" s="9">
        <v>1.0369999999999999</v>
      </c>
      <c r="AW11" s="9">
        <v>2.0569999999999999</v>
      </c>
      <c r="AX11" s="9">
        <v>9.8539999999999992</v>
      </c>
      <c r="AY11" s="9">
        <v>0.81899999999999995</v>
      </c>
      <c r="AZ11" s="9">
        <v>0.61799999999999999</v>
      </c>
      <c r="BA11" s="9">
        <v>14.472</v>
      </c>
      <c r="BB11" s="9">
        <v>19.074000000000002</v>
      </c>
      <c r="BC11" s="9">
        <v>18.294</v>
      </c>
      <c r="BD11" s="9">
        <v>2.5179999999999998</v>
      </c>
      <c r="BE11" s="9">
        <v>2.056</v>
      </c>
      <c r="BF11" s="9">
        <v>0.32900000000000001</v>
      </c>
      <c r="BG11" s="9">
        <v>1.7270000000000001</v>
      </c>
      <c r="BH11" s="9">
        <v>1.431</v>
      </c>
      <c r="BI11" s="9">
        <v>0.625</v>
      </c>
      <c r="BJ11" s="9">
        <v>1.194</v>
      </c>
      <c r="BK11" s="9">
        <v>0.40300000000000002</v>
      </c>
      <c r="BL11" s="9">
        <v>0.45900000000000002</v>
      </c>
      <c r="BM11" s="9">
        <v>0.35099999999999998</v>
      </c>
      <c r="BN11" s="9">
        <v>0.86899999999999999</v>
      </c>
      <c r="BO11" s="9">
        <v>0.83499999999999996</v>
      </c>
      <c r="BP11" s="9">
        <v>1.677</v>
      </c>
      <c r="BQ11" s="9">
        <v>0.379</v>
      </c>
      <c r="BR11" s="9">
        <v>0.46200000000000002</v>
      </c>
      <c r="BS11" s="9">
        <v>15.776</v>
      </c>
      <c r="BT11" s="9">
        <v>13.928000000000001</v>
      </c>
      <c r="BU11" s="9">
        <v>13.218</v>
      </c>
      <c r="BV11" s="9">
        <v>0.25900000000000001</v>
      </c>
      <c r="BW11" s="9">
        <v>0.45100000000000001</v>
      </c>
      <c r="BX11" s="9">
        <v>0.25900000000000001</v>
      </c>
      <c r="BY11" s="9">
        <v>0.3</v>
      </c>
      <c r="BZ11" s="9">
        <v>0.151</v>
      </c>
      <c r="CA11" s="9">
        <v>12.468</v>
      </c>
      <c r="CB11" s="9">
        <v>0.311</v>
      </c>
      <c r="CC11" s="9">
        <v>0.183</v>
      </c>
      <c r="CD11" s="9">
        <v>0.96699999999999997</v>
      </c>
      <c r="CE11" s="9">
        <v>2.57</v>
      </c>
      <c r="CF11" s="9">
        <v>11.358000000000001</v>
      </c>
      <c r="CG11" s="9">
        <v>1.8480000000000001</v>
      </c>
      <c r="CH11" s="9">
        <v>0.78</v>
      </c>
      <c r="CI11" s="9">
        <v>19.074000000000002</v>
      </c>
      <c r="CJ11" s="9">
        <v>7.734</v>
      </c>
      <c r="CK11" s="9">
        <v>7.274</v>
      </c>
      <c r="CL11" s="9">
        <v>1.383</v>
      </c>
      <c r="CM11" s="9">
        <v>1.3069999999999999</v>
      </c>
      <c r="CN11" s="9">
        <v>0.53200000000000003</v>
      </c>
      <c r="CO11" s="9">
        <v>0.77500000000000002</v>
      </c>
      <c r="CP11" s="9">
        <v>0.90400000000000003</v>
      </c>
      <c r="CQ11" s="9">
        <v>0.40400000000000003</v>
      </c>
      <c r="CR11" s="9">
        <v>1.2210000000000001</v>
      </c>
      <c r="CS11" s="9">
        <v>8.5999999999999993E-2</v>
      </c>
      <c r="CT11" s="9">
        <v>0</v>
      </c>
      <c r="CU11" s="9">
        <v>0.39300000000000002</v>
      </c>
      <c r="CV11" s="9">
        <v>0.53700000000000003</v>
      </c>
      <c r="CW11" s="9">
        <v>0.377</v>
      </c>
      <c r="CX11" s="9">
        <v>0.93700000000000006</v>
      </c>
      <c r="CY11" s="9">
        <v>0.37</v>
      </c>
      <c r="CZ11" s="9">
        <v>7.5999999999999998E-2</v>
      </c>
      <c r="DA11" s="9">
        <v>5.891</v>
      </c>
      <c r="DB11" s="9">
        <v>5.7039999999999997</v>
      </c>
      <c r="DC11" s="9">
        <v>5.5970000000000004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4.6669999999999998</v>
      </c>
      <c r="DJ11" s="9">
        <v>0.40300000000000002</v>
      </c>
      <c r="DK11" s="9">
        <v>0.28599999999999998</v>
      </c>
      <c r="DL11" s="9">
        <v>0.34699999999999998</v>
      </c>
      <c r="DM11" s="9">
        <v>0.84099999999999997</v>
      </c>
      <c r="DN11" s="9">
        <v>4.8630000000000004</v>
      </c>
      <c r="DO11" s="9">
        <v>0.187</v>
      </c>
      <c r="DP11" s="9">
        <v>0.46100000000000002</v>
      </c>
      <c r="DQ11" s="9">
        <v>7.734</v>
      </c>
      <c r="DR11" s="9">
        <v>7.4450000000000003</v>
      </c>
      <c r="DS11" s="9">
        <v>6.8470000000000004</v>
      </c>
      <c r="DT11" s="9">
        <v>0.88100000000000001</v>
      </c>
      <c r="DU11" s="9">
        <v>0.71699999999999997</v>
      </c>
      <c r="DV11" s="9">
        <v>0.38400000000000001</v>
      </c>
      <c r="DW11" s="9">
        <v>0.33300000000000002</v>
      </c>
      <c r="DX11" s="9">
        <v>0.626</v>
      </c>
      <c r="DY11" s="9">
        <v>9.0999999999999998E-2</v>
      </c>
      <c r="DZ11" s="9">
        <v>0.626</v>
      </c>
      <c r="EA11" s="9">
        <v>0</v>
      </c>
      <c r="EB11" s="9">
        <v>0</v>
      </c>
      <c r="EC11" s="9">
        <v>0.14399999999999999</v>
      </c>
      <c r="ED11" s="9">
        <v>0.36599999999999999</v>
      </c>
      <c r="EE11" s="9">
        <v>0.20799999999999999</v>
      </c>
      <c r="EF11" s="9">
        <v>0.42899999999999999</v>
      </c>
      <c r="EG11" s="9">
        <v>0.28799999999999998</v>
      </c>
      <c r="EH11" s="9">
        <v>0.16400000000000001</v>
      </c>
      <c r="EI11" s="9">
        <v>5.9660000000000002</v>
      </c>
      <c r="EJ11" s="9">
        <v>5.5410000000000004</v>
      </c>
      <c r="EK11" s="9">
        <v>5.2270000000000003</v>
      </c>
      <c r="EL11" s="9">
        <v>0.17</v>
      </c>
      <c r="EM11" s="9">
        <v>0.14299999999999999</v>
      </c>
      <c r="EN11" s="9">
        <v>0.157</v>
      </c>
      <c r="EO11" s="9">
        <v>6.5000000000000002E-2</v>
      </c>
      <c r="EP11" s="9">
        <v>0</v>
      </c>
      <c r="EQ11" s="9">
        <v>4.6020000000000003</v>
      </c>
      <c r="ER11" s="9">
        <v>0</v>
      </c>
      <c r="ES11" s="9">
        <v>0.29499999999999998</v>
      </c>
      <c r="ET11" s="9">
        <v>0.64500000000000002</v>
      </c>
      <c r="EU11" s="9">
        <v>0.73099999999999998</v>
      </c>
      <c r="EV11" s="9">
        <v>4.8099999999999996</v>
      </c>
      <c r="EW11" s="9">
        <v>0.42499999999999999</v>
      </c>
      <c r="EX11" s="9">
        <v>0.59899999999999998</v>
      </c>
      <c r="EY11" s="9">
        <v>7.4450000000000003</v>
      </c>
      <c r="EZ11" s="9">
        <v>9.7509999999999994</v>
      </c>
      <c r="FA11" s="9">
        <v>9.1419999999999995</v>
      </c>
      <c r="FB11" s="9">
        <v>1.427</v>
      </c>
      <c r="FC11" s="9">
        <v>1.19</v>
      </c>
      <c r="FD11" s="9">
        <v>0.13</v>
      </c>
      <c r="FE11" s="9">
        <v>1.06</v>
      </c>
      <c r="FF11" s="9">
        <v>0.78400000000000003</v>
      </c>
      <c r="FG11" s="9">
        <v>0.40600000000000003</v>
      </c>
      <c r="FH11" s="9">
        <v>0.65400000000000003</v>
      </c>
      <c r="FI11" s="9">
        <v>0.40600000000000003</v>
      </c>
      <c r="FJ11" s="9">
        <v>0</v>
      </c>
      <c r="FK11" s="9">
        <v>0.35399999999999998</v>
      </c>
      <c r="FL11" s="9">
        <v>0.53500000000000003</v>
      </c>
      <c r="FM11" s="9">
        <v>0.3</v>
      </c>
      <c r="FN11" s="9">
        <v>0.45400000000000001</v>
      </c>
      <c r="FO11" s="9">
        <v>0.73599999999999999</v>
      </c>
      <c r="FP11" s="9">
        <v>0.23799999999999999</v>
      </c>
      <c r="FQ11" s="9">
        <v>7.7140000000000004</v>
      </c>
      <c r="FR11" s="9">
        <v>6.1449999999999996</v>
      </c>
      <c r="FS11" s="9">
        <v>5.76</v>
      </c>
      <c r="FT11" s="9">
        <v>0.245</v>
      </c>
      <c r="FU11" s="9">
        <v>0.13900000000000001</v>
      </c>
      <c r="FV11" s="9">
        <v>0.245</v>
      </c>
      <c r="FW11" s="9">
        <v>6.0999999999999999E-2</v>
      </c>
      <c r="FX11" s="9">
        <v>7.8E-2</v>
      </c>
      <c r="FY11" s="9">
        <v>5.1159999999999997</v>
      </c>
      <c r="FZ11" s="9">
        <v>0.38300000000000001</v>
      </c>
      <c r="GA11" s="9">
        <v>0.11799999999999999</v>
      </c>
      <c r="GB11" s="9">
        <v>0.52800000000000002</v>
      </c>
      <c r="GC11" s="9">
        <v>0.505</v>
      </c>
      <c r="GD11" s="9">
        <v>5.6390000000000002</v>
      </c>
      <c r="GE11" s="9">
        <v>1.57</v>
      </c>
      <c r="GF11" s="9">
        <v>0.61</v>
      </c>
      <c r="GG11" s="9">
        <v>9.7509999999999994</v>
      </c>
      <c r="GH11" s="9">
        <v>32.706000000000003</v>
      </c>
      <c r="GI11" s="9">
        <v>31.407</v>
      </c>
      <c r="GJ11" s="9">
        <v>2.181</v>
      </c>
      <c r="GK11" s="9">
        <v>1.9570000000000001</v>
      </c>
      <c r="GL11" s="9">
        <v>1.329</v>
      </c>
      <c r="GM11" s="9">
        <v>0.629</v>
      </c>
      <c r="GN11" s="9">
        <v>1.5620000000000001</v>
      </c>
      <c r="GO11" s="9">
        <v>0.39500000000000002</v>
      </c>
      <c r="GP11" s="9">
        <v>1.5620000000000001</v>
      </c>
      <c r="GQ11" s="9">
        <v>0</v>
      </c>
      <c r="GR11" s="9">
        <v>0.39500000000000002</v>
      </c>
      <c r="GS11" s="9">
        <v>0.65900000000000003</v>
      </c>
      <c r="GT11" s="9">
        <v>0.39200000000000002</v>
      </c>
      <c r="GU11" s="9">
        <v>0.90700000000000003</v>
      </c>
      <c r="GV11" s="9">
        <v>1.448</v>
      </c>
      <c r="GW11" s="9">
        <v>0.50900000000000001</v>
      </c>
      <c r="GX11" s="9">
        <v>0.224</v>
      </c>
      <c r="GY11" s="9">
        <v>29.225999999999999</v>
      </c>
      <c r="GZ11" s="9">
        <v>25.053000000000001</v>
      </c>
      <c r="HA11" s="9">
        <v>23.914999999999999</v>
      </c>
      <c r="HB11" s="9">
        <v>0.71499999999999997</v>
      </c>
      <c r="HC11" s="9">
        <v>0.42199999999999999</v>
      </c>
      <c r="HD11" s="9">
        <v>0.89200000000000002</v>
      </c>
      <c r="HE11" s="9">
        <v>0</v>
      </c>
      <c r="HF11" s="9">
        <v>0.246</v>
      </c>
      <c r="HG11" s="9">
        <v>21.356000000000002</v>
      </c>
      <c r="HH11" s="9">
        <v>0.98499999999999999</v>
      </c>
      <c r="HI11" s="9">
        <v>0.73899999999999999</v>
      </c>
      <c r="HJ11" s="9">
        <v>1.972</v>
      </c>
      <c r="HK11" s="9">
        <v>4.7960000000000003</v>
      </c>
      <c r="HL11" s="9">
        <v>20.256</v>
      </c>
      <c r="HM11" s="9">
        <v>4.1740000000000004</v>
      </c>
      <c r="HN11" s="9">
        <v>1.2989999999999999</v>
      </c>
      <c r="HO11" s="9">
        <v>32.706000000000003</v>
      </c>
      <c r="HP11" s="9">
        <v>20.239999999999998</v>
      </c>
      <c r="HQ11" s="9">
        <v>19.222999999999999</v>
      </c>
      <c r="HR11" s="9">
        <v>1.5589999999999999</v>
      </c>
      <c r="HS11" s="9">
        <v>1.341</v>
      </c>
      <c r="HT11" s="9">
        <v>0.64300000000000002</v>
      </c>
      <c r="HU11" s="9">
        <v>0.69799999999999995</v>
      </c>
      <c r="HV11" s="9">
        <v>0.77400000000000002</v>
      </c>
      <c r="HW11" s="9">
        <v>0.56699999999999995</v>
      </c>
      <c r="HX11" s="9">
        <v>0.55800000000000005</v>
      </c>
      <c r="HY11" s="9">
        <v>0.39400000000000002</v>
      </c>
      <c r="HZ11" s="9">
        <v>0.38900000000000001</v>
      </c>
      <c r="IA11" s="9">
        <v>0.54</v>
      </c>
      <c r="IB11" s="9">
        <v>0.222</v>
      </c>
      <c r="IC11" s="9">
        <v>0.57899999999999996</v>
      </c>
      <c r="ID11" s="9">
        <v>1.111</v>
      </c>
      <c r="IE11" s="9">
        <v>0.22900000000000001</v>
      </c>
      <c r="IF11" s="9">
        <v>0.219</v>
      </c>
      <c r="IG11" s="9">
        <v>17.664000000000001</v>
      </c>
      <c r="IH11" s="9">
        <v>14.887</v>
      </c>
      <c r="II11" s="9">
        <v>14.193</v>
      </c>
      <c r="IJ11" s="9">
        <v>0.55200000000000005</v>
      </c>
      <c r="IK11" s="9">
        <v>0.14299999999999999</v>
      </c>
      <c r="IL11" s="9">
        <v>0.55200000000000005</v>
      </c>
      <c r="IM11" s="9">
        <v>7.0000000000000007E-2</v>
      </c>
      <c r="IN11" s="9">
        <v>7.1999999999999995E-2</v>
      </c>
      <c r="IO11" s="9">
        <v>11.996</v>
      </c>
      <c r="IP11" s="9">
        <v>0.38100000000000001</v>
      </c>
      <c r="IQ11" s="9">
        <v>0.218</v>
      </c>
    </row>
    <row r="12" spans="1:251">
      <c r="A12" s="10">
        <v>42401</v>
      </c>
      <c r="B12" s="9">
        <v>0</v>
      </c>
      <c r="C12" s="9">
        <v>18.314</v>
      </c>
      <c r="D12" s="9">
        <v>14.369</v>
      </c>
      <c r="E12" s="9">
        <v>13.914999999999999</v>
      </c>
      <c r="F12" s="9">
        <v>0.33400000000000002</v>
      </c>
      <c r="G12" s="9">
        <v>0.12</v>
      </c>
      <c r="H12" s="9">
        <v>0.33400000000000002</v>
      </c>
      <c r="I12" s="9">
        <v>0</v>
      </c>
      <c r="J12" s="9">
        <v>0.12</v>
      </c>
      <c r="K12" s="9">
        <v>12.946</v>
      </c>
      <c r="L12" s="9">
        <v>0.41099999999999998</v>
      </c>
      <c r="M12" s="9">
        <v>0.42599999999999999</v>
      </c>
      <c r="N12" s="9">
        <v>0.58499999999999996</v>
      </c>
      <c r="O12" s="9">
        <v>1.8919999999999999</v>
      </c>
      <c r="P12" s="9">
        <v>12.477</v>
      </c>
      <c r="Q12" s="9">
        <v>3.9449999999999998</v>
      </c>
      <c r="R12" s="9">
        <v>0.93500000000000005</v>
      </c>
      <c r="S12" s="9">
        <v>20.617999999999999</v>
      </c>
      <c r="T12" s="9">
        <v>12.37</v>
      </c>
      <c r="U12" s="9">
        <v>11.946</v>
      </c>
      <c r="V12" s="9">
        <v>0.33200000000000002</v>
      </c>
      <c r="W12" s="9">
        <v>0.33200000000000002</v>
      </c>
      <c r="X12" s="9">
        <v>0.23400000000000001</v>
      </c>
      <c r="Y12" s="9">
        <v>9.8000000000000004E-2</v>
      </c>
      <c r="Z12" s="9">
        <v>0.33200000000000002</v>
      </c>
      <c r="AA12" s="9">
        <v>0</v>
      </c>
      <c r="AB12" s="9">
        <v>0.247</v>
      </c>
      <c r="AC12" s="9">
        <v>0</v>
      </c>
      <c r="AD12" s="9">
        <v>8.5000000000000006E-2</v>
      </c>
      <c r="AE12" s="9">
        <v>0</v>
      </c>
      <c r="AF12" s="9">
        <v>8.5000000000000006E-2</v>
      </c>
      <c r="AG12" s="9">
        <v>0.247</v>
      </c>
      <c r="AH12" s="9">
        <v>0.14899999999999999</v>
      </c>
      <c r="AI12" s="9">
        <v>0.183</v>
      </c>
      <c r="AJ12" s="9">
        <v>0</v>
      </c>
      <c r="AK12" s="9">
        <v>11.614000000000001</v>
      </c>
      <c r="AL12" s="9">
        <v>10.811999999999999</v>
      </c>
      <c r="AM12" s="9">
        <v>10.555999999999999</v>
      </c>
      <c r="AN12" s="9">
        <v>0.17100000000000001</v>
      </c>
      <c r="AO12" s="9">
        <v>8.5000000000000006E-2</v>
      </c>
      <c r="AP12" s="9">
        <v>8.5000000000000006E-2</v>
      </c>
      <c r="AQ12" s="9">
        <v>0</v>
      </c>
      <c r="AR12" s="9">
        <v>0.17100000000000001</v>
      </c>
      <c r="AS12" s="9">
        <v>8.7210000000000001</v>
      </c>
      <c r="AT12" s="9">
        <v>0.13500000000000001</v>
      </c>
      <c r="AU12" s="9">
        <v>0.49299999999999999</v>
      </c>
      <c r="AV12" s="9">
        <v>1.4630000000000001</v>
      </c>
      <c r="AW12" s="9">
        <v>1.8149999999999999</v>
      </c>
      <c r="AX12" s="9">
        <v>8.9969999999999999</v>
      </c>
      <c r="AY12" s="9">
        <v>0.80300000000000005</v>
      </c>
      <c r="AZ12" s="9">
        <v>0.42399999999999999</v>
      </c>
      <c r="BA12" s="9">
        <v>12.37</v>
      </c>
      <c r="BB12" s="9">
        <v>20.324999999999999</v>
      </c>
      <c r="BC12" s="9">
        <v>19.39</v>
      </c>
      <c r="BD12" s="9">
        <v>1.4419999999999999</v>
      </c>
      <c r="BE12" s="9">
        <v>1.4419999999999999</v>
      </c>
      <c r="BF12" s="9">
        <v>0.65900000000000003</v>
      </c>
      <c r="BG12" s="9">
        <v>0.78300000000000003</v>
      </c>
      <c r="BH12" s="9">
        <v>0.94599999999999995</v>
      </c>
      <c r="BI12" s="9">
        <v>0.495</v>
      </c>
      <c r="BJ12" s="9">
        <v>0.79</v>
      </c>
      <c r="BK12" s="9">
        <v>0.25800000000000001</v>
      </c>
      <c r="BL12" s="9">
        <v>0.39300000000000002</v>
      </c>
      <c r="BM12" s="9">
        <v>0.52200000000000002</v>
      </c>
      <c r="BN12" s="9">
        <v>0.60799999999999998</v>
      </c>
      <c r="BO12" s="9">
        <v>0.311</v>
      </c>
      <c r="BP12" s="9">
        <v>1.139</v>
      </c>
      <c r="BQ12" s="9">
        <v>0.30299999999999999</v>
      </c>
      <c r="BR12" s="9">
        <v>0</v>
      </c>
      <c r="BS12" s="9">
        <v>17.948</v>
      </c>
      <c r="BT12" s="9">
        <v>16.617999999999999</v>
      </c>
      <c r="BU12" s="9">
        <v>14.598000000000001</v>
      </c>
      <c r="BV12" s="9">
        <v>0.72699999999999998</v>
      </c>
      <c r="BW12" s="9">
        <v>1.2929999999999999</v>
      </c>
      <c r="BX12" s="9">
        <v>0.61399999999999999</v>
      </c>
      <c r="BY12" s="9">
        <v>0.75900000000000001</v>
      </c>
      <c r="BZ12" s="9">
        <v>0.43099999999999999</v>
      </c>
      <c r="CA12" s="9">
        <v>14.632999999999999</v>
      </c>
      <c r="CB12" s="9">
        <v>0.49099999999999999</v>
      </c>
      <c r="CC12" s="9">
        <v>0.13400000000000001</v>
      </c>
      <c r="CD12" s="9">
        <v>1.359</v>
      </c>
      <c r="CE12" s="9">
        <v>3.5840000000000001</v>
      </c>
      <c r="CF12" s="9">
        <v>13.034000000000001</v>
      </c>
      <c r="CG12" s="9">
        <v>1.331</v>
      </c>
      <c r="CH12" s="9">
        <v>0.93500000000000005</v>
      </c>
      <c r="CI12" s="9">
        <v>20.324999999999999</v>
      </c>
      <c r="CJ12" s="9">
        <v>6.4630000000000001</v>
      </c>
      <c r="CK12" s="9">
        <v>5.8650000000000002</v>
      </c>
      <c r="CL12" s="9">
        <v>0.44700000000000001</v>
      </c>
      <c r="CM12" s="9">
        <v>0.44700000000000001</v>
      </c>
      <c r="CN12" s="9">
        <v>8.1000000000000003E-2</v>
      </c>
      <c r="CO12" s="9">
        <v>0.36599999999999999</v>
      </c>
      <c r="CP12" s="9">
        <v>0.28199999999999997</v>
      </c>
      <c r="CQ12" s="9">
        <v>0.16500000000000001</v>
      </c>
      <c r="CR12" s="9">
        <v>0.28199999999999997</v>
      </c>
      <c r="CS12" s="9">
        <v>0.16500000000000001</v>
      </c>
      <c r="CT12" s="9">
        <v>0</v>
      </c>
      <c r="CU12" s="9">
        <v>8.1000000000000003E-2</v>
      </c>
      <c r="CV12" s="9">
        <v>8.5000000000000006E-2</v>
      </c>
      <c r="CW12" s="9">
        <v>0.28100000000000003</v>
      </c>
      <c r="CX12" s="9">
        <v>0.27300000000000002</v>
      </c>
      <c r="CY12" s="9">
        <v>0.17399999999999999</v>
      </c>
      <c r="CZ12" s="9">
        <v>0</v>
      </c>
      <c r="DA12" s="9">
        <v>5.4180000000000001</v>
      </c>
      <c r="DB12" s="9">
        <v>4.9320000000000004</v>
      </c>
      <c r="DC12" s="9">
        <v>4.8179999999999996</v>
      </c>
      <c r="DD12" s="9">
        <v>0.114</v>
      </c>
      <c r="DE12" s="9">
        <v>0</v>
      </c>
      <c r="DF12" s="9">
        <v>0</v>
      </c>
      <c r="DG12" s="9">
        <v>0.114</v>
      </c>
      <c r="DH12" s="9">
        <v>0</v>
      </c>
      <c r="DI12" s="9">
        <v>3.79</v>
      </c>
      <c r="DJ12" s="9">
        <v>0.47699999999999998</v>
      </c>
      <c r="DK12" s="9">
        <v>0.26700000000000002</v>
      </c>
      <c r="DL12" s="9">
        <v>0.39900000000000002</v>
      </c>
      <c r="DM12" s="9">
        <v>0.46100000000000002</v>
      </c>
      <c r="DN12" s="9">
        <v>4.4710000000000001</v>
      </c>
      <c r="DO12" s="9">
        <v>0.48599999999999999</v>
      </c>
      <c r="DP12" s="9">
        <v>0.59699999999999998</v>
      </c>
      <c r="DQ12" s="9">
        <v>6.4630000000000001</v>
      </c>
      <c r="DR12" s="9">
        <v>6.44</v>
      </c>
      <c r="DS12" s="9">
        <v>5.91</v>
      </c>
      <c r="DT12" s="9">
        <v>0.127</v>
      </c>
      <c r="DU12" s="9">
        <v>0.127</v>
      </c>
      <c r="DV12" s="9">
        <v>0</v>
      </c>
      <c r="DW12" s="9">
        <v>0.127</v>
      </c>
      <c r="DX12" s="9">
        <v>0</v>
      </c>
      <c r="DY12" s="9">
        <v>0.127</v>
      </c>
      <c r="DZ12" s="9">
        <v>0</v>
      </c>
      <c r="EA12" s="9">
        <v>0.127</v>
      </c>
      <c r="EB12" s="9">
        <v>0</v>
      </c>
      <c r="EC12" s="9">
        <v>0</v>
      </c>
      <c r="ED12" s="9">
        <v>0.127</v>
      </c>
      <c r="EE12" s="9">
        <v>0</v>
      </c>
      <c r="EF12" s="9">
        <v>0.127</v>
      </c>
      <c r="EG12" s="9">
        <v>0</v>
      </c>
      <c r="EH12" s="9">
        <v>0</v>
      </c>
      <c r="EI12" s="9">
        <v>5.7830000000000004</v>
      </c>
      <c r="EJ12" s="9">
        <v>5.4160000000000004</v>
      </c>
      <c r="EK12" s="9">
        <v>5.4160000000000004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4.7809999999999997</v>
      </c>
      <c r="ER12" s="9">
        <v>0</v>
      </c>
      <c r="ES12" s="9">
        <v>0.47599999999999998</v>
      </c>
      <c r="ET12" s="9">
        <v>0.159</v>
      </c>
      <c r="EU12" s="9">
        <v>0.54900000000000004</v>
      </c>
      <c r="EV12" s="9">
        <v>4.867</v>
      </c>
      <c r="EW12" s="9">
        <v>0.36699999999999999</v>
      </c>
      <c r="EX12" s="9">
        <v>0.53</v>
      </c>
      <c r="EY12" s="9">
        <v>6.44</v>
      </c>
      <c r="EZ12" s="9">
        <v>10.46</v>
      </c>
      <c r="FA12" s="9">
        <v>9.3109999999999999</v>
      </c>
      <c r="FB12" s="9">
        <v>1.169</v>
      </c>
      <c r="FC12" s="9">
        <v>1.089</v>
      </c>
      <c r="FD12" s="9">
        <v>0.432</v>
      </c>
      <c r="FE12" s="9">
        <v>0.65700000000000003</v>
      </c>
      <c r="FF12" s="9">
        <v>0.45200000000000001</v>
      </c>
      <c r="FG12" s="9">
        <v>0.63700000000000001</v>
      </c>
      <c r="FH12" s="9">
        <v>0.34599999999999997</v>
      </c>
      <c r="FI12" s="9">
        <v>0.56200000000000006</v>
      </c>
      <c r="FJ12" s="9">
        <v>0</v>
      </c>
      <c r="FK12" s="9">
        <v>7.1999999999999995E-2</v>
      </c>
      <c r="FL12" s="9">
        <v>0.66100000000000003</v>
      </c>
      <c r="FM12" s="9">
        <v>0.35599999999999998</v>
      </c>
      <c r="FN12" s="9">
        <v>0.51400000000000001</v>
      </c>
      <c r="FO12" s="9">
        <v>0.57499999999999996</v>
      </c>
      <c r="FP12" s="9">
        <v>0.08</v>
      </c>
      <c r="FQ12" s="9">
        <v>8.141</v>
      </c>
      <c r="FR12" s="9">
        <v>6.2939999999999996</v>
      </c>
      <c r="FS12" s="9">
        <v>6.2329999999999997</v>
      </c>
      <c r="FT12" s="9">
        <v>0</v>
      </c>
      <c r="FU12" s="9">
        <v>6.0999999999999999E-2</v>
      </c>
      <c r="FV12" s="9">
        <v>0</v>
      </c>
      <c r="FW12" s="9">
        <v>6.0999999999999999E-2</v>
      </c>
      <c r="FX12" s="9">
        <v>0</v>
      </c>
      <c r="FY12" s="9">
        <v>4.8979999999999997</v>
      </c>
      <c r="FZ12" s="9">
        <v>0.183</v>
      </c>
      <c r="GA12" s="9">
        <v>0</v>
      </c>
      <c r="GB12" s="9">
        <v>1.2130000000000001</v>
      </c>
      <c r="GC12" s="9">
        <v>0.26800000000000002</v>
      </c>
      <c r="GD12" s="9">
        <v>6.0259999999999998</v>
      </c>
      <c r="GE12" s="9">
        <v>1.8480000000000001</v>
      </c>
      <c r="GF12" s="9">
        <v>1.149</v>
      </c>
      <c r="GG12" s="9">
        <v>10.46</v>
      </c>
      <c r="GH12" s="9">
        <v>33.883000000000003</v>
      </c>
      <c r="GI12" s="9">
        <v>32.716000000000001</v>
      </c>
      <c r="GJ12" s="9">
        <v>1.77</v>
      </c>
      <c r="GK12" s="9">
        <v>1.77</v>
      </c>
      <c r="GL12" s="9">
        <v>0.79200000000000004</v>
      </c>
      <c r="GM12" s="9">
        <v>0.97799999999999998</v>
      </c>
      <c r="GN12" s="9">
        <v>1.357</v>
      </c>
      <c r="GO12" s="9">
        <v>0.41299999999999998</v>
      </c>
      <c r="GP12" s="9">
        <v>1.4650000000000001</v>
      </c>
      <c r="GQ12" s="9">
        <v>0</v>
      </c>
      <c r="GR12" s="9">
        <v>0.30599999999999999</v>
      </c>
      <c r="GS12" s="9">
        <v>0.42699999999999999</v>
      </c>
      <c r="GT12" s="9">
        <v>0.66600000000000004</v>
      </c>
      <c r="GU12" s="9">
        <v>0.67700000000000005</v>
      </c>
      <c r="GV12" s="9">
        <v>1.5660000000000001</v>
      </c>
      <c r="GW12" s="9">
        <v>0.20499999999999999</v>
      </c>
      <c r="GX12" s="9">
        <v>0</v>
      </c>
      <c r="GY12" s="9">
        <v>30.946000000000002</v>
      </c>
      <c r="GZ12" s="9">
        <v>26.669</v>
      </c>
      <c r="HA12" s="9">
        <v>25.657</v>
      </c>
      <c r="HB12" s="9">
        <v>0.55600000000000005</v>
      </c>
      <c r="HC12" s="9">
        <v>0.45700000000000002</v>
      </c>
      <c r="HD12" s="9">
        <v>0.63</v>
      </c>
      <c r="HE12" s="9">
        <v>0.10100000000000001</v>
      </c>
      <c r="HF12" s="9">
        <v>0.28100000000000003</v>
      </c>
      <c r="HG12" s="9">
        <v>23.233000000000001</v>
      </c>
      <c r="HH12" s="9">
        <v>0.996</v>
      </c>
      <c r="HI12" s="9">
        <v>0.57799999999999996</v>
      </c>
      <c r="HJ12" s="9">
        <v>1.8620000000000001</v>
      </c>
      <c r="HK12" s="9">
        <v>4.617</v>
      </c>
      <c r="HL12" s="9">
        <v>22.052</v>
      </c>
      <c r="HM12" s="9">
        <v>4.2759999999999998</v>
      </c>
      <c r="HN12" s="9">
        <v>1.167</v>
      </c>
      <c r="HO12" s="9">
        <v>33.883000000000003</v>
      </c>
      <c r="HP12" s="9">
        <v>17.664000000000001</v>
      </c>
      <c r="HQ12" s="9">
        <v>17.291</v>
      </c>
      <c r="HR12" s="9">
        <v>0.995</v>
      </c>
      <c r="HS12" s="9">
        <v>0.995</v>
      </c>
      <c r="HT12" s="9">
        <v>0.61</v>
      </c>
      <c r="HU12" s="9">
        <v>0.38500000000000001</v>
      </c>
      <c r="HV12" s="9">
        <v>0.5</v>
      </c>
      <c r="HW12" s="9">
        <v>0.495</v>
      </c>
      <c r="HX12" s="9">
        <v>0.34399999999999997</v>
      </c>
      <c r="HY12" s="9">
        <v>6.6000000000000003E-2</v>
      </c>
      <c r="HZ12" s="9">
        <v>0.58499999999999996</v>
      </c>
      <c r="IA12" s="9">
        <v>0.13</v>
      </c>
      <c r="IB12" s="9">
        <v>0.42499999999999999</v>
      </c>
      <c r="IC12" s="9">
        <v>0.44</v>
      </c>
      <c r="ID12" s="9">
        <v>0.61</v>
      </c>
      <c r="IE12" s="9">
        <v>0.38500000000000001</v>
      </c>
      <c r="IF12" s="9">
        <v>0</v>
      </c>
      <c r="IG12" s="9">
        <v>16.295999999999999</v>
      </c>
      <c r="IH12" s="9">
        <v>13.894</v>
      </c>
      <c r="II12" s="9">
        <v>13.241</v>
      </c>
      <c r="IJ12" s="9">
        <v>0.11899999999999999</v>
      </c>
      <c r="IK12" s="9">
        <v>0.53400000000000003</v>
      </c>
      <c r="IL12" s="9">
        <v>0.24199999999999999</v>
      </c>
      <c r="IM12" s="9">
        <v>0.121</v>
      </c>
      <c r="IN12" s="9">
        <v>0.28999999999999998</v>
      </c>
      <c r="IO12" s="9">
        <v>13.028</v>
      </c>
      <c r="IP12" s="9">
        <v>0.46300000000000002</v>
      </c>
      <c r="IQ12" s="9">
        <v>0.122</v>
      </c>
    </row>
    <row r="13" spans="1:251">
      <c r="A13" s="10">
        <v>42767</v>
      </c>
      <c r="B13" s="9">
        <v>0.06</v>
      </c>
      <c r="C13" s="9">
        <v>20.094000000000001</v>
      </c>
      <c r="D13" s="9">
        <v>17.239000000000001</v>
      </c>
      <c r="E13" s="9">
        <v>16.677</v>
      </c>
      <c r="F13" s="9">
        <v>0.26700000000000002</v>
      </c>
      <c r="G13" s="9">
        <v>0.29499999999999998</v>
      </c>
      <c r="H13" s="9">
        <v>0.26700000000000002</v>
      </c>
      <c r="I13" s="9">
        <v>0.13</v>
      </c>
      <c r="J13" s="9">
        <v>0.16500000000000001</v>
      </c>
      <c r="K13" s="9">
        <v>14.596</v>
      </c>
      <c r="L13" s="9">
        <v>0.53300000000000003</v>
      </c>
      <c r="M13" s="9">
        <v>0.28699999999999998</v>
      </c>
      <c r="N13" s="9">
        <v>1.823</v>
      </c>
      <c r="O13" s="9">
        <v>1.1579999999999999</v>
      </c>
      <c r="P13" s="9">
        <v>16.079999999999998</v>
      </c>
      <c r="Q13" s="9">
        <v>2.8559999999999999</v>
      </c>
      <c r="R13" s="9">
        <v>1.0469999999999999</v>
      </c>
      <c r="S13" s="9">
        <v>23.012</v>
      </c>
      <c r="T13" s="9">
        <v>16.626999999999999</v>
      </c>
      <c r="U13" s="9">
        <v>15.920999999999999</v>
      </c>
      <c r="V13" s="9">
        <v>0.85199999999999998</v>
      </c>
      <c r="W13" s="9">
        <v>0.85199999999999998</v>
      </c>
      <c r="X13" s="9">
        <v>0.502</v>
      </c>
      <c r="Y13" s="9">
        <v>0.35</v>
      </c>
      <c r="Z13" s="9">
        <v>0.38800000000000001</v>
      </c>
      <c r="AA13" s="9">
        <v>0.46400000000000002</v>
      </c>
      <c r="AB13" s="9">
        <v>0.52400000000000002</v>
      </c>
      <c r="AC13" s="9">
        <v>0.19800000000000001</v>
      </c>
      <c r="AD13" s="9">
        <v>0.13</v>
      </c>
      <c r="AE13" s="9">
        <v>0.20799999999999999</v>
      </c>
      <c r="AF13" s="9">
        <v>0.64400000000000002</v>
      </c>
      <c r="AG13" s="9">
        <v>0</v>
      </c>
      <c r="AH13" s="9">
        <v>0.626</v>
      </c>
      <c r="AI13" s="9">
        <v>0.22600000000000001</v>
      </c>
      <c r="AJ13" s="9">
        <v>0</v>
      </c>
      <c r="AK13" s="9">
        <v>15.069000000000001</v>
      </c>
      <c r="AL13" s="9">
        <v>14.47</v>
      </c>
      <c r="AM13" s="9">
        <v>12.17</v>
      </c>
      <c r="AN13" s="9">
        <v>1.4670000000000001</v>
      </c>
      <c r="AO13" s="9">
        <v>0.83299999999999996</v>
      </c>
      <c r="AP13" s="9">
        <v>1.262</v>
      </c>
      <c r="AQ13" s="9">
        <v>0.79900000000000004</v>
      </c>
      <c r="AR13" s="9">
        <v>0.23899999999999999</v>
      </c>
      <c r="AS13" s="9">
        <v>11.628</v>
      </c>
      <c r="AT13" s="9">
        <v>0.621</v>
      </c>
      <c r="AU13" s="9">
        <v>0.313</v>
      </c>
      <c r="AV13" s="9">
        <v>1.907</v>
      </c>
      <c r="AW13" s="9">
        <v>3.1059999999999999</v>
      </c>
      <c r="AX13" s="9">
        <v>11.364000000000001</v>
      </c>
      <c r="AY13" s="9">
        <v>0.6</v>
      </c>
      <c r="AZ13" s="9">
        <v>0.70599999999999996</v>
      </c>
      <c r="BA13" s="9">
        <v>16.626999999999999</v>
      </c>
      <c r="BB13" s="9">
        <v>19.244</v>
      </c>
      <c r="BC13" s="9">
        <v>18.61</v>
      </c>
      <c r="BD13" s="9">
        <v>1.5009999999999999</v>
      </c>
      <c r="BE13" s="9">
        <v>1.4259999999999999</v>
      </c>
      <c r="BF13" s="9">
        <v>0.27500000000000002</v>
      </c>
      <c r="BG13" s="9">
        <v>1.1519999999999999</v>
      </c>
      <c r="BH13" s="9">
        <v>0.66100000000000003</v>
      </c>
      <c r="BI13" s="9">
        <v>0.76600000000000001</v>
      </c>
      <c r="BJ13" s="9">
        <v>0.627</v>
      </c>
      <c r="BK13" s="9">
        <v>0.41299999999999998</v>
      </c>
      <c r="BL13" s="9">
        <v>0.309</v>
      </c>
      <c r="BM13" s="9">
        <v>0.374</v>
      </c>
      <c r="BN13" s="9">
        <v>0.313</v>
      </c>
      <c r="BO13" s="9">
        <v>0.74</v>
      </c>
      <c r="BP13" s="9">
        <v>0.95</v>
      </c>
      <c r="BQ13" s="9">
        <v>0.47599999999999998</v>
      </c>
      <c r="BR13" s="9">
        <v>7.3999999999999996E-2</v>
      </c>
      <c r="BS13" s="9">
        <v>17.109000000000002</v>
      </c>
      <c r="BT13" s="9">
        <v>15.795999999999999</v>
      </c>
      <c r="BU13" s="9">
        <v>14.433</v>
      </c>
      <c r="BV13" s="9">
        <v>0.496</v>
      </c>
      <c r="BW13" s="9">
        <v>0.86699999999999999</v>
      </c>
      <c r="BX13" s="9">
        <v>0.439</v>
      </c>
      <c r="BY13" s="9">
        <v>0.46</v>
      </c>
      <c r="BZ13" s="9">
        <v>0.46300000000000002</v>
      </c>
      <c r="CA13" s="9">
        <v>14.170999999999999</v>
      </c>
      <c r="CB13" s="9">
        <v>0.58799999999999997</v>
      </c>
      <c r="CC13" s="9">
        <v>0.158</v>
      </c>
      <c r="CD13" s="9">
        <v>0.879</v>
      </c>
      <c r="CE13" s="9">
        <v>2.5779999999999998</v>
      </c>
      <c r="CF13" s="9">
        <v>13.218</v>
      </c>
      <c r="CG13" s="9">
        <v>1.3129999999999999</v>
      </c>
      <c r="CH13" s="9">
        <v>0.63400000000000001</v>
      </c>
      <c r="CI13" s="9">
        <v>19.244</v>
      </c>
      <c r="CJ13" s="9">
        <v>7.7050000000000001</v>
      </c>
      <c r="CK13" s="9">
        <v>7.2190000000000003</v>
      </c>
      <c r="CL13" s="9">
        <v>0.88300000000000001</v>
      </c>
      <c r="CM13" s="9">
        <v>0.88300000000000001</v>
      </c>
      <c r="CN13" s="9">
        <v>0.315</v>
      </c>
      <c r="CO13" s="9">
        <v>0.56799999999999995</v>
      </c>
      <c r="CP13" s="9">
        <v>0.28999999999999998</v>
      </c>
      <c r="CQ13" s="9">
        <v>0.59199999999999997</v>
      </c>
      <c r="CR13" s="9">
        <v>0.33500000000000002</v>
      </c>
      <c r="CS13" s="9">
        <v>0.33300000000000002</v>
      </c>
      <c r="CT13" s="9">
        <v>0.124</v>
      </c>
      <c r="CU13" s="9">
        <v>0.22500000000000001</v>
      </c>
      <c r="CV13" s="9">
        <v>0.43</v>
      </c>
      <c r="CW13" s="9">
        <v>0.22800000000000001</v>
      </c>
      <c r="CX13" s="9">
        <v>0.64800000000000002</v>
      </c>
      <c r="CY13" s="9">
        <v>0.23400000000000001</v>
      </c>
      <c r="CZ13" s="9">
        <v>0</v>
      </c>
      <c r="DA13" s="9">
        <v>6.3360000000000003</v>
      </c>
      <c r="DB13" s="9">
        <v>5.2629999999999999</v>
      </c>
      <c r="DC13" s="9">
        <v>4.9219999999999997</v>
      </c>
      <c r="DD13" s="9">
        <v>0.25600000000000001</v>
      </c>
      <c r="DE13" s="9">
        <v>8.5000000000000006E-2</v>
      </c>
      <c r="DF13" s="9">
        <v>0.25600000000000001</v>
      </c>
      <c r="DG13" s="9">
        <v>8.5000000000000006E-2</v>
      </c>
      <c r="DH13" s="9">
        <v>0</v>
      </c>
      <c r="DI13" s="9">
        <v>4.5659999999999998</v>
      </c>
      <c r="DJ13" s="9">
        <v>6.6000000000000003E-2</v>
      </c>
      <c r="DK13" s="9">
        <v>0</v>
      </c>
      <c r="DL13" s="9">
        <v>0.63100000000000001</v>
      </c>
      <c r="DM13" s="9">
        <v>0.47299999999999998</v>
      </c>
      <c r="DN13" s="9">
        <v>4.7910000000000004</v>
      </c>
      <c r="DO13" s="9">
        <v>1.0720000000000001</v>
      </c>
      <c r="DP13" s="9">
        <v>0.48599999999999999</v>
      </c>
      <c r="DQ13" s="9">
        <v>7.7050000000000001</v>
      </c>
      <c r="DR13" s="9">
        <v>6.173</v>
      </c>
      <c r="DS13" s="9">
        <v>5.18</v>
      </c>
      <c r="DT13" s="9">
        <v>0.57999999999999996</v>
      </c>
      <c r="DU13" s="9">
        <v>0.57999999999999996</v>
      </c>
      <c r="DV13" s="9">
        <v>0</v>
      </c>
      <c r="DW13" s="9">
        <v>0.57999999999999996</v>
      </c>
      <c r="DX13" s="9">
        <v>0.57999999999999996</v>
      </c>
      <c r="DY13" s="9">
        <v>0</v>
      </c>
      <c r="DZ13" s="9">
        <v>0.57999999999999996</v>
      </c>
      <c r="EA13" s="9">
        <v>0</v>
      </c>
      <c r="EB13" s="9">
        <v>0</v>
      </c>
      <c r="EC13" s="9">
        <v>0</v>
      </c>
      <c r="ED13" s="9">
        <v>0.38600000000000001</v>
      </c>
      <c r="EE13" s="9">
        <v>0.19400000000000001</v>
      </c>
      <c r="EF13" s="9">
        <v>9.5000000000000001E-2</v>
      </c>
      <c r="EG13" s="9">
        <v>0.48499999999999999</v>
      </c>
      <c r="EH13" s="9">
        <v>0</v>
      </c>
      <c r="EI13" s="9">
        <v>4.5999999999999996</v>
      </c>
      <c r="EJ13" s="9">
        <v>3.9329999999999998</v>
      </c>
      <c r="EK13" s="9">
        <v>3.9329999999999998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3.4369999999999998</v>
      </c>
      <c r="ER13" s="9">
        <v>0.222</v>
      </c>
      <c r="ES13" s="9">
        <v>0.121</v>
      </c>
      <c r="ET13" s="9">
        <v>0.152</v>
      </c>
      <c r="EU13" s="9">
        <v>0.14699999999999999</v>
      </c>
      <c r="EV13" s="9">
        <v>3.786</v>
      </c>
      <c r="EW13" s="9">
        <v>0.66800000000000004</v>
      </c>
      <c r="EX13" s="9">
        <v>0.99299999999999999</v>
      </c>
      <c r="EY13" s="9">
        <v>6.173</v>
      </c>
      <c r="EZ13" s="9">
        <v>10.545</v>
      </c>
      <c r="FA13" s="9">
        <v>8.9529999999999994</v>
      </c>
      <c r="FB13" s="9">
        <v>0.89700000000000002</v>
      </c>
      <c r="FC13" s="9">
        <v>0.89700000000000002</v>
      </c>
      <c r="FD13" s="9">
        <v>0.30199999999999999</v>
      </c>
      <c r="FE13" s="9">
        <v>0.59499999999999997</v>
      </c>
      <c r="FF13" s="9">
        <v>0.35299999999999998</v>
      </c>
      <c r="FG13" s="9">
        <v>0.54400000000000004</v>
      </c>
      <c r="FH13" s="9">
        <v>0.34399999999999997</v>
      </c>
      <c r="FI13" s="9">
        <v>0.46100000000000002</v>
      </c>
      <c r="FJ13" s="9">
        <v>0</v>
      </c>
      <c r="FK13" s="9">
        <v>0.434</v>
      </c>
      <c r="FL13" s="9">
        <v>0.14299999999999999</v>
      </c>
      <c r="FM13" s="9">
        <v>0.32</v>
      </c>
      <c r="FN13" s="9">
        <v>0.317</v>
      </c>
      <c r="FO13" s="9">
        <v>0.57999999999999996</v>
      </c>
      <c r="FP13" s="9">
        <v>0</v>
      </c>
      <c r="FQ13" s="9">
        <v>8.0559999999999992</v>
      </c>
      <c r="FR13" s="9">
        <v>6.85</v>
      </c>
      <c r="FS13" s="9">
        <v>6.5640000000000001</v>
      </c>
      <c r="FT13" s="9">
        <v>0.14399999999999999</v>
      </c>
      <c r="FU13" s="9">
        <v>0.14199999999999999</v>
      </c>
      <c r="FV13" s="9">
        <v>0.14399999999999999</v>
      </c>
      <c r="FW13" s="9">
        <v>0.14199999999999999</v>
      </c>
      <c r="FX13" s="9">
        <v>0</v>
      </c>
      <c r="FY13" s="9">
        <v>4.7949999999999999</v>
      </c>
      <c r="FZ13" s="9">
        <v>0.504</v>
      </c>
      <c r="GA13" s="9">
        <v>0</v>
      </c>
      <c r="GB13" s="9">
        <v>1.5509999999999999</v>
      </c>
      <c r="GC13" s="9">
        <v>0.51100000000000001</v>
      </c>
      <c r="GD13" s="9">
        <v>6.3390000000000004</v>
      </c>
      <c r="GE13" s="9">
        <v>1.206</v>
      </c>
      <c r="GF13" s="9">
        <v>1.5920000000000001</v>
      </c>
      <c r="GG13" s="9">
        <v>10.545</v>
      </c>
      <c r="GH13" s="9">
        <v>38.317999999999998</v>
      </c>
      <c r="GI13" s="9">
        <v>37.119999999999997</v>
      </c>
      <c r="GJ13" s="9">
        <v>3.0819999999999999</v>
      </c>
      <c r="GK13" s="9">
        <v>2.87</v>
      </c>
      <c r="GL13" s="9">
        <v>1.917</v>
      </c>
      <c r="GM13" s="9">
        <v>0.95299999999999996</v>
      </c>
      <c r="GN13" s="9">
        <v>2.4079999999999999</v>
      </c>
      <c r="GO13" s="9">
        <v>0.46200000000000002</v>
      </c>
      <c r="GP13" s="9">
        <v>2.2770000000000001</v>
      </c>
      <c r="GQ13" s="9">
        <v>0</v>
      </c>
      <c r="GR13" s="9">
        <v>0.59399999999999997</v>
      </c>
      <c r="GS13" s="9">
        <v>0.91200000000000003</v>
      </c>
      <c r="GT13" s="9">
        <v>1.0209999999999999</v>
      </c>
      <c r="GU13" s="9">
        <v>0.93700000000000006</v>
      </c>
      <c r="GV13" s="9">
        <v>2.2839999999999998</v>
      </c>
      <c r="GW13" s="9">
        <v>0.58599999999999997</v>
      </c>
      <c r="GX13" s="9">
        <v>0.21199999999999999</v>
      </c>
      <c r="GY13" s="9">
        <v>34.037999999999997</v>
      </c>
      <c r="GZ13" s="9">
        <v>30.635999999999999</v>
      </c>
      <c r="HA13" s="9">
        <v>28.01</v>
      </c>
      <c r="HB13" s="9">
        <v>2.0979999999999999</v>
      </c>
      <c r="HC13" s="9">
        <v>0.52800000000000002</v>
      </c>
      <c r="HD13" s="9">
        <v>2.1880000000000002</v>
      </c>
      <c r="HE13" s="9">
        <v>9.6000000000000002E-2</v>
      </c>
      <c r="HF13" s="9">
        <v>0.34200000000000003</v>
      </c>
      <c r="HG13" s="9">
        <v>26.923999999999999</v>
      </c>
      <c r="HH13" s="9">
        <v>0.90900000000000003</v>
      </c>
      <c r="HI13" s="9">
        <v>0.91700000000000004</v>
      </c>
      <c r="HJ13" s="9">
        <v>1.8859999999999999</v>
      </c>
      <c r="HK13" s="9">
        <v>3.9740000000000002</v>
      </c>
      <c r="HL13" s="9">
        <v>26.661000000000001</v>
      </c>
      <c r="HM13" s="9">
        <v>3.403</v>
      </c>
      <c r="HN13" s="9">
        <v>1.1970000000000001</v>
      </c>
      <c r="HO13" s="9">
        <v>38.317999999999998</v>
      </c>
      <c r="HP13" s="9">
        <v>21.855</v>
      </c>
      <c r="HQ13" s="9">
        <v>20.948</v>
      </c>
      <c r="HR13" s="9">
        <v>2.0710000000000002</v>
      </c>
      <c r="HS13" s="9">
        <v>1.9850000000000001</v>
      </c>
      <c r="HT13" s="9">
        <v>1.0580000000000001</v>
      </c>
      <c r="HU13" s="9">
        <v>0.92700000000000005</v>
      </c>
      <c r="HV13" s="9">
        <v>1.179</v>
      </c>
      <c r="HW13" s="9">
        <v>0.80600000000000005</v>
      </c>
      <c r="HX13" s="9">
        <v>1.232</v>
      </c>
      <c r="HY13" s="9">
        <v>0.47399999999999998</v>
      </c>
      <c r="HZ13" s="9">
        <v>0.27800000000000002</v>
      </c>
      <c r="IA13" s="9">
        <v>0.67900000000000005</v>
      </c>
      <c r="IB13" s="9">
        <v>0.33500000000000002</v>
      </c>
      <c r="IC13" s="9">
        <v>0.97</v>
      </c>
      <c r="ID13" s="9">
        <v>1.5089999999999999</v>
      </c>
      <c r="IE13" s="9">
        <v>0.47599999999999998</v>
      </c>
      <c r="IF13" s="9">
        <v>8.6999999999999994E-2</v>
      </c>
      <c r="IG13" s="9">
        <v>18.876999999999999</v>
      </c>
      <c r="IH13" s="9">
        <v>16.067</v>
      </c>
      <c r="II13" s="9">
        <v>14.67</v>
      </c>
      <c r="IJ13" s="9">
        <v>0.85599999999999998</v>
      </c>
      <c r="IK13" s="9">
        <v>0.54100000000000004</v>
      </c>
      <c r="IL13" s="9">
        <v>0.81200000000000006</v>
      </c>
      <c r="IM13" s="9">
        <v>0.34799999999999998</v>
      </c>
      <c r="IN13" s="9">
        <v>0.23599999999999999</v>
      </c>
      <c r="IO13" s="9">
        <v>13.371</v>
      </c>
      <c r="IP13" s="9">
        <v>0.62</v>
      </c>
      <c r="IQ13" s="9">
        <v>0.86</v>
      </c>
    </row>
    <row r="14" spans="1:251">
      <c r="A14" s="10">
        <v>43132</v>
      </c>
      <c r="B14" s="9">
        <v>0</v>
      </c>
      <c r="C14" s="9">
        <v>16.516999999999999</v>
      </c>
      <c r="D14" s="9">
        <v>12.25</v>
      </c>
      <c r="E14" s="9">
        <v>12.086</v>
      </c>
      <c r="F14" s="9">
        <v>0.16400000000000001</v>
      </c>
      <c r="G14" s="9">
        <v>0</v>
      </c>
      <c r="H14" s="9">
        <v>0</v>
      </c>
      <c r="I14" s="9">
        <v>8.6999999999999994E-2</v>
      </c>
      <c r="J14" s="9">
        <v>7.6999999999999999E-2</v>
      </c>
      <c r="K14" s="9">
        <v>10.75</v>
      </c>
      <c r="L14" s="9">
        <v>0.13300000000000001</v>
      </c>
      <c r="M14" s="9">
        <v>0.12</v>
      </c>
      <c r="N14" s="9">
        <v>1.2470000000000001</v>
      </c>
      <c r="O14" s="9">
        <v>0.433</v>
      </c>
      <c r="P14" s="9">
        <v>11.817</v>
      </c>
      <c r="Q14" s="9">
        <v>4.2670000000000003</v>
      </c>
      <c r="R14" s="9">
        <v>0.43099999999999999</v>
      </c>
      <c r="S14" s="9">
        <v>18.597999999999999</v>
      </c>
      <c r="T14" s="9">
        <v>15.654999999999999</v>
      </c>
      <c r="U14" s="9">
        <v>14.427</v>
      </c>
      <c r="V14" s="9">
        <v>1.4330000000000001</v>
      </c>
      <c r="W14" s="9">
        <v>1.0489999999999999</v>
      </c>
      <c r="X14" s="9">
        <v>0.63</v>
      </c>
      <c r="Y14" s="9">
        <v>0.41899999999999998</v>
      </c>
      <c r="Z14" s="9">
        <v>0.79500000000000004</v>
      </c>
      <c r="AA14" s="9">
        <v>0.254</v>
      </c>
      <c r="AB14" s="9">
        <v>0.79500000000000004</v>
      </c>
      <c r="AC14" s="9">
        <v>0.14299999999999999</v>
      </c>
      <c r="AD14" s="9">
        <v>0.111</v>
      </c>
      <c r="AE14" s="9">
        <v>0.16300000000000001</v>
      </c>
      <c r="AF14" s="9">
        <v>0.34899999999999998</v>
      </c>
      <c r="AG14" s="9">
        <v>0.53800000000000003</v>
      </c>
      <c r="AH14" s="9">
        <v>0.54300000000000004</v>
      </c>
      <c r="AI14" s="9">
        <v>0.50700000000000001</v>
      </c>
      <c r="AJ14" s="9">
        <v>0.38300000000000001</v>
      </c>
      <c r="AK14" s="9">
        <v>12.994</v>
      </c>
      <c r="AL14" s="9">
        <v>12.285</v>
      </c>
      <c r="AM14" s="9">
        <v>11.798</v>
      </c>
      <c r="AN14" s="9">
        <v>0.16700000000000001</v>
      </c>
      <c r="AO14" s="9">
        <v>0.31900000000000001</v>
      </c>
      <c r="AP14" s="9">
        <v>8.6999999999999994E-2</v>
      </c>
      <c r="AQ14" s="9">
        <v>0.31900000000000001</v>
      </c>
      <c r="AR14" s="9">
        <v>8.1000000000000003E-2</v>
      </c>
      <c r="AS14" s="9">
        <v>10.186999999999999</v>
      </c>
      <c r="AT14" s="9">
        <v>0.29399999999999998</v>
      </c>
      <c r="AU14" s="9">
        <v>0.29599999999999999</v>
      </c>
      <c r="AV14" s="9">
        <v>1.508</v>
      </c>
      <c r="AW14" s="9">
        <v>1.988</v>
      </c>
      <c r="AX14" s="9">
        <v>10.297000000000001</v>
      </c>
      <c r="AY14" s="9">
        <v>0.70899999999999996</v>
      </c>
      <c r="AZ14" s="9">
        <v>1.228</v>
      </c>
      <c r="BA14" s="9">
        <v>15.654999999999999</v>
      </c>
      <c r="BB14" s="9">
        <v>18.574999999999999</v>
      </c>
      <c r="BC14" s="9">
        <v>17.558</v>
      </c>
      <c r="BD14" s="9">
        <v>1.829</v>
      </c>
      <c r="BE14" s="9">
        <v>1.7270000000000001</v>
      </c>
      <c r="BF14" s="9">
        <v>0.28100000000000003</v>
      </c>
      <c r="BG14" s="9">
        <v>1.3360000000000001</v>
      </c>
      <c r="BH14" s="9">
        <v>0.88400000000000001</v>
      </c>
      <c r="BI14" s="9">
        <v>0.84399999999999997</v>
      </c>
      <c r="BJ14" s="9">
        <v>0.55600000000000005</v>
      </c>
      <c r="BK14" s="9">
        <v>0.88600000000000001</v>
      </c>
      <c r="BL14" s="9">
        <v>0.28599999999999998</v>
      </c>
      <c r="BM14" s="9">
        <v>0.62</v>
      </c>
      <c r="BN14" s="9">
        <v>0.59</v>
      </c>
      <c r="BO14" s="9">
        <v>0.51700000000000002</v>
      </c>
      <c r="BP14" s="9">
        <v>1.43</v>
      </c>
      <c r="BQ14" s="9">
        <v>0.29799999999999999</v>
      </c>
      <c r="BR14" s="9">
        <v>0.10100000000000001</v>
      </c>
      <c r="BS14" s="9">
        <v>15.728999999999999</v>
      </c>
      <c r="BT14" s="9">
        <v>14.167</v>
      </c>
      <c r="BU14" s="9">
        <v>13.003</v>
      </c>
      <c r="BV14" s="9">
        <v>0.70399999999999996</v>
      </c>
      <c r="BW14" s="9">
        <v>0.46</v>
      </c>
      <c r="BX14" s="9">
        <v>0.80700000000000005</v>
      </c>
      <c r="BY14" s="9">
        <v>0.35699999999999998</v>
      </c>
      <c r="BZ14" s="9">
        <v>0</v>
      </c>
      <c r="CA14" s="9">
        <v>12.55</v>
      </c>
      <c r="CB14" s="9">
        <v>0.38900000000000001</v>
      </c>
      <c r="CC14" s="9">
        <v>0.36299999999999999</v>
      </c>
      <c r="CD14" s="9">
        <v>0.86499999999999999</v>
      </c>
      <c r="CE14" s="9">
        <v>2.649</v>
      </c>
      <c r="CF14" s="9">
        <v>11.518000000000001</v>
      </c>
      <c r="CG14" s="9">
        <v>1.5620000000000001</v>
      </c>
      <c r="CH14" s="9">
        <v>1.0169999999999999</v>
      </c>
      <c r="CI14" s="9">
        <v>18.574999999999999</v>
      </c>
      <c r="CJ14" s="9">
        <v>7.0510000000000002</v>
      </c>
      <c r="CK14" s="9">
        <v>6.8739999999999997</v>
      </c>
      <c r="CL14" s="9">
        <v>0.97299999999999998</v>
      </c>
      <c r="CM14" s="9">
        <v>0.97299999999999998</v>
      </c>
      <c r="CN14" s="9">
        <v>0.36899999999999999</v>
      </c>
      <c r="CO14" s="9">
        <v>0.60399999999999998</v>
      </c>
      <c r="CP14" s="9">
        <v>0.51100000000000001</v>
      </c>
      <c r="CQ14" s="9">
        <v>0.46200000000000002</v>
      </c>
      <c r="CR14" s="9">
        <v>0.58199999999999996</v>
      </c>
      <c r="CS14" s="9">
        <v>0.39100000000000001</v>
      </c>
      <c r="CT14" s="9">
        <v>0</v>
      </c>
      <c r="CU14" s="9">
        <v>0.153</v>
      </c>
      <c r="CV14" s="9">
        <v>0.29099999999999998</v>
      </c>
      <c r="CW14" s="9">
        <v>0.53</v>
      </c>
      <c r="CX14" s="9">
        <v>0.45700000000000002</v>
      </c>
      <c r="CY14" s="9">
        <v>0.51600000000000001</v>
      </c>
      <c r="CZ14" s="9">
        <v>0</v>
      </c>
      <c r="DA14" s="9">
        <v>5.9009999999999998</v>
      </c>
      <c r="DB14" s="9">
        <v>5.5460000000000003</v>
      </c>
      <c r="DC14" s="9">
        <v>5.1319999999999997</v>
      </c>
      <c r="DD14" s="9">
        <v>6.6000000000000003E-2</v>
      </c>
      <c r="DE14" s="9">
        <v>0.34799999999999998</v>
      </c>
      <c r="DF14" s="9">
        <v>6.6000000000000003E-2</v>
      </c>
      <c r="DG14" s="9">
        <v>0.34799999999999998</v>
      </c>
      <c r="DH14" s="9">
        <v>0</v>
      </c>
      <c r="DI14" s="9">
        <v>4.6840000000000002</v>
      </c>
      <c r="DJ14" s="9">
        <v>0.17599999999999999</v>
      </c>
      <c r="DK14" s="9">
        <v>0.128</v>
      </c>
      <c r="DL14" s="9">
        <v>0.55800000000000005</v>
      </c>
      <c r="DM14" s="9">
        <v>0.51100000000000001</v>
      </c>
      <c r="DN14" s="9">
        <v>5.0339999999999998</v>
      </c>
      <c r="DO14" s="9">
        <v>0.35499999999999998</v>
      </c>
      <c r="DP14" s="9">
        <v>0.17699999999999999</v>
      </c>
      <c r="DQ14" s="9">
        <v>7.0510000000000002</v>
      </c>
      <c r="DR14" s="9">
        <v>8.218</v>
      </c>
      <c r="DS14" s="9">
        <v>7.8760000000000003</v>
      </c>
      <c r="DT14" s="9">
        <v>0.81399999999999995</v>
      </c>
      <c r="DU14" s="9">
        <v>0.81399999999999995</v>
      </c>
      <c r="DV14" s="9">
        <v>0.20100000000000001</v>
      </c>
      <c r="DW14" s="9">
        <v>0.61299999999999999</v>
      </c>
      <c r="DX14" s="9">
        <v>0.51300000000000001</v>
      </c>
      <c r="DY14" s="9">
        <v>0.30099999999999999</v>
      </c>
      <c r="DZ14" s="9">
        <v>0.51300000000000001</v>
      </c>
      <c r="EA14" s="9">
        <v>0.186</v>
      </c>
      <c r="EB14" s="9">
        <v>0.114</v>
      </c>
      <c r="EC14" s="9">
        <v>7.8E-2</v>
      </c>
      <c r="ED14" s="9">
        <v>0.34799999999999998</v>
      </c>
      <c r="EE14" s="9">
        <v>0.38800000000000001</v>
      </c>
      <c r="EF14" s="9">
        <v>0.186</v>
      </c>
      <c r="EG14" s="9">
        <v>0.628</v>
      </c>
      <c r="EH14" s="9">
        <v>0</v>
      </c>
      <c r="EI14" s="9">
        <v>7.0620000000000003</v>
      </c>
      <c r="EJ14" s="9">
        <v>6.335</v>
      </c>
      <c r="EK14" s="9">
        <v>6.226</v>
      </c>
      <c r="EL14" s="9">
        <v>0.11</v>
      </c>
      <c r="EM14" s="9">
        <v>0</v>
      </c>
      <c r="EN14" s="9">
        <v>0.11</v>
      </c>
      <c r="EO14" s="9">
        <v>0</v>
      </c>
      <c r="EP14" s="9">
        <v>0</v>
      </c>
      <c r="EQ14" s="9">
        <v>5.84</v>
      </c>
      <c r="ER14" s="9">
        <v>0.18099999999999999</v>
      </c>
      <c r="ES14" s="9">
        <v>0.13100000000000001</v>
      </c>
      <c r="ET14" s="9">
        <v>0.183</v>
      </c>
      <c r="EU14" s="9">
        <v>0.66200000000000003</v>
      </c>
      <c r="EV14" s="9">
        <v>5.673</v>
      </c>
      <c r="EW14" s="9">
        <v>0.72599999999999998</v>
      </c>
      <c r="EX14" s="9">
        <v>0.34200000000000003</v>
      </c>
      <c r="EY14" s="9">
        <v>8.218</v>
      </c>
      <c r="EZ14" s="9">
        <v>11.771000000000001</v>
      </c>
      <c r="FA14" s="9">
        <v>11.144</v>
      </c>
      <c r="FB14" s="9">
        <v>1.615</v>
      </c>
      <c r="FC14" s="9">
        <v>1.5069999999999999</v>
      </c>
      <c r="FD14" s="9">
        <v>0.46200000000000002</v>
      </c>
      <c r="FE14" s="9">
        <v>1.0449999999999999</v>
      </c>
      <c r="FF14" s="9">
        <v>1.0249999999999999</v>
      </c>
      <c r="FG14" s="9">
        <v>0.48199999999999998</v>
      </c>
      <c r="FH14" s="9">
        <v>1.133</v>
      </c>
      <c r="FI14" s="9">
        <v>0.374</v>
      </c>
      <c r="FJ14" s="9">
        <v>0</v>
      </c>
      <c r="FK14" s="9">
        <v>1.054</v>
      </c>
      <c r="FL14" s="9">
        <v>0.45400000000000001</v>
      </c>
      <c r="FM14" s="9">
        <v>0</v>
      </c>
      <c r="FN14" s="9">
        <v>0.999</v>
      </c>
      <c r="FO14" s="9">
        <v>0.50800000000000001</v>
      </c>
      <c r="FP14" s="9">
        <v>0.108</v>
      </c>
      <c r="FQ14" s="9">
        <v>9.5280000000000005</v>
      </c>
      <c r="FR14" s="9">
        <v>8.0649999999999995</v>
      </c>
      <c r="FS14" s="9">
        <v>8.0649999999999995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6.3929999999999998</v>
      </c>
      <c r="FZ14" s="9">
        <v>0.34</v>
      </c>
      <c r="GA14" s="9">
        <v>0.193</v>
      </c>
      <c r="GB14" s="9">
        <v>1.1379999999999999</v>
      </c>
      <c r="GC14" s="9">
        <v>0.253</v>
      </c>
      <c r="GD14" s="9">
        <v>7.8120000000000003</v>
      </c>
      <c r="GE14" s="9">
        <v>1.4630000000000001</v>
      </c>
      <c r="GF14" s="9">
        <v>0.627</v>
      </c>
      <c r="GG14" s="9">
        <v>11.771000000000001</v>
      </c>
      <c r="GH14" s="9">
        <v>30.364000000000001</v>
      </c>
      <c r="GI14" s="9">
        <v>29.370999999999999</v>
      </c>
      <c r="GJ14" s="9">
        <v>1.855</v>
      </c>
      <c r="GK14" s="9">
        <v>1.661</v>
      </c>
      <c r="GL14" s="9">
        <v>1.161</v>
      </c>
      <c r="GM14" s="9">
        <v>0.5</v>
      </c>
      <c r="GN14" s="9">
        <v>1.3959999999999999</v>
      </c>
      <c r="GO14" s="9">
        <v>0.26600000000000001</v>
      </c>
      <c r="GP14" s="9">
        <v>1.226</v>
      </c>
      <c r="GQ14" s="9">
        <v>0</v>
      </c>
      <c r="GR14" s="9">
        <v>0.35399999999999998</v>
      </c>
      <c r="GS14" s="9">
        <v>0.79500000000000004</v>
      </c>
      <c r="GT14" s="9">
        <v>0.35199999999999998</v>
      </c>
      <c r="GU14" s="9">
        <v>0.51400000000000001</v>
      </c>
      <c r="GV14" s="9">
        <v>1.1759999999999999</v>
      </c>
      <c r="GW14" s="9">
        <v>0.48499999999999999</v>
      </c>
      <c r="GX14" s="9">
        <v>0.19400000000000001</v>
      </c>
      <c r="GY14" s="9">
        <v>27.515999999999998</v>
      </c>
      <c r="GZ14" s="9">
        <v>24.472000000000001</v>
      </c>
      <c r="HA14" s="9">
        <v>22.86</v>
      </c>
      <c r="HB14" s="9">
        <v>1.0229999999999999</v>
      </c>
      <c r="HC14" s="9">
        <v>0.59</v>
      </c>
      <c r="HD14" s="9">
        <v>1.1220000000000001</v>
      </c>
      <c r="HE14" s="9">
        <v>0</v>
      </c>
      <c r="HF14" s="9">
        <v>0.49</v>
      </c>
      <c r="HG14" s="9">
        <v>20.364000000000001</v>
      </c>
      <c r="HH14" s="9">
        <v>0.64800000000000002</v>
      </c>
      <c r="HI14" s="9">
        <v>0.85699999999999998</v>
      </c>
      <c r="HJ14" s="9">
        <v>2.6030000000000002</v>
      </c>
      <c r="HK14" s="9">
        <v>4.0389999999999997</v>
      </c>
      <c r="HL14" s="9">
        <v>20.433</v>
      </c>
      <c r="HM14" s="9">
        <v>3.044</v>
      </c>
      <c r="HN14" s="9">
        <v>0.99199999999999999</v>
      </c>
      <c r="HO14" s="9">
        <v>30.364000000000001</v>
      </c>
      <c r="HP14" s="9">
        <v>16.036000000000001</v>
      </c>
      <c r="HQ14" s="9">
        <v>15.27</v>
      </c>
      <c r="HR14" s="9">
        <v>0.83099999999999996</v>
      </c>
      <c r="HS14" s="9">
        <v>0.72199999999999998</v>
      </c>
      <c r="HT14" s="9">
        <v>0.16200000000000001</v>
      </c>
      <c r="HU14" s="9">
        <v>0.56000000000000005</v>
      </c>
      <c r="HV14" s="9">
        <v>0.49199999999999999</v>
      </c>
      <c r="HW14" s="9">
        <v>0.23100000000000001</v>
      </c>
      <c r="HX14" s="9">
        <v>0.41699999999999998</v>
      </c>
      <c r="HY14" s="9">
        <v>0.111</v>
      </c>
      <c r="HZ14" s="9">
        <v>0.19400000000000001</v>
      </c>
      <c r="IA14" s="9">
        <v>0.14199999999999999</v>
      </c>
      <c r="IB14" s="9">
        <v>0.50600000000000001</v>
      </c>
      <c r="IC14" s="9">
        <v>7.4999999999999997E-2</v>
      </c>
      <c r="ID14" s="9">
        <v>0.34799999999999998</v>
      </c>
      <c r="IE14" s="9">
        <v>0.375</v>
      </c>
      <c r="IF14" s="9">
        <v>0.108</v>
      </c>
      <c r="IG14" s="9">
        <v>14.439</v>
      </c>
      <c r="IH14" s="9">
        <v>12.776</v>
      </c>
      <c r="II14" s="9">
        <v>12.316000000000001</v>
      </c>
      <c r="IJ14" s="9">
        <v>7.6999999999999999E-2</v>
      </c>
      <c r="IK14" s="9">
        <v>0.38300000000000001</v>
      </c>
      <c r="IL14" s="9">
        <v>0</v>
      </c>
      <c r="IM14" s="9">
        <v>0.38300000000000001</v>
      </c>
      <c r="IN14" s="9">
        <v>7.6999999999999999E-2</v>
      </c>
      <c r="IO14" s="9">
        <v>10.727</v>
      </c>
      <c r="IP14" s="9">
        <v>9.5000000000000001E-2</v>
      </c>
      <c r="IQ14" s="9">
        <v>0.28699999999999998</v>
      </c>
    </row>
    <row r="15" spans="1:251">
      <c r="A15" s="10">
        <v>43497</v>
      </c>
      <c r="B15" s="9">
        <v>0</v>
      </c>
      <c r="C15" s="9">
        <v>16.210999999999999</v>
      </c>
      <c r="D15" s="9">
        <v>14.222</v>
      </c>
      <c r="E15" s="9">
        <v>13.728999999999999</v>
      </c>
      <c r="F15" s="9">
        <v>0.29199999999999998</v>
      </c>
      <c r="G15" s="9">
        <v>0.20100000000000001</v>
      </c>
      <c r="H15" s="9">
        <v>0.29199999999999998</v>
      </c>
      <c r="I15" s="9">
        <v>8.6999999999999994E-2</v>
      </c>
      <c r="J15" s="9">
        <v>0.114</v>
      </c>
      <c r="K15" s="9">
        <v>11.051</v>
      </c>
      <c r="L15" s="9">
        <v>8.6999999999999994E-2</v>
      </c>
      <c r="M15" s="9">
        <v>0.72199999999999998</v>
      </c>
      <c r="N15" s="9">
        <v>2.3610000000000002</v>
      </c>
      <c r="O15" s="9">
        <v>0.96399999999999997</v>
      </c>
      <c r="P15" s="9">
        <v>13.257999999999999</v>
      </c>
      <c r="Q15" s="9">
        <v>1.9890000000000001</v>
      </c>
      <c r="R15" s="9">
        <v>0.92700000000000005</v>
      </c>
      <c r="S15" s="9">
        <v>18.603999999999999</v>
      </c>
      <c r="T15" s="9">
        <v>12.069000000000001</v>
      </c>
      <c r="U15" s="9">
        <v>11.465</v>
      </c>
      <c r="V15" s="9">
        <v>1.333</v>
      </c>
      <c r="W15" s="9">
        <v>0.94599999999999995</v>
      </c>
      <c r="X15" s="9">
        <v>0.311</v>
      </c>
      <c r="Y15" s="9">
        <v>0.63600000000000001</v>
      </c>
      <c r="Z15" s="9">
        <v>0.40200000000000002</v>
      </c>
      <c r="AA15" s="9">
        <v>0.54400000000000004</v>
      </c>
      <c r="AB15" s="9">
        <v>8.2000000000000003E-2</v>
      </c>
      <c r="AC15" s="9">
        <v>0.46600000000000003</v>
      </c>
      <c r="AD15" s="9">
        <v>0.39800000000000002</v>
      </c>
      <c r="AE15" s="9">
        <v>0.113</v>
      </c>
      <c r="AF15" s="9">
        <v>0.55900000000000005</v>
      </c>
      <c r="AG15" s="9">
        <v>0.27400000000000002</v>
      </c>
      <c r="AH15" s="9">
        <v>0.44400000000000001</v>
      </c>
      <c r="AI15" s="9">
        <v>0.502</v>
      </c>
      <c r="AJ15" s="9">
        <v>0.38700000000000001</v>
      </c>
      <c r="AK15" s="9">
        <v>10.131</v>
      </c>
      <c r="AL15" s="9">
        <v>9.6630000000000003</v>
      </c>
      <c r="AM15" s="9">
        <v>9.1</v>
      </c>
      <c r="AN15" s="9">
        <v>0.36699999999999999</v>
      </c>
      <c r="AO15" s="9">
        <v>0.19700000000000001</v>
      </c>
      <c r="AP15" s="9">
        <v>0.36699999999999999</v>
      </c>
      <c r="AQ15" s="9">
        <v>0.19700000000000001</v>
      </c>
      <c r="AR15" s="9">
        <v>0</v>
      </c>
      <c r="AS15" s="9">
        <v>7.883</v>
      </c>
      <c r="AT15" s="9">
        <v>0.20499999999999999</v>
      </c>
      <c r="AU15" s="9">
        <v>0.49399999999999999</v>
      </c>
      <c r="AV15" s="9">
        <v>1.081</v>
      </c>
      <c r="AW15" s="9">
        <v>1.704</v>
      </c>
      <c r="AX15" s="9">
        <v>7.96</v>
      </c>
      <c r="AY15" s="9">
        <v>0.46800000000000003</v>
      </c>
      <c r="AZ15" s="9">
        <v>0.60499999999999998</v>
      </c>
      <c r="BA15" s="9">
        <v>12.069000000000001</v>
      </c>
      <c r="BB15" s="9">
        <v>18.603000000000002</v>
      </c>
      <c r="BC15" s="9">
        <v>17.478000000000002</v>
      </c>
      <c r="BD15" s="9">
        <v>1.369</v>
      </c>
      <c r="BE15" s="9">
        <v>1.022</v>
      </c>
      <c r="BF15" s="9">
        <v>0.25800000000000001</v>
      </c>
      <c r="BG15" s="9">
        <v>0.76400000000000001</v>
      </c>
      <c r="BH15" s="9">
        <v>0.64200000000000002</v>
      </c>
      <c r="BI15" s="9">
        <v>0.38</v>
      </c>
      <c r="BJ15" s="9">
        <v>0.64200000000000002</v>
      </c>
      <c r="BK15" s="9">
        <v>0.28799999999999998</v>
      </c>
      <c r="BL15" s="9">
        <v>9.1999999999999998E-2</v>
      </c>
      <c r="BM15" s="9">
        <v>0.27900000000000003</v>
      </c>
      <c r="BN15" s="9">
        <v>0.376</v>
      </c>
      <c r="BO15" s="9">
        <v>0.36599999999999999</v>
      </c>
      <c r="BP15" s="9">
        <v>0.63900000000000001</v>
      </c>
      <c r="BQ15" s="9">
        <v>0.38300000000000001</v>
      </c>
      <c r="BR15" s="9">
        <v>0.34799999999999998</v>
      </c>
      <c r="BS15" s="9">
        <v>16.109000000000002</v>
      </c>
      <c r="BT15" s="9">
        <v>14.879</v>
      </c>
      <c r="BU15" s="9">
        <v>13.273</v>
      </c>
      <c r="BV15" s="9">
        <v>1.399</v>
      </c>
      <c r="BW15" s="9">
        <v>0.20699999999999999</v>
      </c>
      <c r="BX15" s="9">
        <v>1.1020000000000001</v>
      </c>
      <c r="BY15" s="9">
        <v>0.504</v>
      </c>
      <c r="BZ15" s="9">
        <v>0</v>
      </c>
      <c r="CA15" s="9">
        <v>13.75</v>
      </c>
      <c r="CB15" s="9">
        <v>0.51</v>
      </c>
      <c r="CC15" s="9">
        <v>0.32300000000000001</v>
      </c>
      <c r="CD15" s="9">
        <v>0.29599999999999999</v>
      </c>
      <c r="CE15" s="9">
        <v>2.9750000000000001</v>
      </c>
      <c r="CF15" s="9">
        <v>11.903</v>
      </c>
      <c r="CG15" s="9">
        <v>1.23</v>
      </c>
      <c r="CH15" s="9">
        <v>1.1240000000000001</v>
      </c>
      <c r="CI15" s="9">
        <v>18.603000000000002</v>
      </c>
      <c r="CJ15" s="9">
        <v>8.6780000000000008</v>
      </c>
      <c r="CK15" s="9">
        <v>8.3239999999999998</v>
      </c>
      <c r="CL15" s="9">
        <v>0.1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0.1</v>
      </c>
      <c r="DA15" s="9">
        <v>8.2240000000000002</v>
      </c>
      <c r="DB15" s="9">
        <v>7.9169999999999998</v>
      </c>
      <c r="DC15" s="9">
        <v>7.54</v>
      </c>
      <c r="DD15" s="9">
        <v>0.18099999999999999</v>
      </c>
      <c r="DE15" s="9">
        <v>0.19600000000000001</v>
      </c>
      <c r="DF15" s="9">
        <v>0.18099999999999999</v>
      </c>
      <c r="DG15" s="9">
        <v>0.19600000000000001</v>
      </c>
      <c r="DH15" s="9">
        <v>0</v>
      </c>
      <c r="DI15" s="9">
        <v>6.28</v>
      </c>
      <c r="DJ15" s="9">
        <v>0.20100000000000001</v>
      </c>
      <c r="DK15" s="9">
        <v>0.50600000000000001</v>
      </c>
      <c r="DL15" s="9">
        <v>0.92900000000000005</v>
      </c>
      <c r="DM15" s="9">
        <v>0.7</v>
      </c>
      <c r="DN15" s="9">
        <v>7.2169999999999996</v>
      </c>
      <c r="DO15" s="9">
        <v>0.307</v>
      </c>
      <c r="DP15" s="9">
        <v>0.35399999999999998</v>
      </c>
      <c r="DQ15" s="9">
        <v>8.6780000000000008</v>
      </c>
      <c r="DR15" s="9">
        <v>5.65</v>
      </c>
      <c r="DS15" s="9">
        <v>5.1130000000000004</v>
      </c>
      <c r="DT15" s="9">
        <v>0.499</v>
      </c>
      <c r="DU15" s="9">
        <v>0.499</v>
      </c>
      <c r="DV15" s="9">
        <v>0.20100000000000001</v>
      </c>
      <c r="DW15" s="9">
        <v>0.29799999999999999</v>
      </c>
      <c r="DX15" s="9">
        <v>0.309</v>
      </c>
      <c r="DY15" s="9">
        <v>0.19</v>
      </c>
      <c r="DZ15" s="9">
        <v>0.309</v>
      </c>
      <c r="EA15" s="9">
        <v>9.7000000000000003E-2</v>
      </c>
      <c r="EB15" s="9">
        <v>9.2999999999999999E-2</v>
      </c>
      <c r="EC15" s="9">
        <v>0</v>
      </c>
      <c r="ED15" s="9">
        <v>9.7000000000000003E-2</v>
      </c>
      <c r="EE15" s="9">
        <v>0.40200000000000002</v>
      </c>
      <c r="EF15" s="9">
        <v>9.7000000000000003E-2</v>
      </c>
      <c r="EG15" s="9">
        <v>0.40200000000000002</v>
      </c>
      <c r="EH15" s="9">
        <v>0</v>
      </c>
      <c r="EI15" s="9">
        <v>4.6139999999999999</v>
      </c>
      <c r="EJ15" s="9">
        <v>4.2750000000000004</v>
      </c>
      <c r="EK15" s="9">
        <v>4.1050000000000004</v>
      </c>
      <c r="EL15" s="9">
        <v>0.17</v>
      </c>
      <c r="EM15" s="9">
        <v>0</v>
      </c>
      <c r="EN15" s="9">
        <v>0.17</v>
      </c>
      <c r="EO15" s="9">
        <v>0</v>
      </c>
      <c r="EP15" s="9">
        <v>0</v>
      </c>
      <c r="EQ15" s="9">
        <v>3.1120000000000001</v>
      </c>
      <c r="ER15" s="9">
        <v>0.218</v>
      </c>
      <c r="ES15" s="9">
        <v>0.11700000000000001</v>
      </c>
      <c r="ET15" s="9">
        <v>0.82799999999999996</v>
      </c>
      <c r="EU15" s="9">
        <v>0.29599999999999999</v>
      </c>
      <c r="EV15" s="9">
        <v>3.9790000000000001</v>
      </c>
      <c r="EW15" s="9">
        <v>0.33900000000000002</v>
      </c>
      <c r="EX15" s="9">
        <v>0.53700000000000003</v>
      </c>
      <c r="EY15" s="9">
        <v>5.65</v>
      </c>
      <c r="EZ15" s="9">
        <v>10.801</v>
      </c>
      <c r="FA15" s="9">
        <v>10.029</v>
      </c>
      <c r="FB15" s="9">
        <v>2.2949999999999999</v>
      </c>
      <c r="FC15" s="9">
        <v>2.2949999999999999</v>
      </c>
      <c r="FD15" s="9">
        <v>0.39100000000000001</v>
      </c>
      <c r="FE15" s="9">
        <v>1.9039999999999999</v>
      </c>
      <c r="FF15" s="9">
        <v>1.323</v>
      </c>
      <c r="FG15" s="9">
        <v>0.97199999999999998</v>
      </c>
      <c r="FH15" s="9">
        <v>1.5780000000000001</v>
      </c>
      <c r="FI15" s="9">
        <v>0.71699999999999997</v>
      </c>
      <c r="FJ15" s="9">
        <v>0</v>
      </c>
      <c r="FK15" s="9">
        <v>0.39100000000000001</v>
      </c>
      <c r="FL15" s="9">
        <v>0.97299999999999998</v>
      </c>
      <c r="FM15" s="9">
        <v>0.93200000000000005</v>
      </c>
      <c r="FN15" s="9">
        <v>1.869</v>
      </c>
      <c r="FO15" s="9">
        <v>0.42599999999999999</v>
      </c>
      <c r="FP15" s="9">
        <v>0</v>
      </c>
      <c r="FQ15" s="9">
        <v>7.734</v>
      </c>
      <c r="FR15" s="9">
        <v>7.1849999999999996</v>
      </c>
      <c r="FS15" s="9">
        <v>7.0910000000000002</v>
      </c>
      <c r="FT15" s="9">
        <v>9.2999999999999999E-2</v>
      </c>
      <c r="FU15" s="9">
        <v>0</v>
      </c>
      <c r="FV15" s="9">
        <v>9.2999999999999999E-2</v>
      </c>
      <c r="FW15" s="9">
        <v>0</v>
      </c>
      <c r="FX15" s="9">
        <v>0</v>
      </c>
      <c r="FY15" s="9">
        <v>6.1669999999999998</v>
      </c>
      <c r="FZ15" s="9">
        <v>0</v>
      </c>
      <c r="GA15" s="9">
        <v>0.503</v>
      </c>
      <c r="GB15" s="9">
        <v>0.51400000000000001</v>
      </c>
      <c r="GC15" s="9">
        <v>0.61399999999999999</v>
      </c>
      <c r="GD15" s="9">
        <v>6.57</v>
      </c>
      <c r="GE15" s="9">
        <v>0.54900000000000004</v>
      </c>
      <c r="GF15" s="9">
        <v>0.77200000000000002</v>
      </c>
      <c r="GG15" s="9">
        <v>10.801</v>
      </c>
      <c r="GH15" s="9">
        <v>33.064</v>
      </c>
      <c r="GI15" s="9">
        <v>31.855</v>
      </c>
      <c r="GJ15" s="9">
        <v>3.6709999999999998</v>
      </c>
      <c r="GK15" s="9">
        <v>3.472</v>
      </c>
      <c r="GL15" s="9">
        <v>1.502</v>
      </c>
      <c r="GM15" s="9">
        <v>1.9710000000000001</v>
      </c>
      <c r="GN15" s="9">
        <v>2.4590000000000001</v>
      </c>
      <c r="GO15" s="9">
        <v>1.014</v>
      </c>
      <c r="GP15" s="9">
        <v>2.7519999999999998</v>
      </c>
      <c r="GQ15" s="9">
        <v>0</v>
      </c>
      <c r="GR15" s="9">
        <v>0.72099999999999997</v>
      </c>
      <c r="GS15" s="9">
        <v>1.0149999999999999</v>
      </c>
      <c r="GT15" s="9">
        <v>1.429</v>
      </c>
      <c r="GU15" s="9">
        <v>1.0289999999999999</v>
      </c>
      <c r="GV15" s="9">
        <v>2.258</v>
      </c>
      <c r="GW15" s="9">
        <v>1.214</v>
      </c>
      <c r="GX15" s="9">
        <v>0.19800000000000001</v>
      </c>
      <c r="GY15" s="9">
        <v>28.184000000000001</v>
      </c>
      <c r="GZ15" s="9">
        <v>25.023</v>
      </c>
      <c r="HA15" s="9">
        <v>23.349</v>
      </c>
      <c r="HB15" s="9">
        <v>0.622</v>
      </c>
      <c r="HC15" s="9">
        <v>1.052</v>
      </c>
      <c r="HD15" s="9">
        <v>1.1659999999999999</v>
      </c>
      <c r="HE15" s="9">
        <v>0.114</v>
      </c>
      <c r="HF15" s="9">
        <v>0.39500000000000002</v>
      </c>
      <c r="HG15" s="9">
        <v>20.55</v>
      </c>
      <c r="HH15" s="9">
        <v>1.2090000000000001</v>
      </c>
      <c r="HI15" s="9">
        <v>0.94399999999999995</v>
      </c>
      <c r="HJ15" s="9">
        <v>2.3199999999999998</v>
      </c>
      <c r="HK15" s="9">
        <v>3.7770000000000001</v>
      </c>
      <c r="HL15" s="9">
        <v>21.245999999999999</v>
      </c>
      <c r="HM15" s="9">
        <v>3.161</v>
      </c>
      <c r="HN15" s="9">
        <v>1.2090000000000001</v>
      </c>
      <c r="HO15" s="9">
        <v>33.064</v>
      </c>
      <c r="HP15" s="9">
        <v>16.800999999999998</v>
      </c>
      <c r="HQ15" s="9">
        <v>15.901999999999999</v>
      </c>
      <c r="HR15" s="9">
        <v>0.94899999999999995</v>
      </c>
      <c r="HS15" s="9">
        <v>0.94899999999999995</v>
      </c>
      <c r="HT15" s="9">
        <v>0.22800000000000001</v>
      </c>
      <c r="HU15" s="9">
        <v>0.72099999999999997</v>
      </c>
      <c r="HV15" s="9">
        <v>0.441</v>
      </c>
      <c r="HW15" s="9">
        <v>0.50700000000000001</v>
      </c>
      <c r="HX15" s="9">
        <v>0.441</v>
      </c>
      <c r="HY15" s="9">
        <v>0.17100000000000001</v>
      </c>
      <c r="HZ15" s="9">
        <v>0.33600000000000002</v>
      </c>
      <c r="IA15" s="9">
        <v>0.33500000000000002</v>
      </c>
      <c r="IB15" s="9">
        <v>0.19900000000000001</v>
      </c>
      <c r="IC15" s="9">
        <v>0.41499999999999998</v>
      </c>
      <c r="ID15" s="9">
        <v>0.82</v>
      </c>
      <c r="IE15" s="9">
        <v>0.129</v>
      </c>
      <c r="IF15" s="9">
        <v>0</v>
      </c>
      <c r="IG15" s="9">
        <v>14.954000000000001</v>
      </c>
      <c r="IH15" s="9">
        <v>13.958</v>
      </c>
      <c r="II15" s="9">
        <v>13.468</v>
      </c>
      <c r="IJ15" s="9">
        <v>0.376</v>
      </c>
      <c r="IK15" s="9">
        <v>0.114</v>
      </c>
      <c r="IL15" s="9">
        <v>0.28399999999999997</v>
      </c>
      <c r="IM15" s="9">
        <v>9.1999999999999998E-2</v>
      </c>
      <c r="IN15" s="9">
        <v>0.114</v>
      </c>
      <c r="IO15" s="9">
        <v>12.73</v>
      </c>
      <c r="IP15" s="9">
        <v>0.104</v>
      </c>
      <c r="IQ15" s="9">
        <v>0.215</v>
      </c>
    </row>
    <row r="16" spans="1:251">
      <c r="A16" s="10">
        <v>43862</v>
      </c>
      <c r="B16" s="9">
        <v>0.08</v>
      </c>
      <c r="C16" s="9">
        <v>14.544</v>
      </c>
      <c r="D16" s="9">
        <v>11.795999999999999</v>
      </c>
      <c r="E16" s="9">
        <v>11.378</v>
      </c>
      <c r="F16" s="9">
        <v>0.26900000000000002</v>
      </c>
      <c r="G16" s="9">
        <v>0.14899999999999999</v>
      </c>
      <c r="H16" s="9">
        <v>0.26900000000000002</v>
      </c>
      <c r="I16" s="9">
        <v>0</v>
      </c>
      <c r="J16" s="9">
        <v>0.14899999999999999</v>
      </c>
      <c r="K16" s="9">
        <v>10.055</v>
      </c>
      <c r="L16" s="9">
        <v>0.252</v>
      </c>
      <c r="M16" s="9">
        <v>0.48099999999999998</v>
      </c>
      <c r="N16" s="9">
        <v>1.008</v>
      </c>
      <c r="O16" s="9">
        <v>2.0489999999999999</v>
      </c>
      <c r="P16" s="9">
        <v>9.7469999999999999</v>
      </c>
      <c r="Q16" s="9">
        <v>2.7480000000000002</v>
      </c>
      <c r="R16" s="9">
        <v>0.69899999999999995</v>
      </c>
      <c r="S16" s="9">
        <v>16.210999999999999</v>
      </c>
      <c r="T16" s="9">
        <v>15.558999999999999</v>
      </c>
      <c r="U16" s="9">
        <v>14.505000000000001</v>
      </c>
      <c r="V16" s="9">
        <v>1.6859999999999999</v>
      </c>
      <c r="W16" s="9">
        <v>1.6859999999999999</v>
      </c>
      <c r="X16" s="9">
        <v>0.56699999999999995</v>
      </c>
      <c r="Y16" s="9">
        <v>1.1200000000000001</v>
      </c>
      <c r="Z16" s="9">
        <v>0.86599999999999999</v>
      </c>
      <c r="AA16" s="9">
        <v>0.82</v>
      </c>
      <c r="AB16" s="9">
        <v>0.52400000000000002</v>
      </c>
      <c r="AC16" s="9">
        <v>0.56899999999999995</v>
      </c>
      <c r="AD16" s="9">
        <v>0.59399999999999997</v>
      </c>
      <c r="AE16" s="9">
        <v>0.53300000000000003</v>
      </c>
      <c r="AF16" s="9">
        <v>0.88</v>
      </c>
      <c r="AG16" s="9">
        <v>0.27400000000000002</v>
      </c>
      <c r="AH16" s="9">
        <v>1.113</v>
      </c>
      <c r="AI16" s="9">
        <v>0.57399999999999995</v>
      </c>
      <c r="AJ16" s="9">
        <v>0</v>
      </c>
      <c r="AK16" s="9">
        <v>12.819000000000001</v>
      </c>
      <c r="AL16" s="9">
        <v>12.522</v>
      </c>
      <c r="AM16" s="9">
        <v>12.13</v>
      </c>
      <c r="AN16" s="9">
        <v>0.23699999999999999</v>
      </c>
      <c r="AO16" s="9">
        <v>0.155</v>
      </c>
      <c r="AP16" s="9">
        <v>0.39100000000000001</v>
      </c>
      <c r="AQ16" s="9">
        <v>0</v>
      </c>
      <c r="AR16" s="9">
        <v>0</v>
      </c>
      <c r="AS16" s="9">
        <v>9.6069999999999993</v>
      </c>
      <c r="AT16" s="9">
        <v>0.65200000000000002</v>
      </c>
      <c r="AU16" s="9">
        <v>0.442</v>
      </c>
      <c r="AV16" s="9">
        <v>1.82</v>
      </c>
      <c r="AW16" s="9">
        <v>1.381</v>
      </c>
      <c r="AX16" s="9">
        <v>11.141</v>
      </c>
      <c r="AY16" s="9">
        <v>0.29699999999999999</v>
      </c>
      <c r="AZ16" s="9">
        <v>1.054</v>
      </c>
      <c r="BA16" s="9">
        <v>15.558999999999999</v>
      </c>
      <c r="BB16" s="9">
        <v>20.285</v>
      </c>
      <c r="BC16" s="9">
        <v>18.856000000000002</v>
      </c>
      <c r="BD16" s="9">
        <v>1.8280000000000001</v>
      </c>
      <c r="BE16" s="9">
        <v>1.8280000000000001</v>
      </c>
      <c r="BF16" s="9">
        <v>0.63900000000000001</v>
      </c>
      <c r="BG16" s="9">
        <v>1.1879999999999999</v>
      </c>
      <c r="BH16" s="9">
        <v>0.86799999999999999</v>
      </c>
      <c r="BI16" s="9">
        <v>0.96</v>
      </c>
      <c r="BJ16" s="9">
        <v>0.84199999999999997</v>
      </c>
      <c r="BK16" s="9">
        <v>0.57999999999999996</v>
      </c>
      <c r="BL16" s="9">
        <v>0.40600000000000003</v>
      </c>
      <c r="BM16" s="9">
        <v>0.25600000000000001</v>
      </c>
      <c r="BN16" s="9">
        <v>0.89700000000000002</v>
      </c>
      <c r="BO16" s="9">
        <v>0.67500000000000004</v>
      </c>
      <c r="BP16" s="9">
        <v>1.284</v>
      </c>
      <c r="BQ16" s="9">
        <v>0.54400000000000004</v>
      </c>
      <c r="BR16" s="9">
        <v>0</v>
      </c>
      <c r="BS16" s="9">
        <v>17.027999999999999</v>
      </c>
      <c r="BT16" s="9">
        <v>15.871</v>
      </c>
      <c r="BU16" s="9">
        <v>14.669</v>
      </c>
      <c r="BV16" s="9">
        <v>0.25600000000000001</v>
      </c>
      <c r="BW16" s="9">
        <v>0.94699999999999995</v>
      </c>
      <c r="BX16" s="9">
        <v>0.64200000000000002</v>
      </c>
      <c r="BY16" s="9">
        <v>0.47199999999999998</v>
      </c>
      <c r="BZ16" s="9">
        <v>8.8999999999999996E-2</v>
      </c>
      <c r="CA16" s="9">
        <v>13.243</v>
      </c>
      <c r="CB16" s="9">
        <v>0.97599999999999998</v>
      </c>
      <c r="CC16" s="9">
        <v>0.44400000000000001</v>
      </c>
      <c r="CD16" s="9">
        <v>1.2090000000000001</v>
      </c>
      <c r="CE16" s="9">
        <v>3.3239999999999998</v>
      </c>
      <c r="CF16" s="9">
        <v>12.547000000000001</v>
      </c>
      <c r="CG16" s="9">
        <v>1.157</v>
      </c>
      <c r="CH16" s="9">
        <v>1.429</v>
      </c>
      <c r="CI16" s="9">
        <v>20.285</v>
      </c>
      <c r="CJ16" s="9">
        <v>7.3719999999999999</v>
      </c>
      <c r="CK16" s="9">
        <v>6.4859999999999998</v>
      </c>
      <c r="CL16" s="9">
        <v>1.1020000000000001</v>
      </c>
      <c r="CM16" s="9">
        <v>0.66800000000000004</v>
      </c>
      <c r="CN16" s="9">
        <v>0.193</v>
      </c>
      <c r="CO16" s="9">
        <v>0.47399999999999998</v>
      </c>
      <c r="CP16" s="9">
        <v>0.193</v>
      </c>
      <c r="CQ16" s="9">
        <v>0.47399999999999998</v>
      </c>
      <c r="CR16" s="9">
        <v>0.28000000000000003</v>
      </c>
      <c r="CS16" s="9">
        <v>0.38700000000000001</v>
      </c>
      <c r="CT16" s="9">
        <v>0</v>
      </c>
      <c r="CU16" s="9">
        <v>6.3E-2</v>
      </c>
      <c r="CV16" s="9">
        <v>0.32400000000000001</v>
      </c>
      <c r="CW16" s="9">
        <v>0.28000000000000003</v>
      </c>
      <c r="CX16" s="9">
        <v>0.41099999999999998</v>
      </c>
      <c r="CY16" s="9">
        <v>0.25600000000000001</v>
      </c>
      <c r="CZ16" s="9">
        <v>0.435</v>
      </c>
      <c r="DA16" s="9">
        <v>5.3840000000000003</v>
      </c>
      <c r="DB16" s="9">
        <v>5.1040000000000001</v>
      </c>
      <c r="DC16" s="9">
        <v>4.93</v>
      </c>
      <c r="DD16" s="9">
        <v>8.1000000000000003E-2</v>
      </c>
      <c r="DE16" s="9">
        <v>9.1999999999999998E-2</v>
      </c>
      <c r="DF16" s="9">
        <v>8.1000000000000003E-2</v>
      </c>
      <c r="DG16" s="9">
        <v>0</v>
      </c>
      <c r="DH16" s="9">
        <v>9.1999999999999998E-2</v>
      </c>
      <c r="DI16" s="9">
        <v>3.6880000000000002</v>
      </c>
      <c r="DJ16" s="9">
        <v>0.13700000000000001</v>
      </c>
      <c r="DK16" s="9">
        <v>0.11799999999999999</v>
      </c>
      <c r="DL16" s="9">
        <v>1.1599999999999999</v>
      </c>
      <c r="DM16" s="9">
        <v>1.0569999999999999</v>
      </c>
      <c r="DN16" s="9">
        <v>4.0460000000000003</v>
      </c>
      <c r="DO16" s="9">
        <v>0.28100000000000003</v>
      </c>
      <c r="DP16" s="9">
        <v>0.88600000000000001</v>
      </c>
      <c r="DQ16" s="9">
        <v>7.3719999999999999</v>
      </c>
      <c r="DR16" s="9">
        <v>5.8849999999999998</v>
      </c>
      <c r="DS16" s="9">
        <v>5.431</v>
      </c>
      <c r="DT16" s="9">
        <v>0.44900000000000001</v>
      </c>
      <c r="DU16" s="9">
        <v>0.44900000000000001</v>
      </c>
      <c r="DV16" s="9">
        <v>0.35099999999999998</v>
      </c>
      <c r="DW16" s="9">
        <v>9.8000000000000004E-2</v>
      </c>
      <c r="DX16" s="9">
        <v>0.35899999999999999</v>
      </c>
      <c r="DY16" s="9">
        <v>8.8999999999999996E-2</v>
      </c>
      <c r="DZ16" s="9">
        <v>0.44900000000000001</v>
      </c>
      <c r="EA16" s="9">
        <v>0</v>
      </c>
      <c r="EB16" s="9">
        <v>0</v>
      </c>
      <c r="EC16" s="9">
        <v>0</v>
      </c>
      <c r="ED16" s="9">
        <v>0.109</v>
      </c>
      <c r="EE16" s="9">
        <v>0.34</v>
      </c>
      <c r="EF16" s="9">
        <v>0</v>
      </c>
      <c r="EG16" s="9">
        <v>0.44900000000000001</v>
      </c>
      <c r="EH16" s="9">
        <v>0</v>
      </c>
      <c r="EI16" s="9">
        <v>4.9820000000000002</v>
      </c>
      <c r="EJ16" s="9">
        <v>4.407</v>
      </c>
      <c r="EK16" s="9">
        <v>4.0640000000000001</v>
      </c>
      <c r="EL16" s="9">
        <v>9.1999999999999998E-2</v>
      </c>
      <c r="EM16" s="9">
        <v>0.25</v>
      </c>
      <c r="EN16" s="9">
        <v>0.19900000000000001</v>
      </c>
      <c r="EO16" s="9">
        <v>0.14299999999999999</v>
      </c>
      <c r="EP16" s="9">
        <v>0</v>
      </c>
      <c r="EQ16" s="9">
        <v>3.887</v>
      </c>
      <c r="ER16" s="9">
        <v>6.6000000000000003E-2</v>
      </c>
      <c r="ES16" s="9">
        <v>0.14499999999999999</v>
      </c>
      <c r="ET16" s="9">
        <v>0.309</v>
      </c>
      <c r="EU16" s="9">
        <v>0.57799999999999996</v>
      </c>
      <c r="EV16" s="9">
        <v>3.8290000000000002</v>
      </c>
      <c r="EW16" s="9">
        <v>0.57499999999999996</v>
      </c>
      <c r="EX16" s="9">
        <v>0.45400000000000001</v>
      </c>
      <c r="EY16" s="9">
        <v>5.8849999999999998</v>
      </c>
      <c r="EZ16" s="9">
        <v>8.6530000000000005</v>
      </c>
      <c r="FA16" s="9">
        <v>7.5309999999999997</v>
      </c>
      <c r="FB16" s="9">
        <v>0.4</v>
      </c>
      <c r="FC16" s="9">
        <v>0.4</v>
      </c>
      <c r="FD16" s="9">
        <v>0.4</v>
      </c>
      <c r="FE16" s="9">
        <v>0</v>
      </c>
      <c r="FF16" s="9">
        <v>0.252</v>
      </c>
      <c r="FG16" s="9">
        <v>0.14799999999999999</v>
      </c>
      <c r="FH16" s="9">
        <v>0.252</v>
      </c>
      <c r="FI16" s="9">
        <v>0.14799999999999999</v>
      </c>
      <c r="FJ16" s="9">
        <v>0</v>
      </c>
      <c r="FK16" s="9">
        <v>0.252</v>
      </c>
      <c r="FL16" s="9">
        <v>0</v>
      </c>
      <c r="FM16" s="9">
        <v>0.14799999999999999</v>
      </c>
      <c r="FN16" s="9">
        <v>0.28299999999999997</v>
      </c>
      <c r="FO16" s="9">
        <v>0.11700000000000001</v>
      </c>
      <c r="FP16" s="9">
        <v>0</v>
      </c>
      <c r="FQ16" s="9">
        <v>7.1310000000000002</v>
      </c>
      <c r="FR16" s="9">
        <v>6.05</v>
      </c>
      <c r="FS16" s="9">
        <v>5.9550000000000001</v>
      </c>
      <c r="FT16" s="9">
        <v>0</v>
      </c>
      <c r="FU16" s="9">
        <v>9.5000000000000001E-2</v>
      </c>
      <c r="FV16" s="9">
        <v>0</v>
      </c>
      <c r="FW16" s="9">
        <v>9.5000000000000001E-2</v>
      </c>
      <c r="FX16" s="9">
        <v>0</v>
      </c>
      <c r="FY16" s="9">
        <v>3.95</v>
      </c>
      <c r="FZ16" s="9">
        <v>0.26</v>
      </c>
      <c r="GA16" s="9">
        <v>0.14000000000000001</v>
      </c>
      <c r="GB16" s="9">
        <v>1.7</v>
      </c>
      <c r="GC16" s="9">
        <v>0.498</v>
      </c>
      <c r="GD16" s="9">
        <v>5.5519999999999996</v>
      </c>
      <c r="GE16" s="9">
        <v>1.081</v>
      </c>
      <c r="GF16" s="9">
        <v>1.1220000000000001</v>
      </c>
      <c r="GG16" s="9">
        <v>8.6530000000000005</v>
      </c>
      <c r="GH16" s="9">
        <v>35.877000000000002</v>
      </c>
      <c r="GI16" s="9">
        <v>34.667999999999999</v>
      </c>
      <c r="GJ16" s="9">
        <v>2.4700000000000002</v>
      </c>
      <c r="GK16" s="9">
        <v>2.254</v>
      </c>
      <c r="GL16" s="9">
        <v>1.264</v>
      </c>
      <c r="GM16" s="9">
        <v>0.98899999999999999</v>
      </c>
      <c r="GN16" s="9">
        <v>1.577</v>
      </c>
      <c r="GO16" s="9">
        <v>0.67600000000000005</v>
      </c>
      <c r="GP16" s="9">
        <v>1.653</v>
      </c>
      <c r="GQ16" s="9">
        <v>0</v>
      </c>
      <c r="GR16" s="9">
        <v>0.60099999999999998</v>
      </c>
      <c r="GS16" s="9">
        <v>0.51800000000000002</v>
      </c>
      <c r="GT16" s="9">
        <v>0.45400000000000001</v>
      </c>
      <c r="GU16" s="9">
        <v>1.282</v>
      </c>
      <c r="GV16" s="9">
        <v>1.8140000000000001</v>
      </c>
      <c r="GW16" s="9">
        <v>0.439</v>
      </c>
      <c r="GX16" s="9">
        <v>0.216</v>
      </c>
      <c r="GY16" s="9">
        <v>32.198</v>
      </c>
      <c r="GZ16" s="9">
        <v>27.972999999999999</v>
      </c>
      <c r="HA16" s="9">
        <v>26.637</v>
      </c>
      <c r="HB16" s="9">
        <v>0.72199999999999998</v>
      </c>
      <c r="HC16" s="9">
        <v>0.61299999999999999</v>
      </c>
      <c r="HD16" s="9">
        <v>1.0780000000000001</v>
      </c>
      <c r="HE16" s="9">
        <v>0</v>
      </c>
      <c r="HF16" s="9">
        <v>0.25800000000000001</v>
      </c>
      <c r="HG16" s="9">
        <v>22.245000000000001</v>
      </c>
      <c r="HH16" s="9">
        <v>1.9019999999999999</v>
      </c>
      <c r="HI16" s="9">
        <v>1.143</v>
      </c>
      <c r="HJ16" s="9">
        <v>2.6829999999999998</v>
      </c>
      <c r="HK16" s="9">
        <v>5.55</v>
      </c>
      <c r="HL16" s="9">
        <v>22.422999999999998</v>
      </c>
      <c r="HM16" s="9">
        <v>4.226</v>
      </c>
      <c r="HN16" s="9">
        <v>1.2090000000000001</v>
      </c>
      <c r="HO16" s="9">
        <v>35.877000000000002</v>
      </c>
      <c r="HP16" s="9">
        <v>21.305</v>
      </c>
      <c r="HQ16" s="9">
        <v>20.151</v>
      </c>
      <c r="HR16" s="9">
        <v>1.216</v>
      </c>
      <c r="HS16" s="9">
        <v>0.96399999999999997</v>
      </c>
      <c r="HT16" s="9">
        <v>0.32500000000000001</v>
      </c>
      <c r="HU16" s="9">
        <v>0.64</v>
      </c>
      <c r="HV16" s="9">
        <v>0.51200000000000001</v>
      </c>
      <c r="HW16" s="9">
        <v>0.45200000000000001</v>
      </c>
      <c r="HX16" s="9">
        <v>0.33800000000000002</v>
      </c>
      <c r="HY16" s="9">
        <v>0.23300000000000001</v>
      </c>
      <c r="HZ16" s="9">
        <v>0.39300000000000002</v>
      </c>
      <c r="IA16" s="9">
        <v>0.189</v>
      </c>
      <c r="IB16" s="9">
        <v>0.371</v>
      </c>
      <c r="IC16" s="9">
        <v>0.40400000000000003</v>
      </c>
      <c r="ID16" s="9">
        <v>0.61</v>
      </c>
      <c r="IE16" s="9">
        <v>0.35399999999999998</v>
      </c>
      <c r="IF16" s="9">
        <v>0.252</v>
      </c>
      <c r="IG16" s="9">
        <v>18.934000000000001</v>
      </c>
      <c r="IH16" s="9">
        <v>16.329000000000001</v>
      </c>
      <c r="II16" s="9">
        <v>15.759</v>
      </c>
      <c r="IJ16" s="9">
        <v>0</v>
      </c>
      <c r="IK16" s="9">
        <v>0.56999999999999995</v>
      </c>
      <c r="IL16" s="9">
        <v>0.155</v>
      </c>
      <c r="IM16" s="9">
        <v>0.317</v>
      </c>
      <c r="IN16" s="9">
        <v>9.8000000000000004E-2</v>
      </c>
      <c r="IO16" s="9">
        <v>13.847</v>
      </c>
      <c r="IP16" s="9">
        <v>0.53400000000000003</v>
      </c>
      <c r="IQ16" s="9">
        <v>0.45</v>
      </c>
    </row>
    <row r="17" spans="1:251">
      <c r="A17" s="10">
        <v>44228</v>
      </c>
      <c r="B17" s="9">
        <v>7.3999999999999996E-2</v>
      </c>
      <c r="C17" s="9">
        <v>11.989000000000001</v>
      </c>
      <c r="D17" s="9">
        <v>8.2940000000000005</v>
      </c>
      <c r="E17" s="9">
        <v>8.2940000000000005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7.1260000000000003</v>
      </c>
      <c r="L17" s="9">
        <v>0.26</v>
      </c>
      <c r="M17" s="9">
        <v>0.255</v>
      </c>
      <c r="N17" s="9">
        <v>0.65400000000000003</v>
      </c>
      <c r="O17" s="9">
        <v>0.57999999999999996</v>
      </c>
      <c r="P17" s="9">
        <v>7.7140000000000004</v>
      </c>
      <c r="Q17" s="9">
        <v>3.6949999999999998</v>
      </c>
      <c r="R17" s="9">
        <v>0.505</v>
      </c>
      <c r="S17" s="9">
        <v>14.323</v>
      </c>
      <c r="T17" s="9">
        <v>13.983000000000001</v>
      </c>
      <c r="U17" s="9">
        <v>13.631</v>
      </c>
      <c r="V17" s="9">
        <v>0.70599999999999996</v>
      </c>
      <c r="W17" s="9">
        <v>0.70599999999999996</v>
      </c>
      <c r="X17" s="9">
        <v>0.19400000000000001</v>
      </c>
      <c r="Y17" s="9">
        <v>0.51200000000000001</v>
      </c>
      <c r="Z17" s="9">
        <v>0.33600000000000002</v>
      </c>
      <c r="AA17" s="9">
        <v>0.37</v>
      </c>
      <c r="AB17" s="9">
        <v>0.33600000000000002</v>
      </c>
      <c r="AC17" s="9">
        <v>0.29799999999999999</v>
      </c>
      <c r="AD17" s="9">
        <v>7.1999999999999995E-2</v>
      </c>
      <c r="AE17" s="9">
        <v>0.104</v>
      </c>
      <c r="AF17" s="9">
        <v>0.38800000000000001</v>
      </c>
      <c r="AG17" s="9">
        <v>0.215</v>
      </c>
      <c r="AH17" s="9">
        <v>0.61599999999999999</v>
      </c>
      <c r="AI17" s="9">
        <v>0.09</v>
      </c>
      <c r="AJ17" s="9">
        <v>0</v>
      </c>
      <c r="AK17" s="9">
        <v>12.925000000000001</v>
      </c>
      <c r="AL17" s="9">
        <v>11.967000000000001</v>
      </c>
      <c r="AM17" s="9">
        <v>10.782</v>
      </c>
      <c r="AN17" s="9">
        <v>0.47499999999999998</v>
      </c>
      <c r="AO17" s="9">
        <v>0.71099999999999997</v>
      </c>
      <c r="AP17" s="9">
        <v>0.41</v>
      </c>
      <c r="AQ17" s="9">
        <v>0.71099999999999997</v>
      </c>
      <c r="AR17" s="9">
        <v>6.5000000000000002E-2</v>
      </c>
      <c r="AS17" s="9">
        <v>9.7439999999999998</v>
      </c>
      <c r="AT17" s="9">
        <v>0.65400000000000003</v>
      </c>
      <c r="AU17" s="9">
        <v>0.45400000000000001</v>
      </c>
      <c r="AV17" s="9">
        <v>1.115</v>
      </c>
      <c r="AW17" s="9">
        <v>2.8330000000000002</v>
      </c>
      <c r="AX17" s="9">
        <v>9.1340000000000003</v>
      </c>
      <c r="AY17" s="9">
        <v>0.95799999999999996</v>
      </c>
      <c r="AZ17" s="9">
        <v>0.35199999999999998</v>
      </c>
      <c r="BA17" s="9">
        <v>13.983000000000001</v>
      </c>
      <c r="BB17" s="9">
        <v>16.146000000000001</v>
      </c>
      <c r="BC17" s="9">
        <v>15.186999999999999</v>
      </c>
      <c r="BD17" s="9">
        <v>1.5660000000000001</v>
      </c>
      <c r="BE17" s="9">
        <v>1.2829999999999999</v>
      </c>
      <c r="BF17" s="9">
        <v>0.224</v>
      </c>
      <c r="BG17" s="9">
        <v>1.0589999999999999</v>
      </c>
      <c r="BH17" s="9">
        <v>0.53400000000000003</v>
      </c>
      <c r="BI17" s="9">
        <v>0.749</v>
      </c>
      <c r="BJ17" s="9">
        <v>0.53400000000000003</v>
      </c>
      <c r="BK17" s="9">
        <v>0.51500000000000001</v>
      </c>
      <c r="BL17" s="9">
        <v>0.23400000000000001</v>
      </c>
      <c r="BM17" s="9">
        <v>0.54</v>
      </c>
      <c r="BN17" s="9">
        <v>0.438</v>
      </c>
      <c r="BO17" s="9">
        <v>0.30499999999999999</v>
      </c>
      <c r="BP17" s="9">
        <v>0.97799999999999998</v>
      </c>
      <c r="BQ17" s="9">
        <v>0.30499999999999999</v>
      </c>
      <c r="BR17" s="9">
        <v>0.28299999999999997</v>
      </c>
      <c r="BS17" s="9">
        <v>13.621</v>
      </c>
      <c r="BT17" s="9">
        <v>12.664999999999999</v>
      </c>
      <c r="BU17" s="9">
        <v>11.670999999999999</v>
      </c>
      <c r="BV17" s="9">
        <v>0.32600000000000001</v>
      </c>
      <c r="BW17" s="9">
        <v>0.66800000000000004</v>
      </c>
      <c r="BX17" s="9">
        <v>0.58499999999999996</v>
      </c>
      <c r="BY17" s="9">
        <v>0.33</v>
      </c>
      <c r="BZ17" s="9">
        <v>7.9000000000000001E-2</v>
      </c>
      <c r="CA17" s="9">
        <v>11.679</v>
      </c>
      <c r="CB17" s="9">
        <v>0.34699999999999998</v>
      </c>
      <c r="CC17" s="9">
        <v>0.41199999999999998</v>
      </c>
      <c r="CD17" s="9">
        <v>0.22700000000000001</v>
      </c>
      <c r="CE17" s="9">
        <v>2.6080000000000001</v>
      </c>
      <c r="CF17" s="9">
        <v>10.057</v>
      </c>
      <c r="CG17" s="9">
        <v>0.95599999999999996</v>
      </c>
      <c r="CH17" s="9">
        <v>0.95899999999999996</v>
      </c>
      <c r="CI17" s="9">
        <v>16.146000000000001</v>
      </c>
      <c r="CJ17" s="9">
        <v>7.0709999999999997</v>
      </c>
      <c r="CK17" s="9">
        <v>6.6029999999999998</v>
      </c>
      <c r="CL17" s="9">
        <v>0.65800000000000003</v>
      </c>
      <c r="CM17" s="9">
        <v>0.65800000000000003</v>
      </c>
      <c r="CN17" s="9">
        <v>0.112</v>
      </c>
      <c r="CO17" s="9">
        <v>0.54600000000000004</v>
      </c>
      <c r="CP17" s="9">
        <v>0.112</v>
      </c>
      <c r="CQ17" s="9">
        <v>0.54600000000000004</v>
      </c>
      <c r="CR17" s="9">
        <v>0.224</v>
      </c>
      <c r="CS17" s="9">
        <v>0.434</v>
      </c>
      <c r="CT17" s="9">
        <v>0</v>
      </c>
      <c r="CU17" s="9">
        <v>0.30099999999999999</v>
      </c>
      <c r="CV17" s="9">
        <v>0.35699999999999998</v>
      </c>
      <c r="CW17" s="9">
        <v>0</v>
      </c>
      <c r="CX17" s="9">
        <v>0.32800000000000001</v>
      </c>
      <c r="CY17" s="9">
        <v>0.33</v>
      </c>
      <c r="CZ17" s="9">
        <v>0</v>
      </c>
      <c r="DA17" s="9">
        <v>5.9450000000000003</v>
      </c>
      <c r="DB17" s="9">
        <v>5.5839999999999996</v>
      </c>
      <c r="DC17" s="9">
        <v>5.5839999999999996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3.8639999999999999</v>
      </c>
      <c r="DJ17" s="9">
        <v>0.60599999999999998</v>
      </c>
      <c r="DK17" s="9">
        <v>0.313</v>
      </c>
      <c r="DL17" s="9">
        <v>0.80100000000000005</v>
      </c>
      <c r="DM17" s="9">
        <v>0.34899999999999998</v>
      </c>
      <c r="DN17" s="9">
        <v>5.2350000000000003</v>
      </c>
      <c r="DO17" s="9">
        <v>0.36099999999999999</v>
      </c>
      <c r="DP17" s="9">
        <v>0.46800000000000003</v>
      </c>
      <c r="DQ17" s="9">
        <v>7.0709999999999997</v>
      </c>
      <c r="DR17" s="9">
        <v>5.9640000000000004</v>
      </c>
      <c r="DS17" s="9">
        <v>5.665</v>
      </c>
      <c r="DT17" s="9">
        <v>1.026</v>
      </c>
      <c r="DU17" s="9">
        <v>1.026</v>
      </c>
      <c r="DV17" s="9">
        <v>0.29099999999999998</v>
      </c>
      <c r="DW17" s="9">
        <v>0.73599999999999999</v>
      </c>
      <c r="DX17" s="9">
        <v>0.58399999999999996</v>
      </c>
      <c r="DY17" s="9">
        <v>0.442</v>
      </c>
      <c r="DZ17" s="9">
        <v>0.65</v>
      </c>
      <c r="EA17" s="9">
        <v>0.376</v>
      </c>
      <c r="EB17" s="9">
        <v>0</v>
      </c>
      <c r="EC17" s="9">
        <v>9.5000000000000001E-2</v>
      </c>
      <c r="ED17" s="9">
        <v>0.86599999999999999</v>
      </c>
      <c r="EE17" s="9">
        <v>6.6000000000000003E-2</v>
      </c>
      <c r="EF17" s="9">
        <v>0.55100000000000005</v>
      </c>
      <c r="EG17" s="9">
        <v>0.47499999999999998</v>
      </c>
      <c r="EH17" s="9">
        <v>0</v>
      </c>
      <c r="EI17" s="9">
        <v>4.6379999999999999</v>
      </c>
      <c r="EJ17" s="9">
        <v>3.65</v>
      </c>
      <c r="EK17" s="9">
        <v>3.5550000000000002</v>
      </c>
      <c r="EL17" s="9">
        <v>0</v>
      </c>
      <c r="EM17" s="9">
        <v>9.5000000000000001E-2</v>
      </c>
      <c r="EN17" s="9">
        <v>0</v>
      </c>
      <c r="EO17" s="9">
        <v>9.5000000000000001E-2</v>
      </c>
      <c r="EP17" s="9">
        <v>0</v>
      </c>
      <c r="EQ17" s="9">
        <v>3.0059999999999998</v>
      </c>
      <c r="ER17" s="9">
        <v>7.9000000000000001E-2</v>
      </c>
      <c r="ES17" s="9">
        <v>0</v>
      </c>
      <c r="ET17" s="9">
        <v>0.56499999999999995</v>
      </c>
      <c r="EU17" s="9">
        <v>0.16300000000000001</v>
      </c>
      <c r="EV17" s="9">
        <v>3.4870000000000001</v>
      </c>
      <c r="EW17" s="9">
        <v>0.98799999999999999</v>
      </c>
      <c r="EX17" s="9">
        <v>0.3</v>
      </c>
      <c r="EY17" s="9">
        <v>5.9640000000000004</v>
      </c>
      <c r="EZ17" s="9">
        <v>9.0969999999999995</v>
      </c>
      <c r="FA17" s="9">
        <v>8.093</v>
      </c>
      <c r="FB17" s="9">
        <v>0.69299999999999995</v>
      </c>
      <c r="FC17" s="9">
        <v>0.69299999999999995</v>
      </c>
      <c r="FD17" s="9">
        <v>0.152</v>
      </c>
      <c r="FE17" s="9">
        <v>0.54200000000000004</v>
      </c>
      <c r="FF17" s="9">
        <v>0.39400000000000002</v>
      </c>
      <c r="FG17" s="9">
        <v>0.29899999999999999</v>
      </c>
      <c r="FH17" s="9">
        <v>0.46300000000000002</v>
      </c>
      <c r="FI17" s="9">
        <v>0.23</v>
      </c>
      <c r="FJ17" s="9">
        <v>0</v>
      </c>
      <c r="FK17" s="9">
        <v>7.4999999999999997E-2</v>
      </c>
      <c r="FL17" s="9">
        <v>0.44900000000000001</v>
      </c>
      <c r="FM17" s="9">
        <v>0.16900000000000001</v>
      </c>
      <c r="FN17" s="9">
        <v>0.54300000000000004</v>
      </c>
      <c r="FO17" s="9">
        <v>0.15</v>
      </c>
      <c r="FP17" s="9">
        <v>0</v>
      </c>
      <c r="FQ17" s="9">
        <v>7.399</v>
      </c>
      <c r="FR17" s="9">
        <v>5.984</v>
      </c>
      <c r="FS17" s="9">
        <v>5.75</v>
      </c>
      <c r="FT17" s="9">
        <v>0.155</v>
      </c>
      <c r="FU17" s="9">
        <v>7.9000000000000001E-2</v>
      </c>
      <c r="FV17" s="9">
        <v>0.155</v>
      </c>
      <c r="FW17" s="9">
        <v>7.9000000000000001E-2</v>
      </c>
      <c r="FX17" s="9">
        <v>0</v>
      </c>
      <c r="FY17" s="9">
        <v>4.6779999999999999</v>
      </c>
      <c r="FZ17" s="9">
        <v>0.27800000000000002</v>
      </c>
      <c r="GA17" s="9">
        <v>0.157</v>
      </c>
      <c r="GB17" s="9">
        <v>0.872</v>
      </c>
      <c r="GC17" s="9">
        <v>0.94899999999999995</v>
      </c>
      <c r="GD17" s="9">
        <v>5.0350000000000001</v>
      </c>
      <c r="GE17" s="9">
        <v>1.415</v>
      </c>
      <c r="GF17" s="9">
        <v>1.004</v>
      </c>
      <c r="GG17" s="9">
        <v>9.0969999999999995</v>
      </c>
      <c r="GH17" s="9">
        <v>37.749000000000002</v>
      </c>
      <c r="GI17" s="9">
        <v>36.878999999999998</v>
      </c>
      <c r="GJ17" s="9">
        <v>2.5139999999999998</v>
      </c>
      <c r="GK17" s="9">
        <v>2.4350000000000001</v>
      </c>
      <c r="GL17" s="9">
        <v>1.468</v>
      </c>
      <c r="GM17" s="9">
        <v>0.96599999999999997</v>
      </c>
      <c r="GN17" s="9">
        <v>2.141</v>
      </c>
      <c r="GO17" s="9">
        <v>0.29399999999999998</v>
      </c>
      <c r="GP17" s="9">
        <v>2.1190000000000002</v>
      </c>
      <c r="GQ17" s="9">
        <v>0</v>
      </c>
      <c r="GR17" s="9">
        <v>0.316</v>
      </c>
      <c r="GS17" s="9">
        <v>0.75</v>
      </c>
      <c r="GT17" s="9">
        <v>0.56399999999999995</v>
      </c>
      <c r="GU17" s="9">
        <v>1.1200000000000001</v>
      </c>
      <c r="GV17" s="9">
        <v>1.5249999999999999</v>
      </c>
      <c r="GW17" s="9">
        <v>0.91</v>
      </c>
      <c r="GX17" s="9">
        <v>7.9000000000000001E-2</v>
      </c>
      <c r="GY17" s="9">
        <v>34.365000000000002</v>
      </c>
      <c r="GZ17" s="9">
        <v>29.768000000000001</v>
      </c>
      <c r="HA17" s="9">
        <v>28.193999999999999</v>
      </c>
      <c r="HB17" s="9">
        <v>1.0209999999999999</v>
      </c>
      <c r="HC17" s="9">
        <v>0.55300000000000005</v>
      </c>
      <c r="HD17" s="9">
        <v>1.012</v>
      </c>
      <c r="HE17" s="9">
        <v>5.8000000000000003E-2</v>
      </c>
      <c r="HF17" s="9">
        <v>0.504</v>
      </c>
      <c r="HG17" s="9">
        <v>22.920999999999999</v>
      </c>
      <c r="HH17" s="9">
        <v>1.1200000000000001</v>
      </c>
      <c r="HI17" s="9">
        <v>0.61799999999999999</v>
      </c>
      <c r="HJ17" s="9">
        <v>5.109</v>
      </c>
      <c r="HK17" s="9">
        <v>5.6040000000000001</v>
      </c>
      <c r="HL17" s="9">
        <v>24.164000000000001</v>
      </c>
      <c r="HM17" s="9">
        <v>4.5979999999999999</v>
      </c>
      <c r="HN17" s="9">
        <v>0.87</v>
      </c>
      <c r="HO17" s="9">
        <v>37.749000000000002</v>
      </c>
      <c r="HP17" s="9">
        <v>14.202999999999999</v>
      </c>
      <c r="HQ17" s="9">
        <v>13.74</v>
      </c>
      <c r="HR17" s="9">
        <v>1.0980000000000001</v>
      </c>
      <c r="HS17" s="9">
        <v>1.0980000000000001</v>
      </c>
      <c r="HT17" s="9">
        <v>0.56100000000000005</v>
      </c>
      <c r="HU17" s="9">
        <v>0.53800000000000003</v>
      </c>
      <c r="HV17" s="9">
        <v>0.65200000000000002</v>
      </c>
      <c r="HW17" s="9">
        <v>0.44600000000000001</v>
      </c>
      <c r="HX17" s="9">
        <v>0.56499999999999995</v>
      </c>
      <c r="HY17" s="9">
        <v>0.16900000000000001</v>
      </c>
      <c r="HZ17" s="9">
        <v>0.36499999999999999</v>
      </c>
      <c r="IA17" s="9">
        <v>0.377</v>
      </c>
      <c r="IB17" s="9">
        <v>0.156</v>
      </c>
      <c r="IC17" s="9">
        <v>0.56499999999999995</v>
      </c>
      <c r="ID17" s="9">
        <v>0.86699999999999999</v>
      </c>
      <c r="IE17" s="9">
        <v>0.23200000000000001</v>
      </c>
      <c r="IF17" s="9">
        <v>0</v>
      </c>
      <c r="IG17" s="9">
        <v>12.641</v>
      </c>
      <c r="IH17" s="9">
        <v>10.734</v>
      </c>
      <c r="II17" s="9">
        <v>9.9309999999999992</v>
      </c>
      <c r="IJ17" s="9">
        <v>7.5999999999999998E-2</v>
      </c>
      <c r="IK17" s="9">
        <v>0.72699999999999998</v>
      </c>
      <c r="IL17" s="9">
        <v>0.33800000000000002</v>
      </c>
      <c r="IM17" s="9">
        <v>0.38800000000000001</v>
      </c>
      <c r="IN17" s="9">
        <v>0</v>
      </c>
      <c r="IO17" s="9">
        <v>9.5350000000000001</v>
      </c>
      <c r="IP17" s="9">
        <v>0.30399999999999999</v>
      </c>
      <c r="IQ17" s="9">
        <v>0.153</v>
      </c>
    </row>
    <row r="18" spans="1:251">
      <c r="A18" s="10">
        <v>44593</v>
      </c>
      <c r="B18" s="9">
        <v>0</v>
      </c>
      <c r="C18" s="9">
        <v>15.84</v>
      </c>
      <c r="D18" s="9">
        <v>12.462999999999999</v>
      </c>
      <c r="E18" s="9">
        <v>11.76</v>
      </c>
      <c r="F18" s="9">
        <v>0.38800000000000001</v>
      </c>
      <c r="G18" s="9">
        <v>0.315</v>
      </c>
      <c r="H18" s="9">
        <v>0.38800000000000001</v>
      </c>
      <c r="I18" s="9">
        <v>0.315</v>
      </c>
      <c r="J18" s="9">
        <v>0</v>
      </c>
      <c r="K18" s="9">
        <v>10.148999999999999</v>
      </c>
      <c r="L18" s="9">
        <v>0.84799999999999998</v>
      </c>
      <c r="M18" s="9">
        <v>0.48199999999999998</v>
      </c>
      <c r="N18" s="9">
        <v>0.98399999999999999</v>
      </c>
      <c r="O18" s="9">
        <v>1.8280000000000001</v>
      </c>
      <c r="P18" s="9">
        <v>10.635</v>
      </c>
      <c r="Q18" s="9">
        <v>3.3769999999999998</v>
      </c>
      <c r="R18" s="9">
        <v>0.66100000000000003</v>
      </c>
      <c r="S18" s="9">
        <v>19.167999999999999</v>
      </c>
      <c r="T18" s="9">
        <v>15.542999999999999</v>
      </c>
      <c r="U18" s="9">
        <v>14.321</v>
      </c>
      <c r="V18" s="9">
        <v>1.92</v>
      </c>
      <c r="W18" s="9">
        <v>1.4910000000000001</v>
      </c>
      <c r="X18" s="9">
        <v>0.94099999999999995</v>
      </c>
      <c r="Y18" s="9">
        <v>0.55000000000000004</v>
      </c>
      <c r="Z18" s="9">
        <v>0.95599999999999996</v>
      </c>
      <c r="AA18" s="9">
        <v>0.53600000000000003</v>
      </c>
      <c r="AB18" s="9">
        <v>0.85899999999999999</v>
      </c>
      <c r="AC18" s="9">
        <v>0.313</v>
      </c>
      <c r="AD18" s="9">
        <v>0.115</v>
      </c>
      <c r="AE18" s="9">
        <v>0.63500000000000001</v>
      </c>
      <c r="AF18" s="9">
        <v>0.22700000000000001</v>
      </c>
      <c r="AG18" s="9">
        <v>0.63</v>
      </c>
      <c r="AH18" s="9">
        <v>0.74399999999999999</v>
      </c>
      <c r="AI18" s="9">
        <v>0.747</v>
      </c>
      <c r="AJ18" s="9">
        <v>0.42899999999999999</v>
      </c>
      <c r="AK18" s="9">
        <v>12.401</v>
      </c>
      <c r="AL18" s="9">
        <v>10.916</v>
      </c>
      <c r="AM18" s="9">
        <v>9.9710000000000001</v>
      </c>
      <c r="AN18" s="9">
        <v>0.34200000000000003</v>
      </c>
      <c r="AO18" s="9">
        <v>0.60299999999999998</v>
      </c>
      <c r="AP18" s="9">
        <v>0.35299999999999998</v>
      </c>
      <c r="AQ18" s="9">
        <v>0.59299999999999997</v>
      </c>
      <c r="AR18" s="9">
        <v>0</v>
      </c>
      <c r="AS18" s="9">
        <v>7.9930000000000003</v>
      </c>
      <c r="AT18" s="9">
        <v>1.3129999999999999</v>
      </c>
      <c r="AU18" s="9">
        <v>0.39800000000000002</v>
      </c>
      <c r="AV18" s="9">
        <v>1.212</v>
      </c>
      <c r="AW18" s="9">
        <v>1.9730000000000001</v>
      </c>
      <c r="AX18" s="9">
        <v>8.9429999999999996</v>
      </c>
      <c r="AY18" s="9">
        <v>1.484</v>
      </c>
      <c r="AZ18" s="9">
        <v>1.222</v>
      </c>
      <c r="BA18" s="9">
        <v>15.542999999999999</v>
      </c>
      <c r="BB18" s="9">
        <v>17.343</v>
      </c>
      <c r="BC18" s="9">
        <v>17.035</v>
      </c>
      <c r="BD18" s="9">
        <v>1.829</v>
      </c>
      <c r="BE18" s="9">
        <v>1.718</v>
      </c>
      <c r="BF18" s="9">
        <v>0.7</v>
      </c>
      <c r="BG18" s="9">
        <v>1.018</v>
      </c>
      <c r="BH18" s="9">
        <v>1.0549999999999999</v>
      </c>
      <c r="BI18" s="9">
        <v>0.66300000000000003</v>
      </c>
      <c r="BJ18" s="9">
        <v>0.67800000000000005</v>
      </c>
      <c r="BK18" s="9">
        <v>0.93400000000000005</v>
      </c>
      <c r="BL18" s="9">
        <v>0.106</v>
      </c>
      <c r="BM18" s="9">
        <v>0.81299999999999994</v>
      </c>
      <c r="BN18" s="9">
        <v>0.108</v>
      </c>
      <c r="BO18" s="9">
        <v>0.79600000000000004</v>
      </c>
      <c r="BP18" s="9">
        <v>1.6479999999999999</v>
      </c>
      <c r="BQ18" s="9">
        <v>7.0999999999999994E-2</v>
      </c>
      <c r="BR18" s="9">
        <v>0.111</v>
      </c>
      <c r="BS18" s="9">
        <v>15.206</v>
      </c>
      <c r="BT18" s="9">
        <v>13.632999999999999</v>
      </c>
      <c r="BU18" s="9">
        <v>11.946999999999999</v>
      </c>
      <c r="BV18" s="9">
        <v>0.86799999999999999</v>
      </c>
      <c r="BW18" s="9">
        <v>0.81699999999999995</v>
      </c>
      <c r="BX18" s="9">
        <v>1.0740000000000001</v>
      </c>
      <c r="BY18" s="9">
        <v>0.5</v>
      </c>
      <c r="BZ18" s="9">
        <v>0</v>
      </c>
      <c r="CA18" s="9">
        <v>11.04</v>
      </c>
      <c r="CB18" s="9">
        <v>0.86199999999999999</v>
      </c>
      <c r="CC18" s="9">
        <v>0.58899999999999997</v>
      </c>
      <c r="CD18" s="9">
        <v>1.143</v>
      </c>
      <c r="CE18" s="9">
        <v>4.282</v>
      </c>
      <c r="CF18" s="9">
        <v>9.3510000000000009</v>
      </c>
      <c r="CG18" s="9">
        <v>1.573</v>
      </c>
      <c r="CH18" s="9">
        <v>0.308</v>
      </c>
      <c r="CI18" s="9">
        <v>17.343</v>
      </c>
      <c r="CJ18" s="9">
        <v>5.7889999999999997</v>
      </c>
      <c r="CK18" s="9">
        <v>5.3209999999999997</v>
      </c>
      <c r="CL18" s="9">
        <v>0.60699999999999998</v>
      </c>
      <c r="CM18" s="9">
        <v>0.434</v>
      </c>
      <c r="CN18" s="9">
        <v>0.222</v>
      </c>
      <c r="CO18" s="9">
        <v>0.21299999999999999</v>
      </c>
      <c r="CP18" s="9">
        <v>0.32</v>
      </c>
      <c r="CQ18" s="9">
        <v>0.115</v>
      </c>
      <c r="CR18" s="9">
        <v>0.105</v>
      </c>
      <c r="CS18" s="9">
        <v>0.222</v>
      </c>
      <c r="CT18" s="9">
        <v>0.107</v>
      </c>
      <c r="CU18" s="9">
        <v>0</v>
      </c>
      <c r="CV18" s="9">
        <v>0.434</v>
      </c>
      <c r="CW18" s="9">
        <v>0</v>
      </c>
      <c r="CX18" s="9">
        <v>0.434</v>
      </c>
      <c r="CY18" s="9">
        <v>0</v>
      </c>
      <c r="CZ18" s="9">
        <v>0.17299999999999999</v>
      </c>
      <c r="DA18" s="9">
        <v>4.7140000000000004</v>
      </c>
      <c r="DB18" s="9">
        <v>4.6449999999999996</v>
      </c>
      <c r="DC18" s="9">
        <v>4.5469999999999997</v>
      </c>
      <c r="DD18" s="9">
        <v>0</v>
      </c>
      <c r="DE18" s="9">
        <v>9.7000000000000003E-2</v>
      </c>
      <c r="DF18" s="9">
        <v>0</v>
      </c>
      <c r="DG18" s="9">
        <v>9.7000000000000003E-2</v>
      </c>
      <c r="DH18" s="9">
        <v>0</v>
      </c>
      <c r="DI18" s="9">
        <v>3.431</v>
      </c>
      <c r="DJ18" s="9">
        <v>0.55100000000000005</v>
      </c>
      <c r="DK18" s="9">
        <v>0.21</v>
      </c>
      <c r="DL18" s="9">
        <v>0.45300000000000001</v>
      </c>
      <c r="DM18" s="9">
        <v>0.626</v>
      </c>
      <c r="DN18" s="9">
        <v>4.0190000000000001</v>
      </c>
      <c r="DO18" s="9">
        <v>6.9000000000000006E-2</v>
      </c>
      <c r="DP18" s="9">
        <v>0.46800000000000003</v>
      </c>
      <c r="DQ18" s="9">
        <v>5.7889999999999997</v>
      </c>
      <c r="DR18" s="9">
        <v>6.5339999999999998</v>
      </c>
      <c r="DS18" s="9">
        <v>6.3680000000000003</v>
      </c>
      <c r="DT18" s="9">
        <v>0.95599999999999996</v>
      </c>
      <c r="DU18" s="9">
        <v>0.88100000000000001</v>
      </c>
      <c r="DV18" s="9">
        <v>0.30099999999999999</v>
      </c>
      <c r="DW18" s="9">
        <v>0.57999999999999996</v>
      </c>
      <c r="DX18" s="9">
        <v>0.63700000000000001</v>
      </c>
      <c r="DY18" s="9">
        <v>0.24399999999999999</v>
      </c>
      <c r="DZ18" s="9">
        <v>0.63700000000000001</v>
      </c>
      <c r="EA18" s="9">
        <v>0</v>
      </c>
      <c r="EB18" s="9">
        <v>0.24399999999999999</v>
      </c>
      <c r="EC18" s="9">
        <v>0.23599999999999999</v>
      </c>
      <c r="ED18" s="9">
        <v>0.17499999999999999</v>
      </c>
      <c r="EE18" s="9">
        <v>0.47</v>
      </c>
      <c r="EF18" s="9">
        <v>0.71299999999999997</v>
      </c>
      <c r="EG18" s="9">
        <v>0.16800000000000001</v>
      </c>
      <c r="EH18" s="9">
        <v>7.4999999999999997E-2</v>
      </c>
      <c r="EI18" s="9">
        <v>5.4119999999999999</v>
      </c>
      <c r="EJ18" s="9">
        <v>4.7569999999999997</v>
      </c>
      <c r="EK18" s="9">
        <v>4.5330000000000004</v>
      </c>
      <c r="EL18" s="9">
        <v>0.107</v>
      </c>
      <c r="EM18" s="9">
        <v>0.11600000000000001</v>
      </c>
      <c r="EN18" s="9">
        <v>0.107</v>
      </c>
      <c r="EO18" s="9">
        <v>0.11600000000000001</v>
      </c>
      <c r="EP18" s="9">
        <v>0</v>
      </c>
      <c r="EQ18" s="9">
        <v>3.7909999999999999</v>
      </c>
      <c r="ER18" s="9">
        <v>0.434</v>
      </c>
      <c r="ES18" s="9">
        <v>0</v>
      </c>
      <c r="ET18" s="9">
        <v>0.53200000000000003</v>
      </c>
      <c r="EU18" s="9">
        <v>0.96199999999999997</v>
      </c>
      <c r="EV18" s="9">
        <v>3.7949999999999999</v>
      </c>
      <c r="EW18" s="9">
        <v>0.65500000000000003</v>
      </c>
      <c r="EX18" s="9">
        <v>0.16700000000000001</v>
      </c>
      <c r="EY18" s="9">
        <v>6.5339999999999998</v>
      </c>
      <c r="EZ18" s="9">
        <v>6.5579999999999998</v>
      </c>
      <c r="FA18" s="9">
        <v>6.5579999999999998</v>
      </c>
      <c r="FB18" s="9">
        <v>1.2989999999999999</v>
      </c>
      <c r="FC18" s="9">
        <v>1.2989999999999999</v>
      </c>
      <c r="FD18" s="9">
        <v>0.111</v>
      </c>
      <c r="FE18" s="9">
        <v>1.1870000000000001</v>
      </c>
      <c r="FF18" s="9">
        <v>0.746</v>
      </c>
      <c r="FG18" s="9">
        <v>0.55200000000000005</v>
      </c>
      <c r="FH18" s="9">
        <v>0.85699999999999998</v>
      </c>
      <c r="FI18" s="9">
        <v>0.23400000000000001</v>
      </c>
      <c r="FJ18" s="9">
        <v>0</v>
      </c>
      <c r="FK18" s="9">
        <v>0.25</v>
      </c>
      <c r="FL18" s="9">
        <v>0.26900000000000002</v>
      </c>
      <c r="FM18" s="9">
        <v>0.78</v>
      </c>
      <c r="FN18" s="9">
        <v>0.78</v>
      </c>
      <c r="FO18" s="9">
        <v>0.51800000000000002</v>
      </c>
      <c r="FP18" s="9">
        <v>0</v>
      </c>
      <c r="FQ18" s="9">
        <v>5.2590000000000003</v>
      </c>
      <c r="FR18" s="9">
        <v>4.4290000000000003</v>
      </c>
      <c r="FS18" s="9">
        <v>3.831</v>
      </c>
      <c r="FT18" s="9">
        <v>9.2999999999999999E-2</v>
      </c>
      <c r="FU18" s="9">
        <v>0.505</v>
      </c>
      <c r="FV18" s="9">
        <v>9.2999999999999999E-2</v>
      </c>
      <c r="FW18" s="9">
        <v>0.29199999999999998</v>
      </c>
      <c r="FX18" s="9">
        <v>0.214</v>
      </c>
      <c r="FY18" s="9">
        <v>2.6619999999999999</v>
      </c>
      <c r="FZ18" s="9">
        <v>0.29599999999999999</v>
      </c>
      <c r="GA18" s="9">
        <v>0.41199999999999998</v>
      </c>
      <c r="GB18" s="9">
        <v>1.06</v>
      </c>
      <c r="GC18" s="9">
        <v>0.78</v>
      </c>
      <c r="GD18" s="9">
        <v>3.65</v>
      </c>
      <c r="GE18" s="9">
        <v>0.83</v>
      </c>
      <c r="GF18" s="9">
        <v>0</v>
      </c>
      <c r="GG18" s="9">
        <v>6.5579999999999998</v>
      </c>
      <c r="GH18" s="9">
        <v>35.81</v>
      </c>
      <c r="GI18" s="9">
        <v>34.276000000000003</v>
      </c>
      <c r="GJ18" s="9">
        <v>2.9620000000000002</v>
      </c>
      <c r="GK18" s="9">
        <v>2.9620000000000002</v>
      </c>
      <c r="GL18" s="9">
        <v>1.2370000000000001</v>
      </c>
      <c r="GM18" s="9">
        <v>1.7250000000000001</v>
      </c>
      <c r="GN18" s="9">
        <v>2.2810000000000001</v>
      </c>
      <c r="GO18" s="9">
        <v>0.68100000000000005</v>
      </c>
      <c r="GP18" s="9">
        <v>2.2879999999999998</v>
      </c>
      <c r="GQ18" s="9">
        <v>0</v>
      </c>
      <c r="GR18" s="9">
        <v>0.67400000000000004</v>
      </c>
      <c r="GS18" s="9">
        <v>0.89200000000000002</v>
      </c>
      <c r="GT18" s="9">
        <v>1.1499999999999999</v>
      </c>
      <c r="GU18" s="9">
        <v>0.92</v>
      </c>
      <c r="GV18" s="9">
        <v>2.1120000000000001</v>
      </c>
      <c r="GW18" s="9">
        <v>0.85</v>
      </c>
      <c r="GX18" s="9">
        <v>0</v>
      </c>
      <c r="GY18" s="9">
        <v>31.314</v>
      </c>
      <c r="GZ18" s="9">
        <v>28.167000000000002</v>
      </c>
      <c r="HA18" s="9">
        <v>25.428000000000001</v>
      </c>
      <c r="HB18" s="9">
        <v>1.4730000000000001</v>
      </c>
      <c r="HC18" s="9">
        <v>1.266</v>
      </c>
      <c r="HD18" s="9">
        <v>1.994</v>
      </c>
      <c r="HE18" s="9">
        <v>0.19</v>
      </c>
      <c r="HF18" s="9">
        <v>0.55500000000000005</v>
      </c>
      <c r="HG18" s="9">
        <v>22.594000000000001</v>
      </c>
      <c r="HH18" s="9">
        <v>2.6179999999999999</v>
      </c>
      <c r="HI18" s="9">
        <v>0.86299999999999999</v>
      </c>
      <c r="HJ18" s="9">
        <v>2.0920000000000001</v>
      </c>
      <c r="HK18" s="9">
        <v>6.7160000000000002</v>
      </c>
      <c r="HL18" s="9">
        <v>21.452000000000002</v>
      </c>
      <c r="HM18" s="9">
        <v>3.1469999999999998</v>
      </c>
      <c r="HN18" s="9">
        <v>1.5329999999999999</v>
      </c>
      <c r="HO18" s="9">
        <v>35.81</v>
      </c>
      <c r="HP18" s="9">
        <v>18.113</v>
      </c>
      <c r="HQ18" s="9">
        <v>17.669</v>
      </c>
      <c r="HR18" s="9">
        <v>1.7529999999999999</v>
      </c>
      <c r="HS18" s="9">
        <v>1.7529999999999999</v>
      </c>
      <c r="HT18" s="9">
        <v>0.84699999999999998</v>
      </c>
      <c r="HU18" s="9">
        <v>0.90600000000000003</v>
      </c>
      <c r="HV18" s="9">
        <v>1.048</v>
      </c>
      <c r="HW18" s="9">
        <v>0.70399999999999996</v>
      </c>
      <c r="HX18" s="9">
        <v>1.268</v>
      </c>
      <c r="HY18" s="9">
        <v>0.20100000000000001</v>
      </c>
      <c r="HZ18" s="9">
        <v>0.28399999999999997</v>
      </c>
      <c r="IA18" s="9">
        <v>0.91100000000000003</v>
      </c>
      <c r="IB18" s="9">
        <v>0.22</v>
      </c>
      <c r="IC18" s="9">
        <v>0.622</v>
      </c>
      <c r="ID18" s="9">
        <v>1.5469999999999999</v>
      </c>
      <c r="IE18" s="9">
        <v>0.20499999999999999</v>
      </c>
      <c r="IF18" s="9">
        <v>0</v>
      </c>
      <c r="IG18" s="9">
        <v>15.916</v>
      </c>
      <c r="IH18" s="9">
        <v>12.821999999999999</v>
      </c>
      <c r="II18" s="9">
        <v>11.276</v>
      </c>
      <c r="IJ18" s="9">
        <v>0.40699999999999997</v>
      </c>
      <c r="IK18" s="9">
        <v>1.1379999999999999</v>
      </c>
      <c r="IL18" s="9">
        <v>0.69799999999999995</v>
      </c>
      <c r="IM18" s="9">
        <v>0.84699999999999998</v>
      </c>
      <c r="IN18" s="9">
        <v>0</v>
      </c>
      <c r="IO18" s="9">
        <v>11.118</v>
      </c>
      <c r="IP18" s="9">
        <v>1.198</v>
      </c>
      <c r="IQ18" s="9">
        <v>0.10299999999999999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2.2930000000000001</v>
      </c>
      <c r="C11" s="9">
        <v>3.0129999999999999</v>
      </c>
      <c r="D11" s="9">
        <v>11.874000000000001</v>
      </c>
      <c r="E11" s="9">
        <v>2.7770000000000001</v>
      </c>
      <c r="F11" s="9">
        <v>1.0169999999999999</v>
      </c>
      <c r="G11" s="9">
        <v>20.239999999999998</v>
      </c>
      <c r="H11" s="9">
        <v>20.247</v>
      </c>
      <c r="I11" s="9">
        <v>19.285</v>
      </c>
      <c r="J11" s="9">
        <v>1.74</v>
      </c>
      <c r="K11" s="9">
        <v>1.617</v>
      </c>
      <c r="L11" s="9">
        <v>0.69199999999999995</v>
      </c>
      <c r="M11" s="9">
        <v>0.92400000000000004</v>
      </c>
      <c r="N11" s="9">
        <v>1.165</v>
      </c>
      <c r="O11" s="9">
        <v>0.45100000000000001</v>
      </c>
      <c r="P11" s="9">
        <v>1.0169999999999999</v>
      </c>
      <c r="Q11" s="9">
        <v>0.28399999999999997</v>
      </c>
      <c r="R11" s="9">
        <v>0.316</v>
      </c>
      <c r="S11" s="9">
        <v>0.47399999999999998</v>
      </c>
      <c r="T11" s="9">
        <v>0.17399999999999999</v>
      </c>
      <c r="U11" s="9">
        <v>0.96899999999999997</v>
      </c>
      <c r="V11" s="9">
        <v>0.78100000000000003</v>
      </c>
      <c r="W11" s="9">
        <v>0.83499999999999996</v>
      </c>
      <c r="X11" s="9">
        <v>0.124</v>
      </c>
      <c r="Y11" s="9">
        <v>17.544</v>
      </c>
      <c r="Z11" s="9">
        <v>13.763</v>
      </c>
      <c r="AA11" s="9">
        <v>13.303000000000001</v>
      </c>
      <c r="AB11" s="9">
        <v>0.23</v>
      </c>
      <c r="AC11" s="9">
        <v>0.23</v>
      </c>
      <c r="AD11" s="9">
        <v>0.157</v>
      </c>
      <c r="AE11" s="9">
        <v>0.23</v>
      </c>
      <c r="AF11" s="9">
        <v>7.2999999999999995E-2</v>
      </c>
      <c r="AG11" s="9">
        <v>12.372</v>
      </c>
      <c r="AH11" s="9">
        <v>0.255</v>
      </c>
      <c r="AI11" s="9">
        <v>0.186</v>
      </c>
      <c r="AJ11" s="9">
        <v>0.94899999999999995</v>
      </c>
      <c r="AK11" s="9">
        <v>1.8320000000000001</v>
      </c>
      <c r="AL11" s="9">
        <v>11.930999999999999</v>
      </c>
      <c r="AM11" s="9">
        <v>3.7810000000000001</v>
      </c>
      <c r="AN11" s="9">
        <v>0.96199999999999997</v>
      </c>
      <c r="AO11" s="9">
        <v>20.247</v>
      </c>
      <c r="AP11" s="9">
        <v>25.597999999999999</v>
      </c>
      <c r="AQ11" s="9">
        <v>23.803999999999998</v>
      </c>
      <c r="AR11" s="9">
        <v>3.0219999999999998</v>
      </c>
      <c r="AS11" s="9">
        <v>2.5920000000000001</v>
      </c>
      <c r="AT11" s="9">
        <v>0.67300000000000004</v>
      </c>
      <c r="AU11" s="9">
        <v>1.9179999999999999</v>
      </c>
      <c r="AV11" s="9">
        <v>2.133</v>
      </c>
      <c r="AW11" s="9">
        <v>0.45800000000000002</v>
      </c>
      <c r="AX11" s="9">
        <v>2.133</v>
      </c>
      <c r="AY11" s="9">
        <v>0.45800000000000002</v>
      </c>
      <c r="AZ11" s="9">
        <v>0</v>
      </c>
      <c r="BA11" s="9">
        <v>0.66300000000000003</v>
      </c>
      <c r="BB11" s="9">
        <v>1.097</v>
      </c>
      <c r="BC11" s="9">
        <v>0.83299999999999996</v>
      </c>
      <c r="BD11" s="9">
        <v>1.589</v>
      </c>
      <c r="BE11" s="9">
        <v>1.002</v>
      </c>
      <c r="BF11" s="9">
        <v>0.43</v>
      </c>
      <c r="BG11" s="9">
        <v>20.782</v>
      </c>
      <c r="BH11" s="9">
        <v>19.495000000000001</v>
      </c>
      <c r="BI11" s="9">
        <v>18.937999999999999</v>
      </c>
      <c r="BJ11" s="9">
        <v>0.15</v>
      </c>
      <c r="BK11" s="9">
        <v>0.40699999999999997</v>
      </c>
      <c r="BL11" s="9">
        <v>0.22900000000000001</v>
      </c>
      <c r="BM11" s="9">
        <v>0.17100000000000001</v>
      </c>
      <c r="BN11" s="9">
        <v>0.157</v>
      </c>
      <c r="BO11" s="9">
        <v>16.544</v>
      </c>
      <c r="BP11" s="9">
        <v>0.60599999999999998</v>
      </c>
      <c r="BQ11" s="9">
        <v>0.77500000000000002</v>
      </c>
      <c r="BR11" s="9">
        <v>1.57</v>
      </c>
      <c r="BS11" s="9">
        <v>2.9409999999999998</v>
      </c>
      <c r="BT11" s="9">
        <v>16.555</v>
      </c>
      <c r="BU11" s="9">
        <v>1.2869999999999999</v>
      </c>
      <c r="BV11" s="9">
        <v>1.794</v>
      </c>
      <c r="BW11" s="9">
        <v>25.597999999999999</v>
      </c>
      <c r="BX11" s="9">
        <v>15.048999999999999</v>
      </c>
      <c r="BY11" s="9">
        <v>14.25</v>
      </c>
      <c r="BZ11" s="9">
        <v>2.4260000000000002</v>
      </c>
      <c r="CA11" s="9">
        <v>2.242</v>
      </c>
      <c r="CB11" s="9">
        <v>0.53200000000000003</v>
      </c>
      <c r="CC11" s="9">
        <v>1.71</v>
      </c>
      <c r="CD11" s="9">
        <v>1.296</v>
      </c>
      <c r="CE11" s="9">
        <v>0.94699999999999995</v>
      </c>
      <c r="CF11" s="9">
        <v>1.613</v>
      </c>
      <c r="CG11" s="9">
        <v>0.629</v>
      </c>
      <c r="CH11" s="9">
        <v>0</v>
      </c>
      <c r="CI11" s="9">
        <v>0.48499999999999999</v>
      </c>
      <c r="CJ11" s="9">
        <v>1.08</v>
      </c>
      <c r="CK11" s="9">
        <v>0.67700000000000005</v>
      </c>
      <c r="CL11" s="9">
        <v>1.262</v>
      </c>
      <c r="CM11" s="9">
        <v>0.98</v>
      </c>
      <c r="CN11" s="9">
        <v>0.183</v>
      </c>
      <c r="CO11" s="9">
        <v>11.824</v>
      </c>
      <c r="CP11" s="9">
        <v>10.412000000000001</v>
      </c>
      <c r="CQ11" s="9">
        <v>10.106</v>
      </c>
      <c r="CR11" s="9">
        <v>0.245</v>
      </c>
      <c r="CS11" s="9">
        <v>6.0999999999999999E-2</v>
      </c>
      <c r="CT11" s="9">
        <v>0.245</v>
      </c>
      <c r="CU11" s="9">
        <v>6.0999999999999999E-2</v>
      </c>
      <c r="CV11" s="9">
        <v>0</v>
      </c>
      <c r="CW11" s="9">
        <v>8.6080000000000005</v>
      </c>
      <c r="CX11" s="9">
        <v>0.78500000000000003</v>
      </c>
      <c r="CY11" s="9">
        <v>0.182</v>
      </c>
      <c r="CZ11" s="9">
        <v>0.83599999999999997</v>
      </c>
      <c r="DA11" s="9">
        <v>0.97299999999999998</v>
      </c>
      <c r="DB11" s="9">
        <v>9.4390000000000001</v>
      </c>
      <c r="DC11" s="9">
        <v>1.4119999999999999</v>
      </c>
      <c r="DD11" s="9">
        <v>0.79900000000000004</v>
      </c>
      <c r="DE11" s="9">
        <v>15.048999999999999</v>
      </c>
      <c r="DF11" s="9">
        <v>21.262</v>
      </c>
      <c r="DG11" s="9">
        <v>19.16</v>
      </c>
      <c r="DH11" s="9">
        <v>19.16</v>
      </c>
      <c r="DI11" s="9">
        <v>1.115</v>
      </c>
      <c r="DJ11" s="9">
        <v>18.045000000000002</v>
      </c>
      <c r="DK11" s="9">
        <v>2.1019999999999999</v>
      </c>
      <c r="DL11" s="9">
        <v>225.68799999999999</v>
      </c>
      <c r="DM11" s="9">
        <v>209.685</v>
      </c>
      <c r="DN11" s="9">
        <v>39.076000000000001</v>
      </c>
      <c r="DO11" s="9">
        <v>18.602</v>
      </c>
      <c r="DP11" s="9">
        <v>8.0909999999999993</v>
      </c>
      <c r="DQ11" s="9">
        <v>9.9139999999999997</v>
      </c>
      <c r="DR11" s="9">
        <v>13.26</v>
      </c>
      <c r="DS11" s="9">
        <v>4.7450000000000001</v>
      </c>
      <c r="DT11" s="9">
        <v>14.052</v>
      </c>
      <c r="DU11" s="9">
        <v>1.82</v>
      </c>
      <c r="DV11" s="9">
        <v>1.962</v>
      </c>
      <c r="DW11" s="9">
        <v>5.8289999999999997</v>
      </c>
      <c r="DX11" s="9">
        <v>5.1950000000000003</v>
      </c>
      <c r="DY11" s="9">
        <v>6.9809999999999999</v>
      </c>
      <c r="DZ11" s="9">
        <v>13.637</v>
      </c>
      <c r="EA11" s="9">
        <v>4.3680000000000003</v>
      </c>
      <c r="EB11" s="9">
        <v>20.472999999999999</v>
      </c>
      <c r="EC11" s="9">
        <v>170.60900000000001</v>
      </c>
      <c r="ED11" s="9">
        <v>151.453</v>
      </c>
      <c r="EE11" s="9">
        <v>140.57900000000001</v>
      </c>
      <c r="EF11" s="9">
        <v>3.238</v>
      </c>
      <c r="EG11" s="9">
        <v>7.4080000000000004</v>
      </c>
      <c r="EH11" s="9">
        <v>4.1509999999999998</v>
      </c>
      <c r="EI11" s="9">
        <v>2.6160000000000001</v>
      </c>
      <c r="EJ11" s="9">
        <v>3.2</v>
      </c>
      <c r="EK11" s="9">
        <v>116.175</v>
      </c>
      <c r="EL11" s="9">
        <v>10.766</v>
      </c>
      <c r="EM11" s="9">
        <v>10.355</v>
      </c>
      <c r="EN11" s="9">
        <v>14.157</v>
      </c>
      <c r="EO11" s="9">
        <v>32.868000000000002</v>
      </c>
      <c r="EP11" s="9">
        <v>118.58499999999999</v>
      </c>
      <c r="EQ11" s="9">
        <v>19.155999999999999</v>
      </c>
      <c r="ER11" s="9">
        <v>16.004000000000001</v>
      </c>
      <c r="ES11" s="9">
        <v>202.99199999999999</v>
      </c>
      <c r="ET11" s="9">
        <v>22.696999999999999</v>
      </c>
      <c r="EU11" s="9">
        <v>25.26</v>
      </c>
      <c r="EV11" s="9">
        <v>24.224</v>
      </c>
      <c r="EW11" s="9">
        <v>2.1880000000000002</v>
      </c>
      <c r="EX11" s="9">
        <v>1.804</v>
      </c>
      <c r="EY11" s="9">
        <v>0.72399999999999998</v>
      </c>
      <c r="EZ11" s="9">
        <v>1.08</v>
      </c>
      <c r="FA11" s="9">
        <v>0.73199999999999998</v>
      </c>
      <c r="FB11" s="9">
        <v>1.0720000000000001</v>
      </c>
      <c r="FC11" s="9">
        <v>1.4950000000000001</v>
      </c>
      <c r="FD11" s="9">
        <v>0</v>
      </c>
      <c r="FE11" s="9">
        <v>0.309</v>
      </c>
      <c r="FF11" s="9">
        <v>0.57499999999999996</v>
      </c>
      <c r="FG11" s="9">
        <v>0</v>
      </c>
      <c r="FH11" s="9">
        <v>1.2290000000000001</v>
      </c>
      <c r="FI11" s="9">
        <v>1.623</v>
      </c>
      <c r="FJ11" s="9">
        <v>0.182</v>
      </c>
      <c r="FK11" s="9">
        <v>0.38400000000000001</v>
      </c>
      <c r="FL11" s="9">
        <v>22.036000000000001</v>
      </c>
      <c r="FM11" s="9">
        <v>18.286000000000001</v>
      </c>
      <c r="FN11" s="9">
        <v>15.503</v>
      </c>
      <c r="FO11" s="9">
        <v>0.72</v>
      </c>
      <c r="FP11" s="9">
        <v>2.0630000000000002</v>
      </c>
      <c r="FQ11" s="9">
        <v>0.752</v>
      </c>
      <c r="FR11" s="9">
        <v>0.20100000000000001</v>
      </c>
      <c r="FS11" s="9">
        <v>1.6259999999999999</v>
      </c>
      <c r="FT11" s="9">
        <v>14.073</v>
      </c>
      <c r="FU11" s="9">
        <v>1.7809999999999999</v>
      </c>
      <c r="FV11" s="9">
        <v>1.0269999999999999</v>
      </c>
      <c r="FW11" s="9">
        <v>1.405</v>
      </c>
      <c r="FX11" s="9">
        <v>5.97</v>
      </c>
      <c r="FY11" s="9">
        <v>12.315</v>
      </c>
      <c r="FZ11" s="9">
        <v>3.75</v>
      </c>
      <c r="GA11" s="9">
        <v>1.0369999999999999</v>
      </c>
      <c r="GB11" s="9">
        <v>25.26</v>
      </c>
      <c r="GC11" s="9">
        <v>64.974999999999994</v>
      </c>
      <c r="GD11" s="9">
        <v>61.314</v>
      </c>
      <c r="GE11" s="9">
        <v>5.2469999999999999</v>
      </c>
      <c r="GF11" s="9">
        <v>5.2469999999999999</v>
      </c>
      <c r="GG11" s="9">
        <v>3.403</v>
      </c>
      <c r="GH11" s="9">
        <v>1.843</v>
      </c>
      <c r="GI11" s="9">
        <v>4.7270000000000003</v>
      </c>
      <c r="GJ11" s="9">
        <v>0.52</v>
      </c>
      <c r="GK11" s="9">
        <v>5.1260000000000003</v>
      </c>
      <c r="GL11" s="9">
        <v>0</v>
      </c>
      <c r="GM11" s="9">
        <v>0.12</v>
      </c>
      <c r="GN11" s="9">
        <v>1.581</v>
      </c>
      <c r="GO11" s="9">
        <v>1.675</v>
      </c>
      <c r="GP11" s="9">
        <v>1.99</v>
      </c>
      <c r="GQ11" s="9">
        <v>4.1550000000000002</v>
      </c>
      <c r="GR11" s="9">
        <v>1.091</v>
      </c>
      <c r="GS11" s="9">
        <v>0</v>
      </c>
      <c r="GT11" s="9">
        <v>56.067</v>
      </c>
      <c r="GU11" s="9">
        <v>49.494999999999997</v>
      </c>
      <c r="GV11" s="9">
        <v>47.284999999999997</v>
      </c>
      <c r="GW11" s="9">
        <v>0.66</v>
      </c>
      <c r="GX11" s="9">
        <v>1.55</v>
      </c>
      <c r="GY11" s="9">
        <v>1.629</v>
      </c>
      <c r="GZ11" s="9">
        <v>0</v>
      </c>
      <c r="HA11" s="9">
        <v>0.41399999999999998</v>
      </c>
      <c r="HB11" s="9">
        <v>39.462000000000003</v>
      </c>
      <c r="HC11" s="9">
        <v>4.4619999999999997</v>
      </c>
      <c r="HD11" s="9">
        <v>3.27</v>
      </c>
      <c r="HE11" s="9">
        <v>2.2999999999999998</v>
      </c>
      <c r="HF11" s="9">
        <v>10.278</v>
      </c>
      <c r="HG11" s="9">
        <v>39.216999999999999</v>
      </c>
      <c r="HH11" s="9">
        <v>6.5720000000000001</v>
      </c>
      <c r="HI11" s="9">
        <v>3.661</v>
      </c>
      <c r="HJ11" s="9">
        <v>64.974999999999994</v>
      </c>
      <c r="HK11" s="9">
        <v>22.492000000000001</v>
      </c>
      <c r="HL11" s="9">
        <v>21.306999999999999</v>
      </c>
      <c r="HM11" s="9">
        <v>2.5179999999999998</v>
      </c>
      <c r="HN11" s="9">
        <v>2.5179999999999998</v>
      </c>
      <c r="HO11" s="9">
        <v>1.2</v>
      </c>
      <c r="HP11" s="9">
        <v>1.3169999999999999</v>
      </c>
      <c r="HQ11" s="9">
        <v>2.33</v>
      </c>
      <c r="HR11" s="9">
        <v>0.188</v>
      </c>
      <c r="HS11" s="9">
        <v>2.33</v>
      </c>
      <c r="HT11" s="9">
        <v>0.188</v>
      </c>
      <c r="HU11" s="9">
        <v>0</v>
      </c>
      <c r="HV11" s="9">
        <v>1.6279999999999999</v>
      </c>
      <c r="HW11" s="9">
        <v>0.52</v>
      </c>
      <c r="HX11" s="9">
        <v>0.36899999999999999</v>
      </c>
      <c r="HY11" s="9">
        <v>1.982</v>
      </c>
      <c r="HZ11" s="9">
        <v>0.53600000000000003</v>
      </c>
      <c r="IA11" s="9">
        <v>0</v>
      </c>
      <c r="IB11" s="9">
        <v>18.789000000000001</v>
      </c>
      <c r="IC11" s="9">
        <v>14.941000000000001</v>
      </c>
      <c r="ID11" s="9">
        <v>13.911</v>
      </c>
      <c r="IE11" s="9">
        <v>0.39600000000000002</v>
      </c>
      <c r="IF11" s="9">
        <v>0.63400000000000001</v>
      </c>
      <c r="IG11" s="9">
        <v>0.39600000000000002</v>
      </c>
      <c r="IH11" s="9">
        <v>0.63400000000000001</v>
      </c>
      <c r="II11" s="9">
        <v>0</v>
      </c>
      <c r="IJ11" s="9">
        <v>12.65</v>
      </c>
      <c r="IK11" s="9">
        <v>0.31</v>
      </c>
      <c r="IL11" s="9">
        <v>0.626</v>
      </c>
      <c r="IM11" s="9">
        <v>1.355</v>
      </c>
      <c r="IN11" s="9">
        <v>2.488</v>
      </c>
      <c r="IO11" s="9">
        <v>12.452999999999999</v>
      </c>
      <c r="IP11" s="9">
        <v>3.8479999999999999</v>
      </c>
      <c r="IQ11" s="9">
        <v>1.1850000000000001</v>
      </c>
    </row>
    <row r="12" spans="1:251">
      <c r="A12" s="10">
        <v>42401</v>
      </c>
      <c r="B12" s="9">
        <v>0.28100000000000003</v>
      </c>
      <c r="C12" s="9">
        <v>2.6150000000000002</v>
      </c>
      <c r="D12" s="9">
        <v>11.279</v>
      </c>
      <c r="E12" s="9">
        <v>2.4020000000000001</v>
      </c>
      <c r="F12" s="9">
        <v>0.373</v>
      </c>
      <c r="G12" s="9">
        <v>17.664000000000001</v>
      </c>
      <c r="H12" s="9">
        <v>22.062999999999999</v>
      </c>
      <c r="I12" s="9">
        <v>20.907</v>
      </c>
      <c r="J12" s="9">
        <v>1.5289999999999999</v>
      </c>
      <c r="K12" s="9">
        <v>1.5289999999999999</v>
      </c>
      <c r="L12" s="9">
        <v>0.84099999999999997</v>
      </c>
      <c r="M12" s="9">
        <v>0.68799999999999994</v>
      </c>
      <c r="N12" s="9">
        <v>0.9</v>
      </c>
      <c r="O12" s="9">
        <v>0.629</v>
      </c>
      <c r="P12" s="9">
        <v>0.83499999999999996</v>
      </c>
      <c r="Q12" s="9">
        <v>0.29899999999999999</v>
      </c>
      <c r="R12" s="9">
        <v>0.39500000000000002</v>
      </c>
      <c r="S12" s="9">
        <v>0.20399999999999999</v>
      </c>
      <c r="T12" s="9">
        <v>0.52900000000000003</v>
      </c>
      <c r="U12" s="9">
        <v>0.79600000000000004</v>
      </c>
      <c r="V12" s="9">
        <v>0.53600000000000003</v>
      </c>
      <c r="W12" s="9">
        <v>0.99299999999999999</v>
      </c>
      <c r="X12" s="9">
        <v>0</v>
      </c>
      <c r="Y12" s="9">
        <v>19.378</v>
      </c>
      <c r="Z12" s="9">
        <v>14.65</v>
      </c>
      <c r="AA12" s="9">
        <v>14.263999999999999</v>
      </c>
      <c r="AB12" s="9">
        <v>0.38500000000000001</v>
      </c>
      <c r="AC12" s="9">
        <v>0</v>
      </c>
      <c r="AD12" s="9">
        <v>0.214</v>
      </c>
      <c r="AE12" s="9">
        <v>0</v>
      </c>
      <c r="AF12" s="9">
        <v>0.17100000000000001</v>
      </c>
      <c r="AG12" s="9">
        <v>12.426</v>
      </c>
      <c r="AH12" s="9">
        <v>0.49099999999999999</v>
      </c>
      <c r="AI12" s="9">
        <v>0.751</v>
      </c>
      <c r="AJ12" s="9">
        <v>0.98199999999999998</v>
      </c>
      <c r="AK12" s="9">
        <v>1.9219999999999999</v>
      </c>
      <c r="AL12" s="9">
        <v>12.728</v>
      </c>
      <c r="AM12" s="9">
        <v>4.7279999999999998</v>
      </c>
      <c r="AN12" s="9">
        <v>1.1559999999999999</v>
      </c>
      <c r="AO12" s="9">
        <v>22.062999999999999</v>
      </c>
      <c r="AP12" s="9">
        <v>27.966000000000001</v>
      </c>
      <c r="AQ12" s="9">
        <v>26.196000000000002</v>
      </c>
      <c r="AR12" s="9">
        <v>1.522</v>
      </c>
      <c r="AS12" s="9">
        <v>1.522</v>
      </c>
      <c r="AT12" s="9">
        <v>0.54800000000000004</v>
      </c>
      <c r="AU12" s="9">
        <v>0.97399999999999998</v>
      </c>
      <c r="AV12" s="9">
        <v>0.93100000000000005</v>
      </c>
      <c r="AW12" s="9">
        <v>0.59099999999999997</v>
      </c>
      <c r="AX12" s="9">
        <v>0.84599999999999997</v>
      </c>
      <c r="AY12" s="9">
        <v>0.47399999999999998</v>
      </c>
      <c r="AZ12" s="9">
        <v>0.20100000000000001</v>
      </c>
      <c r="BA12" s="9">
        <v>0.46500000000000002</v>
      </c>
      <c r="BB12" s="9">
        <v>0.501</v>
      </c>
      <c r="BC12" s="9">
        <v>0.55600000000000005</v>
      </c>
      <c r="BD12" s="9">
        <v>1.2350000000000001</v>
      </c>
      <c r="BE12" s="9">
        <v>0.28599999999999998</v>
      </c>
      <c r="BF12" s="9">
        <v>0</v>
      </c>
      <c r="BG12" s="9">
        <v>24.675000000000001</v>
      </c>
      <c r="BH12" s="9">
        <v>22.824999999999999</v>
      </c>
      <c r="BI12" s="9">
        <v>21.443000000000001</v>
      </c>
      <c r="BJ12" s="9">
        <v>0.50600000000000001</v>
      </c>
      <c r="BK12" s="9">
        <v>0.876</v>
      </c>
      <c r="BL12" s="9">
        <v>0.57599999999999996</v>
      </c>
      <c r="BM12" s="9">
        <v>0.54500000000000004</v>
      </c>
      <c r="BN12" s="9">
        <v>0.26100000000000001</v>
      </c>
      <c r="BO12" s="9">
        <v>19.423999999999999</v>
      </c>
      <c r="BP12" s="9">
        <v>0.33600000000000002</v>
      </c>
      <c r="BQ12" s="9">
        <v>0.71199999999999997</v>
      </c>
      <c r="BR12" s="9">
        <v>2.3530000000000002</v>
      </c>
      <c r="BS12" s="9">
        <v>3.9020000000000001</v>
      </c>
      <c r="BT12" s="9">
        <v>18.922999999999998</v>
      </c>
      <c r="BU12" s="9">
        <v>1.85</v>
      </c>
      <c r="BV12" s="9">
        <v>1.77</v>
      </c>
      <c r="BW12" s="9">
        <v>27.966000000000001</v>
      </c>
      <c r="BX12" s="9">
        <v>13.808</v>
      </c>
      <c r="BY12" s="9">
        <v>12.500999999999999</v>
      </c>
      <c r="BZ12" s="9">
        <v>1.091</v>
      </c>
      <c r="CA12" s="9">
        <v>1.0109999999999999</v>
      </c>
      <c r="CB12" s="9">
        <v>0.33900000000000002</v>
      </c>
      <c r="CC12" s="9">
        <v>0.67200000000000004</v>
      </c>
      <c r="CD12" s="9">
        <v>0.379</v>
      </c>
      <c r="CE12" s="9">
        <v>0.63200000000000001</v>
      </c>
      <c r="CF12" s="9">
        <v>0.371</v>
      </c>
      <c r="CG12" s="9">
        <v>0.63900000000000001</v>
      </c>
      <c r="CH12" s="9">
        <v>0</v>
      </c>
      <c r="CI12" s="9">
        <v>0</v>
      </c>
      <c r="CJ12" s="9">
        <v>0.63900000000000001</v>
      </c>
      <c r="CK12" s="9">
        <v>0.371</v>
      </c>
      <c r="CL12" s="9">
        <v>0.44600000000000001</v>
      </c>
      <c r="CM12" s="9">
        <v>0.56399999999999995</v>
      </c>
      <c r="CN12" s="9">
        <v>0.08</v>
      </c>
      <c r="CO12" s="9">
        <v>11.41</v>
      </c>
      <c r="CP12" s="9">
        <v>9.827</v>
      </c>
      <c r="CQ12" s="9">
        <v>9.5589999999999993</v>
      </c>
      <c r="CR12" s="9">
        <v>0.20699999999999999</v>
      </c>
      <c r="CS12" s="9">
        <v>6.0999999999999999E-2</v>
      </c>
      <c r="CT12" s="9">
        <v>0</v>
      </c>
      <c r="CU12" s="9">
        <v>0.26800000000000002</v>
      </c>
      <c r="CV12" s="9">
        <v>0</v>
      </c>
      <c r="CW12" s="9">
        <v>7.4720000000000004</v>
      </c>
      <c r="CX12" s="9">
        <v>0.65900000000000003</v>
      </c>
      <c r="CY12" s="9">
        <v>0.21099999999999999</v>
      </c>
      <c r="CZ12" s="9">
        <v>1.4850000000000001</v>
      </c>
      <c r="DA12" s="9">
        <v>0.60799999999999998</v>
      </c>
      <c r="DB12" s="9">
        <v>9.2189999999999994</v>
      </c>
      <c r="DC12" s="9">
        <v>1.583</v>
      </c>
      <c r="DD12" s="9">
        <v>1.3080000000000001</v>
      </c>
      <c r="DE12" s="9">
        <v>13.808</v>
      </c>
      <c r="DF12" s="9">
        <v>16.64</v>
      </c>
      <c r="DG12" s="9">
        <v>14.651999999999999</v>
      </c>
      <c r="DH12" s="9">
        <v>14.651999999999999</v>
      </c>
      <c r="DI12" s="9">
        <v>0.90200000000000002</v>
      </c>
      <c r="DJ12" s="9">
        <v>13.75</v>
      </c>
      <c r="DK12" s="9">
        <v>1.9870000000000001</v>
      </c>
      <c r="DL12" s="9">
        <v>227.572</v>
      </c>
      <c r="DM12" s="9">
        <v>212.60900000000001</v>
      </c>
      <c r="DN12" s="9">
        <v>44.976999999999997</v>
      </c>
      <c r="DO12" s="9">
        <v>24.827999999999999</v>
      </c>
      <c r="DP12" s="9">
        <v>12.11</v>
      </c>
      <c r="DQ12" s="9">
        <v>11.225</v>
      </c>
      <c r="DR12" s="9">
        <v>15.228</v>
      </c>
      <c r="DS12" s="9">
        <v>8.3109999999999999</v>
      </c>
      <c r="DT12" s="9">
        <v>15.362</v>
      </c>
      <c r="DU12" s="9">
        <v>3.1040000000000001</v>
      </c>
      <c r="DV12" s="9">
        <v>4.2619999999999996</v>
      </c>
      <c r="DW12" s="9">
        <v>6.3289999999999997</v>
      </c>
      <c r="DX12" s="9">
        <v>9.782</v>
      </c>
      <c r="DY12" s="9">
        <v>7.4279999999999999</v>
      </c>
      <c r="DZ12" s="9">
        <v>17.425000000000001</v>
      </c>
      <c r="EA12" s="9">
        <v>6.1130000000000004</v>
      </c>
      <c r="EB12" s="9">
        <v>20.149000000000001</v>
      </c>
      <c r="EC12" s="9">
        <v>167.63200000000001</v>
      </c>
      <c r="ED12" s="9">
        <v>147.23400000000001</v>
      </c>
      <c r="EE12" s="9">
        <v>138.13</v>
      </c>
      <c r="EF12" s="9">
        <v>4.3179999999999996</v>
      </c>
      <c r="EG12" s="9">
        <v>4.7859999999999996</v>
      </c>
      <c r="EH12" s="9">
        <v>4.3159999999999998</v>
      </c>
      <c r="EI12" s="9">
        <v>3.282</v>
      </c>
      <c r="EJ12" s="9">
        <v>1.179</v>
      </c>
      <c r="EK12" s="9">
        <v>112.021</v>
      </c>
      <c r="EL12" s="9">
        <v>9.41</v>
      </c>
      <c r="EM12" s="9">
        <v>9.3219999999999992</v>
      </c>
      <c r="EN12" s="9">
        <v>16.481000000000002</v>
      </c>
      <c r="EO12" s="9">
        <v>36.737000000000002</v>
      </c>
      <c r="EP12" s="9">
        <v>110.497</v>
      </c>
      <c r="EQ12" s="9">
        <v>20.398</v>
      </c>
      <c r="ER12" s="9">
        <v>14.964</v>
      </c>
      <c r="ES12" s="9">
        <v>203.93799999999999</v>
      </c>
      <c r="ET12" s="9">
        <v>23.634</v>
      </c>
      <c r="EU12" s="9">
        <v>25.808</v>
      </c>
      <c r="EV12" s="9">
        <v>25.143000000000001</v>
      </c>
      <c r="EW12" s="9">
        <v>3.6819999999999999</v>
      </c>
      <c r="EX12" s="9">
        <v>3.456</v>
      </c>
      <c r="EY12" s="9">
        <v>1.74</v>
      </c>
      <c r="EZ12" s="9">
        <v>1.512</v>
      </c>
      <c r="FA12" s="9">
        <v>1.736</v>
      </c>
      <c r="FB12" s="9">
        <v>1.72</v>
      </c>
      <c r="FC12" s="9">
        <v>1.732</v>
      </c>
      <c r="FD12" s="9">
        <v>0</v>
      </c>
      <c r="FE12" s="9">
        <v>1.1140000000000001</v>
      </c>
      <c r="FF12" s="9">
        <v>1.153</v>
      </c>
      <c r="FG12" s="9">
        <v>0.94</v>
      </c>
      <c r="FH12" s="9">
        <v>1.363</v>
      </c>
      <c r="FI12" s="9">
        <v>3.056</v>
      </c>
      <c r="FJ12" s="9">
        <v>0.4</v>
      </c>
      <c r="FK12" s="9">
        <v>0.22600000000000001</v>
      </c>
      <c r="FL12" s="9">
        <v>21.460999999999999</v>
      </c>
      <c r="FM12" s="9">
        <v>18.035</v>
      </c>
      <c r="FN12" s="9">
        <v>16.378</v>
      </c>
      <c r="FO12" s="9">
        <v>0.16200000000000001</v>
      </c>
      <c r="FP12" s="9">
        <v>1.4950000000000001</v>
      </c>
      <c r="FQ12" s="9">
        <v>1.0209999999999999</v>
      </c>
      <c r="FR12" s="9">
        <v>0.221</v>
      </c>
      <c r="FS12" s="9">
        <v>0.41499999999999998</v>
      </c>
      <c r="FT12" s="9">
        <v>13.420999999999999</v>
      </c>
      <c r="FU12" s="9">
        <v>1.4259999999999999</v>
      </c>
      <c r="FV12" s="9">
        <v>0.97299999999999998</v>
      </c>
      <c r="FW12" s="9">
        <v>2.2149999999999999</v>
      </c>
      <c r="FX12" s="9">
        <v>4.9420000000000002</v>
      </c>
      <c r="FY12" s="9">
        <v>13.093</v>
      </c>
      <c r="FZ12" s="9">
        <v>3.4260000000000002</v>
      </c>
      <c r="GA12" s="9">
        <v>0.66500000000000004</v>
      </c>
      <c r="GB12" s="9">
        <v>25.808</v>
      </c>
      <c r="GC12" s="9">
        <v>65.97</v>
      </c>
      <c r="GD12" s="9">
        <v>64.864000000000004</v>
      </c>
      <c r="GE12" s="9">
        <v>7.5030000000000001</v>
      </c>
      <c r="GF12" s="9">
        <v>6.242</v>
      </c>
      <c r="GG12" s="9">
        <v>3.81</v>
      </c>
      <c r="GH12" s="9">
        <v>2.4329999999999998</v>
      </c>
      <c r="GI12" s="9">
        <v>4.2389999999999999</v>
      </c>
      <c r="GJ12" s="9">
        <v>2.0030000000000001</v>
      </c>
      <c r="GK12" s="9">
        <v>4.5629999999999997</v>
      </c>
      <c r="GL12" s="9">
        <v>0</v>
      </c>
      <c r="GM12" s="9">
        <v>1.4790000000000001</v>
      </c>
      <c r="GN12" s="9">
        <v>2.5379999999999998</v>
      </c>
      <c r="GO12" s="9">
        <v>1.4</v>
      </c>
      <c r="GP12" s="9">
        <v>2.3039999999999998</v>
      </c>
      <c r="GQ12" s="9">
        <v>4.6639999999999997</v>
      </c>
      <c r="GR12" s="9">
        <v>1.5780000000000001</v>
      </c>
      <c r="GS12" s="9">
        <v>1.2609999999999999</v>
      </c>
      <c r="GT12" s="9">
        <v>57.36</v>
      </c>
      <c r="GU12" s="9">
        <v>50.726999999999997</v>
      </c>
      <c r="GV12" s="9">
        <v>48.100999999999999</v>
      </c>
      <c r="GW12" s="9">
        <v>2.0539999999999998</v>
      </c>
      <c r="GX12" s="9">
        <v>0.57199999999999995</v>
      </c>
      <c r="GY12" s="9">
        <v>2.0539999999999998</v>
      </c>
      <c r="GZ12" s="9">
        <v>0.187</v>
      </c>
      <c r="HA12" s="9">
        <v>0.22800000000000001</v>
      </c>
      <c r="HB12" s="9">
        <v>38.691000000000003</v>
      </c>
      <c r="HC12" s="9">
        <v>4.0129999999999999</v>
      </c>
      <c r="HD12" s="9">
        <v>3.37</v>
      </c>
      <c r="HE12" s="9">
        <v>4.6539999999999999</v>
      </c>
      <c r="HF12" s="9">
        <v>14.545999999999999</v>
      </c>
      <c r="HG12" s="9">
        <v>36.180999999999997</v>
      </c>
      <c r="HH12" s="9">
        <v>6.633</v>
      </c>
      <c r="HI12" s="9">
        <v>1.1060000000000001</v>
      </c>
      <c r="HJ12" s="9">
        <v>65.97</v>
      </c>
      <c r="HK12" s="9">
        <v>19.908000000000001</v>
      </c>
      <c r="HL12" s="9">
        <v>18.978999999999999</v>
      </c>
      <c r="HM12" s="9">
        <v>2.581</v>
      </c>
      <c r="HN12" s="9">
        <v>2.581</v>
      </c>
      <c r="HO12" s="9">
        <v>1.833</v>
      </c>
      <c r="HP12" s="9">
        <v>0.748</v>
      </c>
      <c r="HQ12" s="9">
        <v>1.6870000000000001</v>
      </c>
      <c r="HR12" s="9">
        <v>0.89500000000000002</v>
      </c>
      <c r="HS12" s="9">
        <v>1.6870000000000001</v>
      </c>
      <c r="HT12" s="9">
        <v>0.20399999999999999</v>
      </c>
      <c r="HU12" s="9">
        <v>0.69099999999999995</v>
      </c>
      <c r="HV12" s="9">
        <v>1.109</v>
      </c>
      <c r="HW12" s="9">
        <v>1.075</v>
      </c>
      <c r="HX12" s="9">
        <v>0.39700000000000002</v>
      </c>
      <c r="HY12" s="9">
        <v>2.0449999999999999</v>
      </c>
      <c r="HZ12" s="9">
        <v>0.53600000000000003</v>
      </c>
      <c r="IA12" s="9">
        <v>0</v>
      </c>
      <c r="IB12" s="9">
        <v>16.398</v>
      </c>
      <c r="IC12" s="9">
        <v>11.999000000000001</v>
      </c>
      <c r="ID12" s="9">
        <v>11.771000000000001</v>
      </c>
      <c r="IE12" s="9">
        <v>0.22800000000000001</v>
      </c>
      <c r="IF12" s="9">
        <v>0</v>
      </c>
      <c r="IG12" s="9">
        <v>0</v>
      </c>
      <c r="IH12" s="9">
        <v>0.22800000000000001</v>
      </c>
      <c r="II12" s="9">
        <v>0</v>
      </c>
      <c r="IJ12" s="9">
        <v>9.7230000000000008</v>
      </c>
      <c r="IK12" s="9">
        <v>0.59</v>
      </c>
      <c r="IL12" s="9">
        <v>0.58299999999999996</v>
      </c>
      <c r="IM12" s="9">
        <v>1.1040000000000001</v>
      </c>
      <c r="IN12" s="9">
        <v>1.3140000000000001</v>
      </c>
      <c r="IO12" s="9">
        <v>10.685</v>
      </c>
      <c r="IP12" s="9">
        <v>4.3979999999999997</v>
      </c>
      <c r="IQ12" s="9">
        <v>0.92900000000000005</v>
      </c>
    </row>
    <row r="13" spans="1:251">
      <c r="A13" s="10">
        <v>42767</v>
      </c>
      <c r="B13" s="9">
        <v>1.2150000000000001</v>
      </c>
      <c r="C13" s="9">
        <v>3.8780000000000001</v>
      </c>
      <c r="D13" s="9">
        <v>12.189</v>
      </c>
      <c r="E13" s="9">
        <v>2.81</v>
      </c>
      <c r="F13" s="9">
        <v>0.90600000000000003</v>
      </c>
      <c r="G13" s="9">
        <v>21.855</v>
      </c>
      <c r="H13" s="9">
        <v>24.869</v>
      </c>
      <c r="I13" s="9">
        <v>23.766999999999999</v>
      </c>
      <c r="J13" s="9">
        <v>1.696</v>
      </c>
      <c r="K13" s="9">
        <v>1.6359999999999999</v>
      </c>
      <c r="L13" s="9">
        <v>0.92</v>
      </c>
      <c r="M13" s="9">
        <v>0.71699999999999997</v>
      </c>
      <c r="N13" s="9">
        <v>1.2190000000000001</v>
      </c>
      <c r="O13" s="9">
        <v>0.41799999999999998</v>
      </c>
      <c r="P13" s="9">
        <v>0.98399999999999999</v>
      </c>
      <c r="Q13" s="9">
        <v>7.4999999999999997E-2</v>
      </c>
      <c r="R13" s="9">
        <v>0.436</v>
      </c>
      <c r="S13" s="9">
        <v>0.68799999999999994</v>
      </c>
      <c r="T13" s="9">
        <v>0.375</v>
      </c>
      <c r="U13" s="9">
        <v>0.57399999999999995</v>
      </c>
      <c r="V13" s="9">
        <v>1.6359999999999999</v>
      </c>
      <c r="W13" s="9">
        <v>0</v>
      </c>
      <c r="X13" s="9">
        <v>0.06</v>
      </c>
      <c r="Y13" s="9">
        <v>22.071000000000002</v>
      </c>
      <c r="Z13" s="9">
        <v>18.457999999999998</v>
      </c>
      <c r="AA13" s="9">
        <v>17.289000000000001</v>
      </c>
      <c r="AB13" s="9">
        <v>0.54</v>
      </c>
      <c r="AC13" s="9">
        <v>0.629</v>
      </c>
      <c r="AD13" s="9">
        <v>0.40400000000000003</v>
      </c>
      <c r="AE13" s="9">
        <v>0.46400000000000002</v>
      </c>
      <c r="AF13" s="9">
        <v>0.30199999999999999</v>
      </c>
      <c r="AG13" s="9">
        <v>15.881</v>
      </c>
      <c r="AH13" s="9">
        <v>0.51700000000000002</v>
      </c>
      <c r="AI13" s="9">
        <v>0.14499999999999999</v>
      </c>
      <c r="AJ13" s="9">
        <v>1.9139999999999999</v>
      </c>
      <c r="AK13" s="9">
        <v>2.1360000000000001</v>
      </c>
      <c r="AL13" s="9">
        <v>16.321999999999999</v>
      </c>
      <c r="AM13" s="9">
        <v>3.613</v>
      </c>
      <c r="AN13" s="9">
        <v>1.103</v>
      </c>
      <c r="AO13" s="9">
        <v>24.869</v>
      </c>
      <c r="AP13" s="9">
        <v>26.783999999999999</v>
      </c>
      <c r="AQ13" s="9">
        <v>24.99</v>
      </c>
      <c r="AR13" s="9">
        <v>2.3199999999999998</v>
      </c>
      <c r="AS13" s="9">
        <v>2.246</v>
      </c>
      <c r="AT13" s="9">
        <v>0.63800000000000001</v>
      </c>
      <c r="AU13" s="9">
        <v>1.6080000000000001</v>
      </c>
      <c r="AV13" s="9">
        <v>1.5169999999999999</v>
      </c>
      <c r="AW13" s="9">
        <v>0.72899999999999998</v>
      </c>
      <c r="AX13" s="9">
        <v>1.6870000000000001</v>
      </c>
      <c r="AY13" s="9">
        <v>0.30399999999999999</v>
      </c>
      <c r="AZ13" s="9">
        <v>0.254</v>
      </c>
      <c r="BA13" s="9">
        <v>0.58899999999999997</v>
      </c>
      <c r="BB13" s="9">
        <v>0.93300000000000005</v>
      </c>
      <c r="BC13" s="9">
        <v>0.72499999999999998</v>
      </c>
      <c r="BD13" s="9">
        <v>0.81100000000000005</v>
      </c>
      <c r="BE13" s="9">
        <v>1.4350000000000001</v>
      </c>
      <c r="BF13" s="9">
        <v>7.3999999999999996E-2</v>
      </c>
      <c r="BG13" s="9">
        <v>22.67</v>
      </c>
      <c r="BH13" s="9">
        <v>20.847999999999999</v>
      </c>
      <c r="BI13" s="9">
        <v>18.576000000000001</v>
      </c>
      <c r="BJ13" s="9">
        <v>1.3620000000000001</v>
      </c>
      <c r="BK13" s="9">
        <v>0.91</v>
      </c>
      <c r="BL13" s="9">
        <v>1.145</v>
      </c>
      <c r="BM13" s="9">
        <v>0.79700000000000004</v>
      </c>
      <c r="BN13" s="9">
        <v>0.33</v>
      </c>
      <c r="BO13" s="9">
        <v>18.044</v>
      </c>
      <c r="BP13" s="9">
        <v>0.98199999999999998</v>
      </c>
      <c r="BQ13" s="9">
        <v>0.121</v>
      </c>
      <c r="BR13" s="9">
        <v>1.7010000000000001</v>
      </c>
      <c r="BS13" s="9">
        <v>2.7549999999999999</v>
      </c>
      <c r="BT13" s="9">
        <v>18.093</v>
      </c>
      <c r="BU13" s="9">
        <v>1.8220000000000001</v>
      </c>
      <c r="BV13" s="9">
        <v>1.794</v>
      </c>
      <c r="BW13" s="9">
        <v>26.783999999999999</v>
      </c>
      <c r="BX13" s="9">
        <v>14.673</v>
      </c>
      <c r="BY13" s="9">
        <v>12.938000000000001</v>
      </c>
      <c r="BZ13" s="9">
        <v>1.1020000000000001</v>
      </c>
      <c r="CA13" s="9">
        <v>1.1020000000000001</v>
      </c>
      <c r="CB13" s="9">
        <v>0.36</v>
      </c>
      <c r="CC13" s="9">
        <v>0.74199999999999999</v>
      </c>
      <c r="CD13" s="9">
        <v>0.09</v>
      </c>
      <c r="CE13" s="9">
        <v>1.012</v>
      </c>
      <c r="CF13" s="9">
        <v>0.32200000000000001</v>
      </c>
      <c r="CG13" s="9">
        <v>0.69</v>
      </c>
      <c r="CH13" s="9">
        <v>0</v>
      </c>
      <c r="CI13" s="9">
        <v>0.38800000000000001</v>
      </c>
      <c r="CJ13" s="9">
        <v>0.57299999999999995</v>
      </c>
      <c r="CK13" s="9">
        <v>0.14099999999999999</v>
      </c>
      <c r="CL13" s="9">
        <v>0.67200000000000004</v>
      </c>
      <c r="CM13" s="9">
        <v>0.43</v>
      </c>
      <c r="CN13" s="9">
        <v>0</v>
      </c>
      <c r="CO13" s="9">
        <v>11.835000000000001</v>
      </c>
      <c r="CP13" s="9">
        <v>10.438000000000001</v>
      </c>
      <c r="CQ13" s="9">
        <v>10.032</v>
      </c>
      <c r="CR13" s="9">
        <v>0.26400000000000001</v>
      </c>
      <c r="CS13" s="9">
        <v>0.14199999999999999</v>
      </c>
      <c r="CT13" s="9">
        <v>0.26400000000000001</v>
      </c>
      <c r="CU13" s="9">
        <v>0.14199999999999999</v>
      </c>
      <c r="CV13" s="9">
        <v>0</v>
      </c>
      <c r="CW13" s="9">
        <v>7.7610000000000001</v>
      </c>
      <c r="CX13" s="9">
        <v>0.56999999999999995</v>
      </c>
      <c r="CY13" s="9">
        <v>0</v>
      </c>
      <c r="CZ13" s="9">
        <v>2.1070000000000002</v>
      </c>
      <c r="DA13" s="9">
        <v>0.60799999999999998</v>
      </c>
      <c r="DB13" s="9">
        <v>9.8290000000000006</v>
      </c>
      <c r="DC13" s="9">
        <v>1.3979999999999999</v>
      </c>
      <c r="DD13" s="9">
        <v>1.7350000000000001</v>
      </c>
      <c r="DE13" s="9">
        <v>14.673</v>
      </c>
      <c r="DF13" s="9">
        <v>18.378</v>
      </c>
      <c r="DG13" s="9">
        <v>16.895</v>
      </c>
      <c r="DH13" s="9">
        <v>16.895</v>
      </c>
      <c r="DI13" s="9">
        <v>1.3220000000000001</v>
      </c>
      <c r="DJ13" s="9">
        <v>15.573</v>
      </c>
      <c r="DK13" s="9">
        <v>1.4830000000000001</v>
      </c>
      <c r="DL13" s="9">
        <v>239.30600000000001</v>
      </c>
      <c r="DM13" s="9">
        <v>221.404</v>
      </c>
      <c r="DN13" s="9">
        <v>42.85</v>
      </c>
      <c r="DO13" s="9">
        <v>19.513999999999999</v>
      </c>
      <c r="DP13" s="9">
        <v>8.1240000000000006</v>
      </c>
      <c r="DQ13" s="9">
        <v>9.5060000000000002</v>
      </c>
      <c r="DR13" s="9">
        <v>12.55</v>
      </c>
      <c r="DS13" s="9">
        <v>5.0789999999999997</v>
      </c>
      <c r="DT13" s="9">
        <v>12.936</v>
      </c>
      <c r="DU13" s="9">
        <v>2.871</v>
      </c>
      <c r="DV13" s="9">
        <v>1.593</v>
      </c>
      <c r="DW13" s="9">
        <v>5.4720000000000004</v>
      </c>
      <c r="DX13" s="9">
        <v>7.9580000000000002</v>
      </c>
      <c r="DY13" s="9">
        <v>4.1989999999999998</v>
      </c>
      <c r="DZ13" s="9">
        <v>10.971</v>
      </c>
      <c r="EA13" s="9">
        <v>6.6580000000000004</v>
      </c>
      <c r="EB13" s="9">
        <v>23.335000000000001</v>
      </c>
      <c r="EC13" s="9">
        <v>178.554</v>
      </c>
      <c r="ED13" s="9">
        <v>154.04300000000001</v>
      </c>
      <c r="EE13" s="9">
        <v>143.03100000000001</v>
      </c>
      <c r="EF13" s="9">
        <v>7.3040000000000003</v>
      </c>
      <c r="EG13" s="9">
        <v>3.7080000000000002</v>
      </c>
      <c r="EH13" s="9">
        <v>6.4539999999999997</v>
      </c>
      <c r="EI13" s="9">
        <v>2.5369999999999999</v>
      </c>
      <c r="EJ13" s="9">
        <v>1.84</v>
      </c>
      <c r="EK13" s="9">
        <v>114.224</v>
      </c>
      <c r="EL13" s="9">
        <v>11.305</v>
      </c>
      <c r="EM13" s="9">
        <v>7.5090000000000003</v>
      </c>
      <c r="EN13" s="9">
        <v>21.006</v>
      </c>
      <c r="EO13" s="9">
        <v>35.387999999999998</v>
      </c>
      <c r="EP13" s="9">
        <v>118.654</v>
      </c>
      <c r="EQ13" s="9">
        <v>24.512</v>
      </c>
      <c r="ER13" s="9">
        <v>17.902000000000001</v>
      </c>
      <c r="ES13" s="9">
        <v>211.68899999999999</v>
      </c>
      <c r="ET13" s="9">
        <v>27.617000000000001</v>
      </c>
      <c r="EU13" s="9">
        <v>28.971</v>
      </c>
      <c r="EV13" s="9">
        <v>27.617000000000001</v>
      </c>
      <c r="EW13" s="9">
        <v>1.23</v>
      </c>
      <c r="EX13" s="9">
        <v>1.0129999999999999</v>
      </c>
      <c r="EY13" s="9">
        <v>0.42199999999999999</v>
      </c>
      <c r="EZ13" s="9">
        <v>0.59</v>
      </c>
      <c r="FA13" s="9">
        <v>0.41899999999999998</v>
      </c>
      <c r="FB13" s="9">
        <v>0.59399999999999997</v>
      </c>
      <c r="FC13" s="9">
        <v>0.82499999999999996</v>
      </c>
      <c r="FD13" s="9">
        <v>0</v>
      </c>
      <c r="FE13" s="9">
        <v>0.188</v>
      </c>
      <c r="FF13" s="9">
        <v>0.60699999999999998</v>
      </c>
      <c r="FG13" s="9">
        <v>0.20100000000000001</v>
      </c>
      <c r="FH13" s="9">
        <v>0.20499999999999999</v>
      </c>
      <c r="FI13" s="9">
        <v>0.81200000000000006</v>
      </c>
      <c r="FJ13" s="9">
        <v>0.20100000000000001</v>
      </c>
      <c r="FK13" s="9">
        <v>0.218</v>
      </c>
      <c r="FL13" s="9">
        <v>26.385999999999999</v>
      </c>
      <c r="FM13" s="9">
        <v>19.518999999999998</v>
      </c>
      <c r="FN13" s="9">
        <v>17.283000000000001</v>
      </c>
      <c r="FO13" s="9">
        <v>1.21</v>
      </c>
      <c r="FP13" s="9">
        <v>1.0269999999999999</v>
      </c>
      <c r="FQ13" s="9">
        <v>1.381</v>
      </c>
      <c r="FR13" s="9">
        <v>0</v>
      </c>
      <c r="FS13" s="9">
        <v>0.67600000000000005</v>
      </c>
      <c r="FT13" s="9">
        <v>13.346</v>
      </c>
      <c r="FU13" s="9">
        <v>1.454</v>
      </c>
      <c r="FV13" s="9">
        <v>1.9279999999999999</v>
      </c>
      <c r="FW13" s="9">
        <v>2.7909999999999999</v>
      </c>
      <c r="FX13" s="9">
        <v>6.5140000000000002</v>
      </c>
      <c r="FY13" s="9">
        <v>13.006</v>
      </c>
      <c r="FZ13" s="9">
        <v>6.867</v>
      </c>
      <c r="GA13" s="9">
        <v>1.3540000000000001</v>
      </c>
      <c r="GB13" s="9">
        <v>28.971</v>
      </c>
      <c r="GC13" s="9">
        <v>72.760000000000005</v>
      </c>
      <c r="GD13" s="9">
        <v>68.384</v>
      </c>
      <c r="GE13" s="9">
        <v>6.8310000000000004</v>
      </c>
      <c r="GF13" s="9">
        <v>6.194</v>
      </c>
      <c r="GG13" s="9">
        <v>2.3439999999999999</v>
      </c>
      <c r="GH13" s="9">
        <v>3.85</v>
      </c>
      <c r="GI13" s="9">
        <v>6.0090000000000003</v>
      </c>
      <c r="GJ13" s="9">
        <v>0.185</v>
      </c>
      <c r="GK13" s="9">
        <v>6.194</v>
      </c>
      <c r="GL13" s="9">
        <v>0</v>
      </c>
      <c r="GM13" s="9">
        <v>0</v>
      </c>
      <c r="GN13" s="9">
        <v>3.2389999999999999</v>
      </c>
      <c r="GO13" s="9">
        <v>2.3719999999999999</v>
      </c>
      <c r="GP13" s="9">
        <v>0.58299999999999996</v>
      </c>
      <c r="GQ13" s="9">
        <v>4.3570000000000002</v>
      </c>
      <c r="GR13" s="9">
        <v>1.8360000000000001</v>
      </c>
      <c r="GS13" s="9">
        <v>0.63800000000000001</v>
      </c>
      <c r="GT13" s="9">
        <v>61.552999999999997</v>
      </c>
      <c r="GU13" s="9">
        <v>53.786000000000001</v>
      </c>
      <c r="GV13" s="9">
        <v>50.348999999999997</v>
      </c>
      <c r="GW13" s="9">
        <v>2.5710000000000002</v>
      </c>
      <c r="GX13" s="9">
        <v>0.86599999999999999</v>
      </c>
      <c r="GY13" s="9">
        <v>3.0670000000000002</v>
      </c>
      <c r="GZ13" s="9">
        <v>0</v>
      </c>
      <c r="HA13" s="9">
        <v>0.37</v>
      </c>
      <c r="HB13" s="9">
        <v>39.231000000000002</v>
      </c>
      <c r="HC13" s="9">
        <v>4.9160000000000004</v>
      </c>
      <c r="HD13" s="9">
        <v>2.782</v>
      </c>
      <c r="HE13" s="9">
        <v>6.8570000000000002</v>
      </c>
      <c r="HF13" s="9">
        <v>12.074</v>
      </c>
      <c r="HG13" s="9">
        <v>41.710999999999999</v>
      </c>
      <c r="HH13" s="9">
        <v>7.7679999999999998</v>
      </c>
      <c r="HI13" s="9">
        <v>4.375</v>
      </c>
      <c r="HJ13" s="9">
        <v>72.760000000000005</v>
      </c>
      <c r="HK13" s="9">
        <v>21.966999999999999</v>
      </c>
      <c r="HL13" s="9">
        <v>20.98</v>
      </c>
      <c r="HM13" s="9">
        <v>1.802</v>
      </c>
      <c r="HN13" s="9">
        <v>1.802</v>
      </c>
      <c r="HO13" s="9">
        <v>1.389</v>
      </c>
      <c r="HP13" s="9">
        <v>0.41299999999999998</v>
      </c>
      <c r="HQ13" s="9">
        <v>1.2869999999999999</v>
      </c>
      <c r="HR13" s="9">
        <v>0.51500000000000001</v>
      </c>
      <c r="HS13" s="9">
        <v>1.2869999999999999</v>
      </c>
      <c r="HT13" s="9">
        <v>0.27600000000000002</v>
      </c>
      <c r="HU13" s="9">
        <v>0.23899999999999999</v>
      </c>
      <c r="HV13" s="9">
        <v>0.42599999999999999</v>
      </c>
      <c r="HW13" s="9">
        <v>0.77100000000000002</v>
      </c>
      <c r="HX13" s="9">
        <v>0.60499999999999998</v>
      </c>
      <c r="HY13" s="9">
        <v>0.88600000000000001</v>
      </c>
      <c r="HZ13" s="9">
        <v>0.91600000000000004</v>
      </c>
      <c r="IA13" s="9">
        <v>0</v>
      </c>
      <c r="IB13" s="9">
        <v>19.178999999999998</v>
      </c>
      <c r="IC13" s="9">
        <v>15.148</v>
      </c>
      <c r="ID13" s="9">
        <v>15.000999999999999</v>
      </c>
      <c r="IE13" s="9">
        <v>0.14699999999999999</v>
      </c>
      <c r="IF13" s="9">
        <v>0</v>
      </c>
      <c r="IG13" s="9">
        <v>0</v>
      </c>
      <c r="IH13" s="9">
        <v>0.14699999999999999</v>
      </c>
      <c r="II13" s="9">
        <v>0</v>
      </c>
      <c r="IJ13" s="9">
        <v>11.696</v>
      </c>
      <c r="IK13" s="9">
        <v>0.49199999999999999</v>
      </c>
      <c r="IL13" s="9">
        <v>0.28899999999999998</v>
      </c>
      <c r="IM13" s="9">
        <v>2.6709999999999998</v>
      </c>
      <c r="IN13" s="9">
        <v>2.278</v>
      </c>
      <c r="IO13" s="9">
        <v>12.87</v>
      </c>
      <c r="IP13" s="9">
        <v>4.0309999999999997</v>
      </c>
      <c r="IQ13" s="9">
        <v>0.98599999999999999</v>
      </c>
    </row>
    <row r="14" spans="1:251">
      <c r="A14" s="10">
        <v>43132</v>
      </c>
      <c r="B14" s="9">
        <v>1.667</v>
      </c>
      <c r="C14" s="9">
        <v>1.8540000000000001</v>
      </c>
      <c r="D14" s="9">
        <v>10.922000000000001</v>
      </c>
      <c r="E14" s="9">
        <v>1.663</v>
      </c>
      <c r="F14" s="9">
        <v>0.76700000000000002</v>
      </c>
      <c r="G14" s="9">
        <v>16.036000000000001</v>
      </c>
      <c r="H14" s="9">
        <v>22.648</v>
      </c>
      <c r="I14" s="9">
        <v>21.992000000000001</v>
      </c>
      <c r="J14" s="9">
        <v>2.0009999999999999</v>
      </c>
      <c r="K14" s="9">
        <v>1.899</v>
      </c>
      <c r="L14" s="9">
        <v>1.224</v>
      </c>
      <c r="M14" s="9">
        <v>0.67500000000000004</v>
      </c>
      <c r="N14" s="9">
        <v>1.29</v>
      </c>
      <c r="O14" s="9">
        <v>0.61</v>
      </c>
      <c r="P14" s="9">
        <v>1.29</v>
      </c>
      <c r="Q14" s="9">
        <v>0.311</v>
      </c>
      <c r="R14" s="9">
        <v>0.29899999999999999</v>
      </c>
      <c r="S14" s="9">
        <v>0.97699999999999998</v>
      </c>
      <c r="T14" s="9">
        <v>0.29799999999999999</v>
      </c>
      <c r="U14" s="9">
        <v>0.625</v>
      </c>
      <c r="V14" s="9">
        <v>1.44</v>
      </c>
      <c r="W14" s="9">
        <v>0.46</v>
      </c>
      <c r="X14" s="9">
        <v>0.10100000000000001</v>
      </c>
      <c r="Y14" s="9">
        <v>19.991</v>
      </c>
      <c r="Z14" s="9">
        <v>14.372999999999999</v>
      </c>
      <c r="AA14" s="9">
        <v>13.922000000000001</v>
      </c>
      <c r="AB14" s="9">
        <v>0.16700000000000001</v>
      </c>
      <c r="AC14" s="9">
        <v>0.28399999999999997</v>
      </c>
      <c r="AD14" s="9">
        <v>0</v>
      </c>
      <c r="AE14" s="9">
        <v>0.37</v>
      </c>
      <c r="AF14" s="9">
        <v>8.1000000000000003E-2</v>
      </c>
      <c r="AG14" s="9">
        <v>12.827999999999999</v>
      </c>
      <c r="AH14" s="9">
        <v>0.13300000000000001</v>
      </c>
      <c r="AI14" s="9">
        <v>0.12</v>
      </c>
      <c r="AJ14" s="9">
        <v>1.292</v>
      </c>
      <c r="AK14" s="9">
        <v>0.89700000000000002</v>
      </c>
      <c r="AL14" s="9">
        <v>13.476000000000001</v>
      </c>
      <c r="AM14" s="9">
        <v>5.6180000000000003</v>
      </c>
      <c r="AN14" s="9">
        <v>0.65600000000000003</v>
      </c>
      <c r="AO14" s="9">
        <v>22.648</v>
      </c>
      <c r="AP14" s="9">
        <v>29.914000000000001</v>
      </c>
      <c r="AQ14" s="9">
        <v>28.346</v>
      </c>
      <c r="AR14" s="9">
        <v>3.5819999999999999</v>
      </c>
      <c r="AS14" s="9">
        <v>3.1989999999999998</v>
      </c>
      <c r="AT14" s="9">
        <v>1.103</v>
      </c>
      <c r="AU14" s="9">
        <v>1.986</v>
      </c>
      <c r="AV14" s="9">
        <v>2.177</v>
      </c>
      <c r="AW14" s="9">
        <v>1.022</v>
      </c>
      <c r="AX14" s="9">
        <v>2.13</v>
      </c>
      <c r="AY14" s="9">
        <v>0.86299999999999999</v>
      </c>
      <c r="AZ14" s="9">
        <v>0.20599999999999999</v>
      </c>
      <c r="BA14" s="9">
        <v>1.0580000000000001</v>
      </c>
      <c r="BB14" s="9">
        <v>0.94399999999999995</v>
      </c>
      <c r="BC14" s="9">
        <v>1.1970000000000001</v>
      </c>
      <c r="BD14" s="9">
        <v>2.177</v>
      </c>
      <c r="BE14" s="9">
        <v>1.022</v>
      </c>
      <c r="BF14" s="9">
        <v>0.38300000000000001</v>
      </c>
      <c r="BG14" s="9">
        <v>24.763999999999999</v>
      </c>
      <c r="BH14" s="9">
        <v>22.838999999999999</v>
      </c>
      <c r="BI14" s="9">
        <v>21.648</v>
      </c>
      <c r="BJ14" s="9">
        <v>0.9</v>
      </c>
      <c r="BK14" s="9">
        <v>0.29099999999999998</v>
      </c>
      <c r="BL14" s="9">
        <v>1.0029999999999999</v>
      </c>
      <c r="BM14" s="9">
        <v>0.188</v>
      </c>
      <c r="BN14" s="9">
        <v>0</v>
      </c>
      <c r="BO14" s="9">
        <v>20.091000000000001</v>
      </c>
      <c r="BP14" s="9">
        <v>0.83599999999999997</v>
      </c>
      <c r="BQ14" s="9">
        <v>0.70199999999999996</v>
      </c>
      <c r="BR14" s="9">
        <v>1.2090000000000001</v>
      </c>
      <c r="BS14" s="9">
        <v>3.3180000000000001</v>
      </c>
      <c r="BT14" s="9">
        <v>19.521000000000001</v>
      </c>
      <c r="BU14" s="9">
        <v>1.925</v>
      </c>
      <c r="BV14" s="9">
        <v>1.5680000000000001</v>
      </c>
      <c r="BW14" s="9">
        <v>29.914000000000001</v>
      </c>
      <c r="BX14" s="9">
        <v>16.167999999999999</v>
      </c>
      <c r="BY14" s="9">
        <v>15.257</v>
      </c>
      <c r="BZ14" s="9">
        <v>2.226</v>
      </c>
      <c r="CA14" s="9">
        <v>2.1179999999999999</v>
      </c>
      <c r="CB14" s="9">
        <v>0.64900000000000002</v>
      </c>
      <c r="CC14" s="9">
        <v>1.4690000000000001</v>
      </c>
      <c r="CD14" s="9">
        <v>1.282</v>
      </c>
      <c r="CE14" s="9">
        <v>0.83599999999999997</v>
      </c>
      <c r="CF14" s="9">
        <v>1.2549999999999999</v>
      </c>
      <c r="CG14" s="9">
        <v>0.86299999999999999</v>
      </c>
      <c r="CH14" s="9">
        <v>0</v>
      </c>
      <c r="CI14" s="9">
        <v>0.92800000000000005</v>
      </c>
      <c r="CJ14" s="9">
        <v>0.74399999999999999</v>
      </c>
      <c r="CK14" s="9">
        <v>0.44600000000000001</v>
      </c>
      <c r="CL14" s="9">
        <v>1.0940000000000001</v>
      </c>
      <c r="CM14" s="9">
        <v>1.024</v>
      </c>
      <c r="CN14" s="9">
        <v>0.108</v>
      </c>
      <c r="CO14" s="9">
        <v>13.031000000000001</v>
      </c>
      <c r="CP14" s="9">
        <v>11.564</v>
      </c>
      <c r="CQ14" s="9">
        <v>11.329000000000001</v>
      </c>
      <c r="CR14" s="9">
        <v>6.6000000000000003E-2</v>
      </c>
      <c r="CS14" s="9">
        <v>0.16900000000000001</v>
      </c>
      <c r="CT14" s="9">
        <v>6.6000000000000003E-2</v>
      </c>
      <c r="CU14" s="9">
        <v>0.16900000000000001</v>
      </c>
      <c r="CV14" s="9">
        <v>0</v>
      </c>
      <c r="CW14" s="9">
        <v>9.125</v>
      </c>
      <c r="CX14" s="9">
        <v>0.44900000000000001</v>
      </c>
      <c r="CY14" s="9">
        <v>0.223</v>
      </c>
      <c r="CZ14" s="9">
        <v>1.7669999999999999</v>
      </c>
      <c r="DA14" s="9">
        <v>0.69699999999999995</v>
      </c>
      <c r="DB14" s="9">
        <v>10.867000000000001</v>
      </c>
      <c r="DC14" s="9">
        <v>1.4670000000000001</v>
      </c>
      <c r="DD14" s="9">
        <v>0.91100000000000003</v>
      </c>
      <c r="DE14" s="9">
        <v>16.167999999999999</v>
      </c>
      <c r="DF14" s="9">
        <v>17.96</v>
      </c>
      <c r="DG14" s="9">
        <v>16.295999999999999</v>
      </c>
      <c r="DH14" s="9">
        <v>16.295999999999999</v>
      </c>
      <c r="DI14" s="9">
        <v>0.56799999999999995</v>
      </c>
      <c r="DJ14" s="9">
        <v>15.728</v>
      </c>
      <c r="DK14" s="9">
        <v>1.6639999999999999</v>
      </c>
      <c r="DL14" s="9">
        <v>246.72900000000001</v>
      </c>
      <c r="DM14" s="9">
        <v>231.089</v>
      </c>
      <c r="DN14" s="9">
        <v>48.985999999999997</v>
      </c>
      <c r="DO14" s="9">
        <v>25.023</v>
      </c>
      <c r="DP14" s="9">
        <v>10.99</v>
      </c>
      <c r="DQ14" s="9">
        <v>11.192</v>
      </c>
      <c r="DR14" s="9">
        <v>15.561</v>
      </c>
      <c r="DS14" s="9">
        <v>6.6210000000000004</v>
      </c>
      <c r="DT14" s="9">
        <v>14.97</v>
      </c>
      <c r="DU14" s="9">
        <v>3.6720000000000002</v>
      </c>
      <c r="DV14" s="9">
        <v>2.9340000000000002</v>
      </c>
      <c r="DW14" s="9">
        <v>7.3949999999999996</v>
      </c>
      <c r="DX14" s="9">
        <v>8.5830000000000002</v>
      </c>
      <c r="DY14" s="9">
        <v>6.2039999999999997</v>
      </c>
      <c r="DZ14" s="9">
        <v>14.683</v>
      </c>
      <c r="EA14" s="9">
        <v>7.4989999999999997</v>
      </c>
      <c r="EB14" s="9">
        <v>23.963000000000001</v>
      </c>
      <c r="EC14" s="9">
        <v>182.10300000000001</v>
      </c>
      <c r="ED14" s="9">
        <v>160.256</v>
      </c>
      <c r="EE14" s="9">
        <v>149.74</v>
      </c>
      <c r="EF14" s="9">
        <v>4.68</v>
      </c>
      <c r="EG14" s="9">
        <v>5.8360000000000003</v>
      </c>
      <c r="EH14" s="9">
        <v>3.915</v>
      </c>
      <c r="EI14" s="9">
        <v>3.8180000000000001</v>
      </c>
      <c r="EJ14" s="9">
        <v>2.4359999999999999</v>
      </c>
      <c r="EK14" s="9">
        <v>123.726</v>
      </c>
      <c r="EL14" s="9">
        <v>9.9969999999999999</v>
      </c>
      <c r="EM14" s="9">
        <v>9.8840000000000003</v>
      </c>
      <c r="EN14" s="9">
        <v>16.649000000000001</v>
      </c>
      <c r="EO14" s="9">
        <v>41.22</v>
      </c>
      <c r="EP14" s="9">
        <v>119.035</v>
      </c>
      <c r="EQ14" s="9">
        <v>21.847000000000001</v>
      </c>
      <c r="ER14" s="9">
        <v>15.638999999999999</v>
      </c>
      <c r="ES14" s="9">
        <v>218.57400000000001</v>
      </c>
      <c r="ET14" s="9">
        <v>28.155000000000001</v>
      </c>
      <c r="EU14" s="9">
        <v>28.096</v>
      </c>
      <c r="EV14" s="9">
        <v>27.169</v>
      </c>
      <c r="EW14" s="9">
        <v>2.7349999999999999</v>
      </c>
      <c r="EX14" s="9">
        <v>2.7349999999999999</v>
      </c>
      <c r="EY14" s="9">
        <v>1.7090000000000001</v>
      </c>
      <c r="EZ14" s="9">
        <v>1.0269999999999999</v>
      </c>
      <c r="FA14" s="9">
        <v>1.911</v>
      </c>
      <c r="FB14" s="9">
        <v>0.82399999999999995</v>
      </c>
      <c r="FC14" s="9">
        <v>1.802</v>
      </c>
      <c r="FD14" s="9">
        <v>0.19900000000000001</v>
      </c>
      <c r="FE14" s="9">
        <v>0.52800000000000002</v>
      </c>
      <c r="FF14" s="9">
        <v>0.91800000000000004</v>
      </c>
      <c r="FG14" s="9">
        <v>0.79200000000000004</v>
      </c>
      <c r="FH14" s="9">
        <v>1.026</v>
      </c>
      <c r="FI14" s="9">
        <v>2.7349999999999999</v>
      </c>
      <c r="FJ14" s="9">
        <v>0</v>
      </c>
      <c r="FK14" s="9">
        <v>0</v>
      </c>
      <c r="FL14" s="9">
        <v>24.434000000000001</v>
      </c>
      <c r="FM14" s="9">
        <v>20.024000000000001</v>
      </c>
      <c r="FN14" s="9">
        <v>17.875</v>
      </c>
      <c r="FO14" s="9">
        <v>0.61899999999999999</v>
      </c>
      <c r="FP14" s="9">
        <v>1.53</v>
      </c>
      <c r="FQ14" s="9">
        <v>1</v>
      </c>
      <c r="FR14" s="9">
        <v>0.38400000000000001</v>
      </c>
      <c r="FS14" s="9">
        <v>0.76500000000000001</v>
      </c>
      <c r="FT14" s="9">
        <v>16.7</v>
      </c>
      <c r="FU14" s="9">
        <v>1.155</v>
      </c>
      <c r="FV14" s="9">
        <v>0.86799999999999999</v>
      </c>
      <c r="FW14" s="9">
        <v>1.3</v>
      </c>
      <c r="FX14" s="9">
        <v>7.6909999999999998</v>
      </c>
      <c r="FY14" s="9">
        <v>12.333</v>
      </c>
      <c r="FZ14" s="9">
        <v>4.41</v>
      </c>
      <c r="GA14" s="9">
        <v>0.92600000000000005</v>
      </c>
      <c r="GB14" s="9">
        <v>28.096</v>
      </c>
      <c r="GC14" s="9">
        <v>77.575000000000003</v>
      </c>
      <c r="GD14" s="9">
        <v>73.95</v>
      </c>
      <c r="GE14" s="9">
        <v>6.9569999999999999</v>
      </c>
      <c r="GF14" s="9">
        <v>6.3860000000000001</v>
      </c>
      <c r="GG14" s="9">
        <v>3.17</v>
      </c>
      <c r="GH14" s="9">
        <v>3.2160000000000002</v>
      </c>
      <c r="GI14" s="9">
        <v>5.1619999999999999</v>
      </c>
      <c r="GJ14" s="9">
        <v>1.224</v>
      </c>
      <c r="GK14" s="9">
        <v>5.5279999999999996</v>
      </c>
      <c r="GL14" s="9">
        <v>0</v>
      </c>
      <c r="GM14" s="9">
        <v>0.85799999999999998</v>
      </c>
      <c r="GN14" s="9">
        <v>2.7389999999999999</v>
      </c>
      <c r="GO14" s="9">
        <v>2.4239999999999999</v>
      </c>
      <c r="GP14" s="9">
        <v>1.2230000000000001</v>
      </c>
      <c r="GQ14" s="9">
        <v>3.6480000000000001</v>
      </c>
      <c r="GR14" s="9">
        <v>2.738</v>
      </c>
      <c r="GS14" s="9">
        <v>0.57099999999999995</v>
      </c>
      <c r="GT14" s="9">
        <v>66.992999999999995</v>
      </c>
      <c r="GU14" s="9">
        <v>58.345999999999997</v>
      </c>
      <c r="GV14" s="9">
        <v>56.32</v>
      </c>
      <c r="GW14" s="9">
        <v>1.1839999999999999</v>
      </c>
      <c r="GX14" s="9">
        <v>0.84199999999999997</v>
      </c>
      <c r="GY14" s="9">
        <v>1.1839999999999999</v>
      </c>
      <c r="GZ14" s="9">
        <v>0</v>
      </c>
      <c r="HA14" s="9">
        <v>0.84199999999999997</v>
      </c>
      <c r="HB14" s="9">
        <v>47.996000000000002</v>
      </c>
      <c r="HC14" s="9">
        <v>3.53</v>
      </c>
      <c r="HD14" s="9">
        <v>4.056</v>
      </c>
      <c r="HE14" s="9">
        <v>2.7639999999999998</v>
      </c>
      <c r="HF14" s="9">
        <v>16.312999999999999</v>
      </c>
      <c r="HG14" s="9">
        <v>42.033000000000001</v>
      </c>
      <c r="HH14" s="9">
        <v>8.6470000000000002</v>
      </c>
      <c r="HI14" s="9">
        <v>3.625</v>
      </c>
      <c r="HJ14" s="9">
        <v>77.575000000000003</v>
      </c>
      <c r="HK14" s="9">
        <v>26.795999999999999</v>
      </c>
      <c r="HL14" s="9">
        <v>25.602</v>
      </c>
      <c r="HM14" s="9">
        <v>2.9660000000000002</v>
      </c>
      <c r="HN14" s="9">
        <v>2.9660000000000002</v>
      </c>
      <c r="HO14" s="9">
        <v>1.5409999999999999</v>
      </c>
      <c r="HP14" s="9">
        <v>1.4259999999999999</v>
      </c>
      <c r="HQ14" s="9">
        <v>2.3290000000000002</v>
      </c>
      <c r="HR14" s="9">
        <v>0.63700000000000001</v>
      </c>
      <c r="HS14" s="9">
        <v>2.1019999999999999</v>
      </c>
      <c r="HT14" s="9">
        <v>0.21</v>
      </c>
      <c r="HU14" s="9">
        <v>0.65400000000000003</v>
      </c>
      <c r="HV14" s="9">
        <v>0.79300000000000004</v>
      </c>
      <c r="HW14" s="9">
        <v>1.2370000000000001</v>
      </c>
      <c r="HX14" s="9">
        <v>0.93700000000000006</v>
      </c>
      <c r="HY14" s="9">
        <v>2.17</v>
      </c>
      <c r="HZ14" s="9">
        <v>0.79700000000000004</v>
      </c>
      <c r="IA14" s="9">
        <v>0</v>
      </c>
      <c r="IB14" s="9">
        <v>22.635000000000002</v>
      </c>
      <c r="IC14" s="9">
        <v>17.266999999999999</v>
      </c>
      <c r="ID14" s="9">
        <v>16.733000000000001</v>
      </c>
      <c r="IE14" s="9">
        <v>0.34200000000000003</v>
      </c>
      <c r="IF14" s="9">
        <v>0.192</v>
      </c>
      <c r="IG14" s="9">
        <v>0.192</v>
      </c>
      <c r="IH14" s="9">
        <v>0.192</v>
      </c>
      <c r="II14" s="9">
        <v>0</v>
      </c>
      <c r="IJ14" s="9">
        <v>14.894</v>
      </c>
      <c r="IK14" s="9">
        <v>0.371</v>
      </c>
      <c r="IL14" s="9">
        <v>0.70899999999999996</v>
      </c>
      <c r="IM14" s="9">
        <v>1.294</v>
      </c>
      <c r="IN14" s="9">
        <v>3.4319999999999999</v>
      </c>
      <c r="IO14" s="9">
        <v>13.835000000000001</v>
      </c>
      <c r="IP14" s="9">
        <v>5.3680000000000003</v>
      </c>
      <c r="IQ14" s="9">
        <v>1.194</v>
      </c>
    </row>
    <row r="15" spans="1:251">
      <c r="A15" s="10">
        <v>43497</v>
      </c>
      <c r="B15" s="9">
        <v>0.90900000000000003</v>
      </c>
      <c r="C15" s="9">
        <v>1.921</v>
      </c>
      <c r="D15" s="9">
        <v>12.037000000000001</v>
      </c>
      <c r="E15" s="9">
        <v>0.996</v>
      </c>
      <c r="F15" s="9">
        <v>0.89800000000000002</v>
      </c>
      <c r="G15" s="9">
        <v>16.800999999999998</v>
      </c>
      <c r="H15" s="9">
        <v>18.640999999999998</v>
      </c>
      <c r="I15" s="9">
        <v>17.766999999999999</v>
      </c>
      <c r="J15" s="9">
        <v>1.1499999999999999</v>
      </c>
      <c r="K15" s="9">
        <v>1.1499999999999999</v>
      </c>
      <c r="L15" s="9">
        <v>0.27600000000000002</v>
      </c>
      <c r="M15" s="9">
        <v>0.874</v>
      </c>
      <c r="N15" s="9">
        <v>0.96599999999999997</v>
      </c>
      <c r="O15" s="9">
        <v>0.184</v>
      </c>
      <c r="P15" s="9">
        <v>0.96599999999999997</v>
      </c>
      <c r="Q15" s="9">
        <v>0.09</v>
      </c>
      <c r="R15" s="9">
        <v>9.4E-2</v>
      </c>
      <c r="S15" s="9">
        <v>0.183</v>
      </c>
      <c r="T15" s="9">
        <v>0.45600000000000002</v>
      </c>
      <c r="U15" s="9">
        <v>0.51100000000000001</v>
      </c>
      <c r="V15" s="9">
        <v>0.44900000000000001</v>
      </c>
      <c r="W15" s="9">
        <v>0.70099999999999996</v>
      </c>
      <c r="X15" s="9">
        <v>0</v>
      </c>
      <c r="Y15" s="9">
        <v>16.617000000000001</v>
      </c>
      <c r="Z15" s="9">
        <v>13.622</v>
      </c>
      <c r="AA15" s="9">
        <v>12.891999999999999</v>
      </c>
      <c r="AB15" s="9">
        <v>0.64200000000000002</v>
      </c>
      <c r="AC15" s="9">
        <v>8.6999999999999994E-2</v>
      </c>
      <c r="AD15" s="9">
        <v>0.64200000000000002</v>
      </c>
      <c r="AE15" s="9">
        <v>8.6999999999999994E-2</v>
      </c>
      <c r="AF15" s="9">
        <v>0</v>
      </c>
      <c r="AG15" s="9">
        <v>10.324999999999999</v>
      </c>
      <c r="AH15" s="9">
        <v>8.6999999999999994E-2</v>
      </c>
      <c r="AI15" s="9">
        <v>1.0629999999999999</v>
      </c>
      <c r="AJ15" s="9">
        <v>2.1469999999999998</v>
      </c>
      <c r="AK15" s="9">
        <v>1.413</v>
      </c>
      <c r="AL15" s="9">
        <v>12.208</v>
      </c>
      <c r="AM15" s="9">
        <v>2.9950000000000001</v>
      </c>
      <c r="AN15" s="9">
        <v>0.874</v>
      </c>
      <c r="AO15" s="9">
        <v>18.640999999999998</v>
      </c>
      <c r="AP15" s="9">
        <v>26.177</v>
      </c>
      <c r="AQ15" s="9">
        <v>24.462</v>
      </c>
      <c r="AR15" s="9">
        <v>3.2389999999999999</v>
      </c>
      <c r="AS15" s="9">
        <v>2.504</v>
      </c>
      <c r="AT15" s="9">
        <v>0.97599999999999998</v>
      </c>
      <c r="AU15" s="9">
        <v>1.528</v>
      </c>
      <c r="AV15" s="9">
        <v>1.367</v>
      </c>
      <c r="AW15" s="9">
        <v>1.137</v>
      </c>
      <c r="AX15" s="9">
        <v>1.2410000000000001</v>
      </c>
      <c r="AY15" s="9">
        <v>0.77300000000000002</v>
      </c>
      <c r="AZ15" s="9">
        <v>0.49099999999999999</v>
      </c>
      <c r="BA15" s="9">
        <v>0.39300000000000002</v>
      </c>
      <c r="BB15" s="9">
        <v>1.226</v>
      </c>
      <c r="BC15" s="9">
        <v>0.88500000000000001</v>
      </c>
      <c r="BD15" s="9">
        <v>1.0269999999999999</v>
      </c>
      <c r="BE15" s="9">
        <v>1.4770000000000001</v>
      </c>
      <c r="BF15" s="9">
        <v>0.73499999999999999</v>
      </c>
      <c r="BG15" s="9">
        <v>21.222999999999999</v>
      </c>
      <c r="BH15" s="9">
        <v>20.321999999999999</v>
      </c>
      <c r="BI15" s="9">
        <v>18.452999999999999</v>
      </c>
      <c r="BJ15" s="9">
        <v>1.367</v>
      </c>
      <c r="BK15" s="9">
        <v>0.502</v>
      </c>
      <c r="BL15" s="9">
        <v>1.069</v>
      </c>
      <c r="BM15" s="9">
        <v>0.8</v>
      </c>
      <c r="BN15" s="9">
        <v>0</v>
      </c>
      <c r="BO15" s="9">
        <v>16.841000000000001</v>
      </c>
      <c r="BP15" s="9">
        <v>0.93300000000000005</v>
      </c>
      <c r="BQ15" s="9">
        <v>0.71499999999999997</v>
      </c>
      <c r="BR15" s="9">
        <v>1.833</v>
      </c>
      <c r="BS15" s="9">
        <v>3.2610000000000001</v>
      </c>
      <c r="BT15" s="9">
        <v>17.061</v>
      </c>
      <c r="BU15" s="9">
        <v>0.90100000000000002</v>
      </c>
      <c r="BV15" s="9">
        <v>1.7150000000000001</v>
      </c>
      <c r="BW15" s="9">
        <v>26.177</v>
      </c>
      <c r="BX15" s="9">
        <v>17.347999999999999</v>
      </c>
      <c r="BY15" s="9">
        <v>16.206</v>
      </c>
      <c r="BZ15" s="9">
        <v>1.98</v>
      </c>
      <c r="CA15" s="9">
        <v>1.88</v>
      </c>
      <c r="CB15" s="9">
        <v>0.184</v>
      </c>
      <c r="CC15" s="9">
        <v>1.696</v>
      </c>
      <c r="CD15" s="9">
        <v>1.1950000000000001</v>
      </c>
      <c r="CE15" s="9">
        <v>0.68500000000000005</v>
      </c>
      <c r="CF15" s="9">
        <v>1.2569999999999999</v>
      </c>
      <c r="CG15" s="9">
        <v>0.623</v>
      </c>
      <c r="CH15" s="9">
        <v>0</v>
      </c>
      <c r="CI15" s="9">
        <v>0.184</v>
      </c>
      <c r="CJ15" s="9">
        <v>0.77900000000000003</v>
      </c>
      <c r="CK15" s="9">
        <v>0.91800000000000004</v>
      </c>
      <c r="CL15" s="9">
        <v>1.6439999999999999</v>
      </c>
      <c r="CM15" s="9">
        <v>0.23599999999999999</v>
      </c>
      <c r="CN15" s="9">
        <v>0.1</v>
      </c>
      <c r="CO15" s="9">
        <v>14.226000000000001</v>
      </c>
      <c r="CP15" s="9">
        <v>13.678000000000001</v>
      </c>
      <c r="CQ15" s="9">
        <v>13.175000000000001</v>
      </c>
      <c r="CR15" s="9">
        <v>0.40500000000000003</v>
      </c>
      <c r="CS15" s="9">
        <v>9.7000000000000003E-2</v>
      </c>
      <c r="CT15" s="9">
        <v>0.40500000000000003</v>
      </c>
      <c r="CU15" s="9">
        <v>9.7000000000000003E-2</v>
      </c>
      <c r="CV15" s="9">
        <v>0</v>
      </c>
      <c r="CW15" s="9">
        <v>11.477</v>
      </c>
      <c r="CX15" s="9">
        <v>0.20100000000000001</v>
      </c>
      <c r="CY15" s="9">
        <v>0.67400000000000004</v>
      </c>
      <c r="CZ15" s="9">
        <v>1.3260000000000001</v>
      </c>
      <c r="DA15" s="9">
        <v>1.331</v>
      </c>
      <c r="DB15" s="9">
        <v>12.347</v>
      </c>
      <c r="DC15" s="9">
        <v>0.54900000000000004</v>
      </c>
      <c r="DD15" s="9">
        <v>1.1419999999999999</v>
      </c>
      <c r="DE15" s="9">
        <v>17.347999999999999</v>
      </c>
      <c r="DF15" s="9">
        <v>17.452999999999999</v>
      </c>
      <c r="DG15" s="9">
        <v>14.553000000000001</v>
      </c>
      <c r="DH15" s="9">
        <v>14.553000000000001</v>
      </c>
      <c r="DI15" s="9">
        <v>0.78700000000000003</v>
      </c>
      <c r="DJ15" s="9">
        <v>13.766</v>
      </c>
      <c r="DK15" s="9">
        <v>2.9</v>
      </c>
      <c r="DL15" s="9">
        <v>242.85900000000001</v>
      </c>
      <c r="DM15" s="9">
        <v>226.18</v>
      </c>
      <c r="DN15" s="9">
        <v>49.072000000000003</v>
      </c>
      <c r="DO15" s="9">
        <v>24.31</v>
      </c>
      <c r="DP15" s="9">
        <v>11.863</v>
      </c>
      <c r="DQ15" s="9">
        <v>10.903</v>
      </c>
      <c r="DR15" s="9">
        <v>15.114000000000001</v>
      </c>
      <c r="DS15" s="9">
        <v>7.6520000000000001</v>
      </c>
      <c r="DT15" s="9">
        <v>16.335999999999999</v>
      </c>
      <c r="DU15" s="9">
        <v>3.9289999999999998</v>
      </c>
      <c r="DV15" s="9">
        <v>2.5009999999999999</v>
      </c>
      <c r="DW15" s="9">
        <v>7.0149999999999997</v>
      </c>
      <c r="DX15" s="9">
        <v>9.5559999999999992</v>
      </c>
      <c r="DY15" s="9">
        <v>6.1950000000000003</v>
      </c>
      <c r="DZ15" s="9">
        <v>17.088999999999999</v>
      </c>
      <c r="EA15" s="9">
        <v>5.6769999999999996</v>
      </c>
      <c r="EB15" s="9">
        <v>24.763000000000002</v>
      </c>
      <c r="EC15" s="9">
        <v>177.108</v>
      </c>
      <c r="ED15" s="9">
        <v>154.339</v>
      </c>
      <c r="EE15" s="9">
        <v>144.065</v>
      </c>
      <c r="EF15" s="9">
        <v>4.7519999999999998</v>
      </c>
      <c r="EG15" s="9">
        <v>5.0869999999999997</v>
      </c>
      <c r="EH15" s="9">
        <v>5.13</v>
      </c>
      <c r="EI15" s="9">
        <v>2.508</v>
      </c>
      <c r="EJ15" s="9">
        <v>2.2000000000000002</v>
      </c>
      <c r="EK15" s="9">
        <v>117.15900000000001</v>
      </c>
      <c r="EL15" s="9">
        <v>9.6189999999999998</v>
      </c>
      <c r="EM15" s="9">
        <v>10.233000000000001</v>
      </c>
      <c r="EN15" s="9">
        <v>17.327999999999999</v>
      </c>
      <c r="EO15" s="9">
        <v>40.840000000000003</v>
      </c>
      <c r="EP15" s="9">
        <v>113.5</v>
      </c>
      <c r="EQ15" s="9">
        <v>22.768999999999998</v>
      </c>
      <c r="ER15" s="9">
        <v>16.678000000000001</v>
      </c>
      <c r="ES15" s="9">
        <v>213.00299999999999</v>
      </c>
      <c r="ET15" s="9">
        <v>29.856000000000002</v>
      </c>
      <c r="EU15" s="9">
        <v>25.975000000000001</v>
      </c>
      <c r="EV15" s="9">
        <v>25.727</v>
      </c>
      <c r="EW15" s="9">
        <v>3.3580000000000001</v>
      </c>
      <c r="EX15" s="9">
        <v>3.3580000000000001</v>
      </c>
      <c r="EY15" s="9">
        <v>1.383</v>
      </c>
      <c r="EZ15" s="9">
        <v>1.976</v>
      </c>
      <c r="FA15" s="9">
        <v>1.4059999999999999</v>
      </c>
      <c r="FB15" s="9">
        <v>1.952</v>
      </c>
      <c r="FC15" s="9">
        <v>2.7450000000000001</v>
      </c>
      <c r="FD15" s="9">
        <v>0</v>
      </c>
      <c r="FE15" s="9">
        <v>0.61299999999999999</v>
      </c>
      <c r="FF15" s="9">
        <v>0.65300000000000002</v>
      </c>
      <c r="FG15" s="9">
        <v>0.66600000000000004</v>
      </c>
      <c r="FH15" s="9">
        <v>2.0390000000000001</v>
      </c>
      <c r="FI15" s="9">
        <v>2.6789999999999998</v>
      </c>
      <c r="FJ15" s="9">
        <v>0.67900000000000005</v>
      </c>
      <c r="FK15" s="9">
        <v>0</v>
      </c>
      <c r="FL15" s="9">
        <v>22.369</v>
      </c>
      <c r="FM15" s="9">
        <v>17.640999999999998</v>
      </c>
      <c r="FN15" s="9">
        <v>16.718</v>
      </c>
      <c r="FO15" s="9">
        <v>0.23499999999999999</v>
      </c>
      <c r="FP15" s="9">
        <v>0.68799999999999994</v>
      </c>
      <c r="FQ15" s="9">
        <v>0.23499999999999999</v>
      </c>
      <c r="FR15" s="9">
        <v>0</v>
      </c>
      <c r="FS15" s="9">
        <v>0.68799999999999994</v>
      </c>
      <c r="FT15" s="9">
        <v>14.601000000000001</v>
      </c>
      <c r="FU15" s="9">
        <v>0.90600000000000003</v>
      </c>
      <c r="FV15" s="9">
        <v>0.71399999999999997</v>
      </c>
      <c r="FW15" s="9">
        <v>1.42</v>
      </c>
      <c r="FX15" s="9">
        <v>5.4649999999999999</v>
      </c>
      <c r="FY15" s="9">
        <v>12.176</v>
      </c>
      <c r="FZ15" s="9">
        <v>4.7279999999999998</v>
      </c>
      <c r="GA15" s="9">
        <v>0.247</v>
      </c>
      <c r="GB15" s="9">
        <v>25.975000000000001</v>
      </c>
      <c r="GC15" s="9">
        <v>76.361000000000004</v>
      </c>
      <c r="GD15" s="9">
        <v>72.36</v>
      </c>
      <c r="GE15" s="9">
        <v>7.0190000000000001</v>
      </c>
      <c r="GF15" s="9">
        <v>6.3419999999999996</v>
      </c>
      <c r="GG15" s="9">
        <v>3.7730000000000001</v>
      </c>
      <c r="GH15" s="9">
        <v>2.569</v>
      </c>
      <c r="GI15" s="9">
        <v>5.5529999999999999</v>
      </c>
      <c r="GJ15" s="9">
        <v>0.78900000000000003</v>
      </c>
      <c r="GK15" s="9">
        <v>5.6820000000000004</v>
      </c>
      <c r="GL15" s="9">
        <v>0</v>
      </c>
      <c r="GM15" s="9">
        <v>0.66</v>
      </c>
      <c r="GN15" s="9">
        <v>3.0779999999999998</v>
      </c>
      <c r="GO15" s="9">
        <v>2.2480000000000002</v>
      </c>
      <c r="GP15" s="9">
        <v>1.0149999999999999</v>
      </c>
      <c r="GQ15" s="9">
        <v>5.2830000000000004</v>
      </c>
      <c r="GR15" s="9">
        <v>1.0580000000000001</v>
      </c>
      <c r="GS15" s="9">
        <v>0.67700000000000005</v>
      </c>
      <c r="GT15" s="9">
        <v>65.340999999999994</v>
      </c>
      <c r="GU15" s="9">
        <v>55.768000000000001</v>
      </c>
      <c r="GV15" s="9">
        <v>52.036000000000001</v>
      </c>
      <c r="GW15" s="9">
        <v>2.0179999999999998</v>
      </c>
      <c r="GX15" s="9">
        <v>1.714</v>
      </c>
      <c r="GY15" s="9">
        <v>3.266</v>
      </c>
      <c r="GZ15" s="9">
        <v>0</v>
      </c>
      <c r="HA15" s="9">
        <v>0.46600000000000003</v>
      </c>
      <c r="HB15" s="9">
        <v>42.427999999999997</v>
      </c>
      <c r="HC15" s="9">
        <v>3.431</v>
      </c>
      <c r="HD15" s="9">
        <v>4.75</v>
      </c>
      <c r="HE15" s="9">
        <v>5.1589999999999998</v>
      </c>
      <c r="HF15" s="9">
        <v>18.157</v>
      </c>
      <c r="HG15" s="9">
        <v>37.610999999999997</v>
      </c>
      <c r="HH15" s="9">
        <v>9.5730000000000004</v>
      </c>
      <c r="HI15" s="9">
        <v>4.0010000000000003</v>
      </c>
      <c r="HJ15" s="9">
        <v>76.361000000000004</v>
      </c>
      <c r="HK15" s="9">
        <v>24.001000000000001</v>
      </c>
      <c r="HL15" s="9">
        <v>23.488</v>
      </c>
      <c r="HM15" s="9">
        <v>3.0339999999999998</v>
      </c>
      <c r="HN15" s="9">
        <v>3.0339999999999998</v>
      </c>
      <c r="HO15" s="9">
        <v>1.978</v>
      </c>
      <c r="HP15" s="9">
        <v>1.056</v>
      </c>
      <c r="HQ15" s="9">
        <v>2.448</v>
      </c>
      <c r="HR15" s="9">
        <v>0.58599999999999997</v>
      </c>
      <c r="HS15" s="9">
        <v>2.448</v>
      </c>
      <c r="HT15" s="9">
        <v>0.251</v>
      </c>
      <c r="HU15" s="9">
        <v>0.33500000000000002</v>
      </c>
      <c r="HV15" s="9">
        <v>0.63600000000000001</v>
      </c>
      <c r="HW15" s="9">
        <v>1.2150000000000001</v>
      </c>
      <c r="HX15" s="9">
        <v>1.1839999999999999</v>
      </c>
      <c r="HY15" s="9">
        <v>2.157</v>
      </c>
      <c r="HZ15" s="9">
        <v>0.877</v>
      </c>
      <c r="IA15" s="9">
        <v>0</v>
      </c>
      <c r="IB15" s="9">
        <v>20.454000000000001</v>
      </c>
      <c r="IC15" s="9">
        <v>16.972999999999999</v>
      </c>
      <c r="ID15" s="9">
        <v>16.117999999999999</v>
      </c>
      <c r="IE15" s="9">
        <v>0</v>
      </c>
      <c r="IF15" s="9">
        <v>0.85499999999999998</v>
      </c>
      <c r="IG15" s="9">
        <v>0.23400000000000001</v>
      </c>
      <c r="IH15" s="9">
        <v>0.435</v>
      </c>
      <c r="II15" s="9">
        <v>0.186</v>
      </c>
      <c r="IJ15" s="9">
        <v>14.33</v>
      </c>
      <c r="IK15" s="9">
        <v>0.745</v>
      </c>
      <c r="IL15" s="9">
        <v>0.64400000000000002</v>
      </c>
      <c r="IM15" s="9">
        <v>1.2529999999999999</v>
      </c>
      <c r="IN15" s="9">
        <v>2.7989999999999999</v>
      </c>
      <c r="IO15" s="9">
        <v>14.173999999999999</v>
      </c>
      <c r="IP15" s="9">
        <v>3.4809999999999999</v>
      </c>
      <c r="IQ15" s="9">
        <v>0.51300000000000001</v>
      </c>
    </row>
    <row r="16" spans="1:251">
      <c r="A16" s="10">
        <v>43862</v>
      </c>
      <c r="B16" s="9">
        <v>1.498</v>
      </c>
      <c r="C16" s="9">
        <v>3.1179999999999999</v>
      </c>
      <c r="D16" s="9">
        <v>13.211</v>
      </c>
      <c r="E16" s="9">
        <v>2.605</v>
      </c>
      <c r="F16" s="9">
        <v>1.155</v>
      </c>
      <c r="G16" s="9">
        <v>21.305</v>
      </c>
      <c r="H16" s="9">
        <v>19.282</v>
      </c>
      <c r="I16" s="9">
        <v>18.292999999999999</v>
      </c>
      <c r="J16" s="9">
        <v>1.6910000000000001</v>
      </c>
      <c r="K16" s="9">
        <v>1.61</v>
      </c>
      <c r="L16" s="9">
        <v>0.78400000000000003</v>
      </c>
      <c r="M16" s="9">
        <v>0.82599999999999996</v>
      </c>
      <c r="N16" s="9">
        <v>1.181</v>
      </c>
      <c r="O16" s="9">
        <v>0.42899999999999999</v>
      </c>
      <c r="P16" s="9">
        <v>0.93500000000000005</v>
      </c>
      <c r="Q16" s="9">
        <v>0.13300000000000001</v>
      </c>
      <c r="R16" s="9">
        <v>0.54200000000000004</v>
      </c>
      <c r="S16" s="9">
        <v>0.629</v>
      </c>
      <c r="T16" s="9">
        <v>0.46100000000000002</v>
      </c>
      <c r="U16" s="9">
        <v>0.52</v>
      </c>
      <c r="V16" s="9">
        <v>0.89400000000000002</v>
      </c>
      <c r="W16" s="9">
        <v>0.71599999999999997</v>
      </c>
      <c r="X16" s="9">
        <v>0.08</v>
      </c>
      <c r="Y16" s="9">
        <v>16.603000000000002</v>
      </c>
      <c r="Z16" s="9">
        <v>13.506</v>
      </c>
      <c r="AA16" s="9">
        <v>12.661</v>
      </c>
      <c r="AB16" s="9">
        <v>0.60399999999999998</v>
      </c>
      <c r="AC16" s="9">
        <v>0.24099999999999999</v>
      </c>
      <c r="AD16" s="9">
        <v>0.60399999999999998</v>
      </c>
      <c r="AE16" s="9">
        <v>0</v>
      </c>
      <c r="AF16" s="9">
        <v>0.24099999999999999</v>
      </c>
      <c r="AG16" s="9">
        <v>10.999000000000001</v>
      </c>
      <c r="AH16" s="9">
        <v>0.64700000000000002</v>
      </c>
      <c r="AI16" s="9">
        <v>0.51100000000000001</v>
      </c>
      <c r="AJ16" s="9">
        <v>1.35</v>
      </c>
      <c r="AK16" s="9">
        <v>2.0259999999999998</v>
      </c>
      <c r="AL16" s="9">
        <v>11.48</v>
      </c>
      <c r="AM16" s="9">
        <v>3.0960000000000001</v>
      </c>
      <c r="AN16" s="9">
        <v>0.98899999999999999</v>
      </c>
      <c r="AO16" s="9">
        <v>19.282</v>
      </c>
      <c r="AP16" s="9">
        <v>23.486000000000001</v>
      </c>
      <c r="AQ16" s="9">
        <v>21.672999999999998</v>
      </c>
      <c r="AR16" s="9">
        <v>2.1309999999999998</v>
      </c>
      <c r="AS16" s="9">
        <v>2.1309999999999998</v>
      </c>
      <c r="AT16" s="9">
        <v>0.88800000000000001</v>
      </c>
      <c r="AU16" s="9">
        <v>1.2430000000000001</v>
      </c>
      <c r="AV16" s="9">
        <v>1.1319999999999999</v>
      </c>
      <c r="AW16" s="9">
        <v>0.999</v>
      </c>
      <c r="AX16" s="9">
        <v>1.4139999999999999</v>
      </c>
      <c r="AY16" s="9">
        <v>0.52200000000000002</v>
      </c>
      <c r="AZ16" s="9">
        <v>0.19600000000000001</v>
      </c>
      <c r="BA16" s="9">
        <v>0</v>
      </c>
      <c r="BB16" s="9">
        <v>0.92800000000000005</v>
      </c>
      <c r="BC16" s="9">
        <v>1.202</v>
      </c>
      <c r="BD16" s="9">
        <v>1.0589999999999999</v>
      </c>
      <c r="BE16" s="9">
        <v>1.0720000000000001</v>
      </c>
      <c r="BF16" s="9">
        <v>0</v>
      </c>
      <c r="BG16" s="9">
        <v>19.542000000000002</v>
      </c>
      <c r="BH16" s="9">
        <v>18.789000000000001</v>
      </c>
      <c r="BI16" s="9">
        <v>17.577999999999999</v>
      </c>
      <c r="BJ16" s="9">
        <v>0.33100000000000002</v>
      </c>
      <c r="BK16" s="9">
        <v>0.88</v>
      </c>
      <c r="BL16" s="9">
        <v>0.82399999999999995</v>
      </c>
      <c r="BM16" s="9">
        <v>0.29799999999999999</v>
      </c>
      <c r="BN16" s="9">
        <v>8.8999999999999996E-2</v>
      </c>
      <c r="BO16" s="9">
        <v>15.685</v>
      </c>
      <c r="BP16" s="9">
        <v>0.76500000000000001</v>
      </c>
      <c r="BQ16" s="9">
        <v>0.63200000000000001</v>
      </c>
      <c r="BR16" s="9">
        <v>1.706</v>
      </c>
      <c r="BS16" s="9">
        <v>3.1219999999999999</v>
      </c>
      <c r="BT16" s="9">
        <v>15.667</v>
      </c>
      <c r="BU16" s="9">
        <v>0.753</v>
      </c>
      <c r="BV16" s="9">
        <v>1.8140000000000001</v>
      </c>
      <c r="BW16" s="9">
        <v>23.486000000000001</v>
      </c>
      <c r="BX16" s="9">
        <v>15.484999999999999</v>
      </c>
      <c r="BY16" s="9">
        <v>13.414999999999999</v>
      </c>
      <c r="BZ16" s="9">
        <v>1.879</v>
      </c>
      <c r="CA16" s="9">
        <v>1.4450000000000001</v>
      </c>
      <c r="CB16" s="9">
        <v>0.69599999999999995</v>
      </c>
      <c r="CC16" s="9">
        <v>0.748</v>
      </c>
      <c r="CD16" s="9">
        <v>0.70099999999999996</v>
      </c>
      <c r="CE16" s="9">
        <v>0.74299999999999999</v>
      </c>
      <c r="CF16" s="9">
        <v>0.64800000000000002</v>
      </c>
      <c r="CG16" s="9">
        <v>0.79700000000000004</v>
      </c>
      <c r="CH16" s="9">
        <v>0</v>
      </c>
      <c r="CI16" s="9">
        <v>0.57099999999999995</v>
      </c>
      <c r="CJ16" s="9">
        <v>0.53200000000000003</v>
      </c>
      <c r="CK16" s="9">
        <v>0.34200000000000003</v>
      </c>
      <c r="CL16" s="9">
        <v>0.96799999999999997</v>
      </c>
      <c r="CM16" s="9">
        <v>0.47599999999999998</v>
      </c>
      <c r="CN16" s="9">
        <v>0.435</v>
      </c>
      <c r="CO16" s="9">
        <v>11.536</v>
      </c>
      <c r="CP16" s="9">
        <v>10.250999999999999</v>
      </c>
      <c r="CQ16" s="9">
        <v>10.156000000000001</v>
      </c>
      <c r="CR16" s="9">
        <v>0</v>
      </c>
      <c r="CS16" s="9">
        <v>9.5000000000000001E-2</v>
      </c>
      <c r="CT16" s="9">
        <v>0</v>
      </c>
      <c r="CU16" s="9">
        <v>9.5000000000000001E-2</v>
      </c>
      <c r="CV16" s="9">
        <v>0</v>
      </c>
      <c r="CW16" s="9">
        <v>6.9260000000000002</v>
      </c>
      <c r="CX16" s="9">
        <v>0.39700000000000002</v>
      </c>
      <c r="CY16" s="9">
        <v>0.17699999999999999</v>
      </c>
      <c r="CZ16" s="9">
        <v>2.7509999999999999</v>
      </c>
      <c r="DA16" s="9">
        <v>1.0429999999999999</v>
      </c>
      <c r="DB16" s="9">
        <v>9.2080000000000002</v>
      </c>
      <c r="DC16" s="9">
        <v>1.2849999999999999</v>
      </c>
      <c r="DD16" s="9">
        <v>2.0699999999999998</v>
      </c>
      <c r="DE16" s="9">
        <v>15.484999999999999</v>
      </c>
      <c r="DF16" s="9">
        <v>17.484000000000002</v>
      </c>
      <c r="DG16" s="9">
        <v>15.086</v>
      </c>
      <c r="DH16" s="9">
        <v>15.086</v>
      </c>
      <c r="DI16" s="9">
        <v>0.98599999999999999</v>
      </c>
      <c r="DJ16" s="9">
        <v>14.1</v>
      </c>
      <c r="DK16" s="9">
        <v>2.3980000000000001</v>
      </c>
      <c r="DL16" s="9">
        <v>253.315</v>
      </c>
      <c r="DM16" s="9">
        <v>237.858</v>
      </c>
      <c r="DN16" s="9">
        <v>47.497999999999998</v>
      </c>
      <c r="DO16" s="9">
        <v>21.390999999999998</v>
      </c>
      <c r="DP16" s="9">
        <v>8.7149999999999999</v>
      </c>
      <c r="DQ16" s="9">
        <v>11.244999999999999</v>
      </c>
      <c r="DR16" s="9">
        <v>13.741</v>
      </c>
      <c r="DS16" s="9">
        <v>6.2190000000000003</v>
      </c>
      <c r="DT16" s="9">
        <v>13.811999999999999</v>
      </c>
      <c r="DU16" s="9">
        <v>2.2930000000000001</v>
      </c>
      <c r="DV16" s="9">
        <v>3.6539999999999999</v>
      </c>
      <c r="DW16" s="9">
        <v>8.85</v>
      </c>
      <c r="DX16" s="9">
        <v>5.91</v>
      </c>
      <c r="DY16" s="9">
        <v>5.2</v>
      </c>
      <c r="DZ16" s="9">
        <v>13.913</v>
      </c>
      <c r="EA16" s="9">
        <v>6.0469999999999997</v>
      </c>
      <c r="EB16" s="9">
        <v>26.108000000000001</v>
      </c>
      <c r="EC16" s="9">
        <v>190.36</v>
      </c>
      <c r="ED16" s="9">
        <v>166.53899999999999</v>
      </c>
      <c r="EE16" s="9">
        <v>156.08199999999999</v>
      </c>
      <c r="EF16" s="9">
        <v>6.5220000000000002</v>
      </c>
      <c r="EG16" s="9">
        <v>3.5009999999999999</v>
      </c>
      <c r="EH16" s="9">
        <v>6.4039999999999999</v>
      </c>
      <c r="EI16" s="9">
        <v>2.319</v>
      </c>
      <c r="EJ16" s="9">
        <v>1.3</v>
      </c>
      <c r="EK16" s="9">
        <v>124.05</v>
      </c>
      <c r="EL16" s="9">
        <v>12.622999999999999</v>
      </c>
      <c r="EM16" s="9">
        <v>7.5110000000000001</v>
      </c>
      <c r="EN16" s="9">
        <v>22.355</v>
      </c>
      <c r="EO16" s="9">
        <v>38.799999999999997</v>
      </c>
      <c r="EP16" s="9">
        <v>127.739</v>
      </c>
      <c r="EQ16" s="9">
        <v>23.821000000000002</v>
      </c>
      <c r="ER16" s="9">
        <v>15.456</v>
      </c>
      <c r="ES16" s="9">
        <v>224.11500000000001</v>
      </c>
      <c r="ET16" s="9">
        <v>29.2</v>
      </c>
      <c r="EU16" s="9">
        <v>28.295000000000002</v>
      </c>
      <c r="EV16" s="9">
        <v>27.792999999999999</v>
      </c>
      <c r="EW16" s="9">
        <v>3.9079999999999999</v>
      </c>
      <c r="EX16" s="9">
        <v>3.129</v>
      </c>
      <c r="EY16" s="9">
        <v>1.3540000000000001</v>
      </c>
      <c r="EZ16" s="9">
        <v>1.776</v>
      </c>
      <c r="FA16" s="9">
        <v>1.6080000000000001</v>
      </c>
      <c r="FB16" s="9">
        <v>1.5209999999999999</v>
      </c>
      <c r="FC16" s="9">
        <v>2.0230000000000001</v>
      </c>
      <c r="FD16" s="9">
        <v>0.20200000000000001</v>
      </c>
      <c r="FE16" s="9">
        <v>0.90400000000000003</v>
      </c>
      <c r="FF16" s="9">
        <v>1.79</v>
      </c>
      <c r="FG16" s="9">
        <v>0.90400000000000003</v>
      </c>
      <c r="FH16" s="9">
        <v>0.435</v>
      </c>
      <c r="FI16" s="9">
        <v>2.6720000000000002</v>
      </c>
      <c r="FJ16" s="9">
        <v>0.45700000000000002</v>
      </c>
      <c r="FK16" s="9">
        <v>0.77900000000000003</v>
      </c>
      <c r="FL16" s="9">
        <v>23.885000000000002</v>
      </c>
      <c r="FM16" s="9">
        <v>20.73</v>
      </c>
      <c r="FN16" s="9">
        <v>18.654</v>
      </c>
      <c r="FO16" s="9">
        <v>1.202</v>
      </c>
      <c r="FP16" s="9">
        <v>0.874</v>
      </c>
      <c r="FQ16" s="9">
        <v>1.4239999999999999</v>
      </c>
      <c r="FR16" s="9">
        <v>0.23300000000000001</v>
      </c>
      <c r="FS16" s="9">
        <v>0.41899999999999998</v>
      </c>
      <c r="FT16" s="9">
        <v>15.714</v>
      </c>
      <c r="FU16" s="9">
        <v>1.014</v>
      </c>
      <c r="FV16" s="9">
        <v>0.61399999999999999</v>
      </c>
      <c r="FW16" s="9">
        <v>3.3879999999999999</v>
      </c>
      <c r="FX16" s="9">
        <v>5.3170000000000002</v>
      </c>
      <c r="FY16" s="9">
        <v>15.413</v>
      </c>
      <c r="FZ16" s="9">
        <v>3.1549999999999998</v>
      </c>
      <c r="GA16" s="9">
        <v>0.502</v>
      </c>
      <c r="GB16" s="9">
        <v>28.295000000000002</v>
      </c>
      <c r="GC16" s="9">
        <v>70.566999999999993</v>
      </c>
      <c r="GD16" s="9">
        <v>68.352000000000004</v>
      </c>
      <c r="GE16" s="9">
        <v>6.9589999999999996</v>
      </c>
      <c r="GF16" s="9">
        <v>6.5469999999999997</v>
      </c>
      <c r="GG16" s="9">
        <v>3.617</v>
      </c>
      <c r="GH16" s="9">
        <v>2.9289999999999998</v>
      </c>
      <c r="GI16" s="9">
        <v>4.9219999999999997</v>
      </c>
      <c r="GJ16" s="9">
        <v>1.625</v>
      </c>
      <c r="GK16" s="9">
        <v>5.3369999999999997</v>
      </c>
      <c r="GL16" s="9">
        <v>0</v>
      </c>
      <c r="GM16" s="9">
        <v>1.21</v>
      </c>
      <c r="GN16" s="9">
        <v>3.3969999999999998</v>
      </c>
      <c r="GO16" s="9">
        <v>1.903</v>
      </c>
      <c r="GP16" s="9">
        <v>1.246</v>
      </c>
      <c r="GQ16" s="9">
        <v>4.9009999999999998</v>
      </c>
      <c r="GR16" s="9">
        <v>1.6459999999999999</v>
      </c>
      <c r="GS16" s="9">
        <v>0.41199999999999998</v>
      </c>
      <c r="GT16" s="9">
        <v>61.393000000000001</v>
      </c>
      <c r="GU16" s="9">
        <v>53.804000000000002</v>
      </c>
      <c r="GV16" s="9">
        <v>49.953000000000003</v>
      </c>
      <c r="GW16" s="9">
        <v>2.641</v>
      </c>
      <c r="GX16" s="9">
        <v>1.21</v>
      </c>
      <c r="GY16" s="9">
        <v>3.218</v>
      </c>
      <c r="GZ16" s="9">
        <v>0.219</v>
      </c>
      <c r="HA16" s="9">
        <v>0.41399999999999998</v>
      </c>
      <c r="HB16" s="9">
        <v>44.201999999999998</v>
      </c>
      <c r="HC16" s="9">
        <v>3.661</v>
      </c>
      <c r="HD16" s="9">
        <v>1.9670000000000001</v>
      </c>
      <c r="HE16" s="9">
        <v>3.9740000000000002</v>
      </c>
      <c r="HF16" s="9">
        <v>14.055999999999999</v>
      </c>
      <c r="HG16" s="9">
        <v>39.747999999999998</v>
      </c>
      <c r="HH16" s="9">
        <v>7.5890000000000004</v>
      </c>
      <c r="HI16" s="9">
        <v>2.214</v>
      </c>
      <c r="HJ16" s="9">
        <v>70.566999999999993</v>
      </c>
      <c r="HK16" s="9">
        <v>22.148</v>
      </c>
      <c r="HL16" s="9">
        <v>21.039000000000001</v>
      </c>
      <c r="HM16" s="9">
        <v>3.2229999999999999</v>
      </c>
      <c r="HN16" s="9">
        <v>3.2229999999999999</v>
      </c>
      <c r="HO16" s="9">
        <v>1.3480000000000001</v>
      </c>
      <c r="HP16" s="9">
        <v>1.875</v>
      </c>
      <c r="HQ16" s="9">
        <v>1.944</v>
      </c>
      <c r="HR16" s="9">
        <v>1.2789999999999999</v>
      </c>
      <c r="HS16" s="9">
        <v>1.944</v>
      </c>
      <c r="HT16" s="9">
        <v>0.63200000000000001</v>
      </c>
      <c r="HU16" s="9">
        <v>0.64700000000000002</v>
      </c>
      <c r="HV16" s="9">
        <v>1.577</v>
      </c>
      <c r="HW16" s="9">
        <v>1.421</v>
      </c>
      <c r="HX16" s="9">
        <v>0.224</v>
      </c>
      <c r="HY16" s="9">
        <v>1.7490000000000001</v>
      </c>
      <c r="HZ16" s="9">
        <v>1.474</v>
      </c>
      <c r="IA16" s="9">
        <v>0</v>
      </c>
      <c r="IB16" s="9">
        <v>17.815999999999999</v>
      </c>
      <c r="IC16" s="9">
        <v>13.396000000000001</v>
      </c>
      <c r="ID16" s="9">
        <v>12.962</v>
      </c>
      <c r="IE16" s="9">
        <v>0</v>
      </c>
      <c r="IF16" s="9">
        <v>0.434</v>
      </c>
      <c r="IG16" s="9">
        <v>0</v>
      </c>
      <c r="IH16" s="9">
        <v>0.434</v>
      </c>
      <c r="II16" s="9">
        <v>0</v>
      </c>
      <c r="IJ16" s="9">
        <v>9.9819999999999993</v>
      </c>
      <c r="IK16" s="9">
        <v>1.07</v>
      </c>
      <c r="IL16" s="9">
        <v>0.65800000000000003</v>
      </c>
      <c r="IM16" s="9">
        <v>1.6870000000000001</v>
      </c>
      <c r="IN16" s="9">
        <v>2.2690000000000001</v>
      </c>
      <c r="IO16" s="9">
        <v>11.128</v>
      </c>
      <c r="IP16" s="9">
        <v>4.4189999999999996</v>
      </c>
      <c r="IQ16" s="9">
        <v>1.109</v>
      </c>
    </row>
    <row r="17" spans="1:251">
      <c r="A17" s="10">
        <v>44228</v>
      </c>
      <c r="B17" s="9">
        <v>0.74199999999999999</v>
      </c>
      <c r="C17" s="9">
        <v>2.2490000000000001</v>
      </c>
      <c r="D17" s="9">
        <v>8.4849999999999994</v>
      </c>
      <c r="E17" s="9">
        <v>1.9079999999999999</v>
      </c>
      <c r="F17" s="9">
        <v>0.46300000000000002</v>
      </c>
      <c r="G17" s="9">
        <v>14.202999999999999</v>
      </c>
      <c r="H17" s="9">
        <v>16.466999999999999</v>
      </c>
      <c r="I17" s="9">
        <v>15.821999999999999</v>
      </c>
      <c r="J17" s="9">
        <v>1.532</v>
      </c>
      <c r="K17" s="9">
        <v>1.3759999999999999</v>
      </c>
      <c r="L17" s="9">
        <v>0.27600000000000002</v>
      </c>
      <c r="M17" s="9">
        <v>1.099</v>
      </c>
      <c r="N17" s="9">
        <v>0.51800000000000002</v>
      </c>
      <c r="O17" s="9">
        <v>0.85799999999999998</v>
      </c>
      <c r="P17" s="9">
        <v>0.51800000000000002</v>
      </c>
      <c r="Q17" s="9">
        <v>7.5999999999999998E-2</v>
      </c>
      <c r="R17" s="9">
        <v>0.78200000000000003</v>
      </c>
      <c r="S17" s="9">
        <v>0.14199999999999999</v>
      </c>
      <c r="T17" s="9">
        <v>0.47199999999999998</v>
      </c>
      <c r="U17" s="9">
        <v>0.76100000000000001</v>
      </c>
      <c r="V17" s="9">
        <v>0.29499999999999998</v>
      </c>
      <c r="W17" s="9">
        <v>1.081</v>
      </c>
      <c r="X17" s="9">
        <v>0.156</v>
      </c>
      <c r="Y17" s="9">
        <v>14.291</v>
      </c>
      <c r="Z17" s="9">
        <v>9.8629999999999995</v>
      </c>
      <c r="AA17" s="9">
        <v>9.5540000000000003</v>
      </c>
      <c r="AB17" s="9">
        <v>0.309</v>
      </c>
      <c r="AC17" s="9">
        <v>0</v>
      </c>
      <c r="AD17" s="9">
        <v>0.309</v>
      </c>
      <c r="AE17" s="9">
        <v>0</v>
      </c>
      <c r="AF17" s="9">
        <v>0</v>
      </c>
      <c r="AG17" s="9">
        <v>8.4909999999999997</v>
      </c>
      <c r="AH17" s="9">
        <v>0.38</v>
      </c>
      <c r="AI17" s="9">
        <v>0.33800000000000002</v>
      </c>
      <c r="AJ17" s="9">
        <v>0.65500000000000003</v>
      </c>
      <c r="AK17" s="9">
        <v>1.125</v>
      </c>
      <c r="AL17" s="9">
        <v>8.7379999999999995</v>
      </c>
      <c r="AM17" s="9">
        <v>4.4279999999999999</v>
      </c>
      <c r="AN17" s="9">
        <v>0.64500000000000002</v>
      </c>
      <c r="AO17" s="9">
        <v>16.466999999999999</v>
      </c>
      <c r="AP17" s="9">
        <v>25.422000000000001</v>
      </c>
      <c r="AQ17" s="9">
        <v>24.332999999999998</v>
      </c>
      <c r="AR17" s="9">
        <v>3.125</v>
      </c>
      <c r="AS17" s="9">
        <v>2.9239999999999999</v>
      </c>
      <c r="AT17" s="9">
        <v>0.70699999999999996</v>
      </c>
      <c r="AU17" s="9">
        <v>2.2170000000000001</v>
      </c>
      <c r="AV17" s="9">
        <v>1.403</v>
      </c>
      <c r="AW17" s="9">
        <v>1.5209999999999999</v>
      </c>
      <c r="AX17" s="9">
        <v>1.581</v>
      </c>
      <c r="AY17" s="9">
        <v>1.1120000000000001</v>
      </c>
      <c r="AZ17" s="9">
        <v>0.23200000000000001</v>
      </c>
      <c r="BA17" s="9">
        <v>0.72699999999999998</v>
      </c>
      <c r="BB17" s="9">
        <v>1.5249999999999999</v>
      </c>
      <c r="BC17" s="9">
        <v>0.67300000000000004</v>
      </c>
      <c r="BD17" s="9">
        <v>1.9419999999999999</v>
      </c>
      <c r="BE17" s="9">
        <v>0.98199999999999998</v>
      </c>
      <c r="BF17" s="9">
        <v>0.20100000000000001</v>
      </c>
      <c r="BG17" s="9">
        <v>21.207999999999998</v>
      </c>
      <c r="BH17" s="9">
        <v>18.896000000000001</v>
      </c>
      <c r="BI17" s="9">
        <v>17.428999999999998</v>
      </c>
      <c r="BJ17" s="9">
        <v>0.56699999999999995</v>
      </c>
      <c r="BK17" s="9">
        <v>0.9</v>
      </c>
      <c r="BL17" s="9">
        <v>0.42299999999999999</v>
      </c>
      <c r="BM17" s="9">
        <v>0.9</v>
      </c>
      <c r="BN17" s="9">
        <v>0.14399999999999999</v>
      </c>
      <c r="BO17" s="9">
        <v>16.038</v>
      </c>
      <c r="BP17" s="9">
        <v>0.60899999999999999</v>
      </c>
      <c r="BQ17" s="9">
        <v>0.89300000000000002</v>
      </c>
      <c r="BR17" s="9">
        <v>1.3560000000000001</v>
      </c>
      <c r="BS17" s="9">
        <v>3.496</v>
      </c>
      <c r="BT17" s="9">
        <v>15.4</v>
      </c>
      <c r="BU17" s="9">
        <v>2.3119999999999998</v>
      </c>
      <c r="BV17" s="9">
        <v>1.089</v>
      </c>
      <c r="BW17" s="9">
        <v>25.422000000000001</v>
      </c>
      <c r="BX17" s="9">
        <v>14.333</v>
      </c>
      <c r="BY17" s="9">
        <v>12.72</v>
      </c>
      <c r="BZ17" s="9">
        <v>1.087</v>
      </c>
      <c r="CA17" s="9">
        <v>1.087</v>
      </c>
      <c r="CB17" s="9">
        <v>7.9000000000000001E-2</v>
      </c>
      <c r="CC17" s="9">
        <v>1.008</v>
      </c>
      <c r="CD17" s="9">
        <v>0.35799999999999998</v>
      </c>
      <c r="CE17" s="9">
        <v>0.72899999999999998</v>
      </c>
      <c r="CF17" s="9">
        <v>0.42699999999999999</v>
      </c>
      <c r="CG17" s="9">
        <v>0.66</v>
      </c>
      <c r="CH17" s="9">
        <v>0</v>
      </c>
      <c r="CI17" s="9">
        <v>0.189</v>
      </c>
      <c r="CJ17" s="9">
        <v>0.81599999999999995</v>
      </c>
      <c r="CK17" s="9">
        <v>8.2000000000000003E-2</v>
      </c>
      <c r="CL17" s="9">
        <v>0.71899999999999997</v>
      </c>
      <c r="CM17" s="9">
        <v>0.36799999999999999</v>
      </c>
      <c r="CN17" s="9">
        <v>0</v>
      </c>
      <c r="CO17" s="9">
        <v>11.632999999999999</v>
      </c>
      <c r="CP17" s="9">
        <v>10.544</v>
      </c>
      <c r="CQ17" s="9">
        <v>10.464</v>
      </c>
      <c r="CR17" s="9">
        <v>0.08</v>
      </c>
      <c r="CS17" s="9">
        <v>0</v>
      </c>
      <c r="CT17" s="9">
        <v>0.08</v>
      </c>
      <c r="CU17" s="9">
        <v>0</v>
      </c>
      <c r="CV17" s="9">
        <v>0</v>
      </c>
      <c r="CW17" s="9">
        <v>7.56</v>
      </c>
      <c r="CX17" s="9">
        <v>1.024</v>
      </c>
      <c r="CY17" s="9">
        <v>0.36</v>
      </c>
      <c r="CZ17" s="9">
        <v>1.6</v>
      </c>
      <c r="DA17" s="9">
        <v>0.91700000000000004</v>
      </c>
      <c r="DB17" s="9">
        <v>9.6270000000000007</v>
      </c>
      <c r="DC17" s="9">
        <v>1.089</v>
      </c>
      <c r="DD17" s="9">
        <v>1.613</v>
      </c>
      <c r="DE17" s="9">
        <v>14.333</v>
      </c>
      <c r="DF17" s="9">
        <v>14.414</v>
      </c>
      <c r="DG17" s="9">
        <v>12.59</v>
      </c>
      <c r="DH17" s="9">
        <v>12.59</v>
      </c>
      <c r="DI17" s="9">
        <v>0.98799999999999999</v>
      </c>
      <c r="DJ17" s="9">
        <v>11.601000000000001</v>
      </c>
      <c r="DK17" s="9">
        <v>1.8240000000000001</v>
      </c>
      <c r="DL17" s="9">
        <v>250.91900000000001</v>
      </c>
      <c r="DM17" s="9">
        <v>235.60400000000001</v>
      </c>
      <c r="DN17" s="9">
        <v>46.256</v>
      </c>
      <c r="DO17" s="9">
        <v>23.373000000000001</v>
      </c>
      <c r="DP17" s="9">
        <v>8.5419999999999998</v>
      </c>
      <c r="DQ17" s="9">
        <v>12.599</v>
      </c>
      <c r="DR17" s="9">
        <v>14.497999999999999</v>
      </c>
      <c r="DS17" s="9">
        <v>6.6429999999999998</v>
      </c>
      <c r="DT17" s="9">
        <v>14.714</v>
      </c>
      <c r="DU17" s="9">
        <v>3.508</v>
      </c>
      <c r="DV17" s="9">
        <v>2.6829999999999998</v>
      </c>
      <c r="DW17" s="9">
        <v>7.5910000000000002</v>
      </c>
      <c r="DX17" s="9">
        <v>7.8109999999999999</v>
      </c>
      <c r="DY17" s="9">
        <v>5.9580000000000002</v>
      </c>
      <c r="DZ17" s="9">
        <v>15.48</v>
      </c>
      <c r="EA17" s="9">
        <v>5.88</v>
      </c>
      <c r="EB17" s="9">
        <v>22.882999999999999</v>
      </c>
      <c r="EC17" s="9">
        <v>189.34899999999999</v>
      </c>
      <c r="ED17" s="9">
        <v>166.16900000000001</v>
      </c>
      <c r="EE17" s="9">
        <v>156.941</v>
      </c>
      <c r="EF17" s="9">
        <v>4.0880000000000001</v>
      </c>
      <c r="EG17" s="9">
        <v>4.915</v>
      </c>
      <c r="EH17" s="9">
        <v>4.2130000000000001</v>
      </c>
      <c r="EI17" s="9">
        <v>2.996</v>
      </c>
      <c r="EJ17" s="9">
        <v>1.794</v>
      </c>
      <c r="EK17" s="9">
        <v>127.989</v>
      </c>
      <c r="EL17" s="9">
        <v>9.4390000000000001</v>
      </c>
      <c r="EM17" s="9">
        <v>8.4670000000000005</v>
      </c>
      <c r="EN17" s="9">
        <v>20.273</v>
      </c>
      <c r="EO17" s="9">
        <v>34.795000000000002</v>
      </c>
      <c r="EP17" s="9">
        <v>131.374</v>
      </c>
      <c r="EQ17" s="9">
        <v>23.18</v>
      </c>
      <c r="ER17" s="9">
        <v>15.314</v>
      </c>
      <c r="ES17" s="9">
        <v>226.34700000000001</v>
      </c>
      <c r="ET17" s="9">
        <v>24.571000000000002</v>
      </c>
      <c r="EU17" s="9">
        <v>23.478999999999999</v>
      </c>
      <c r="EV17" s="9">
        <v>22.71</v>
      </c>
      <c r="EW17" s="9">
        <v>2.1259999999999999</v>
      </c>
      <c r="EX17" s="9">
        <v>1.6859999999999999</v>
      </c>
      <c r="EY17" s="9">
        <v>0.63500000000000001</v>
      </c>
      <c r="EZ17" s="9">
        <v>1.0509999999999999</v>
      </c>
      <c r="FA17" s="9">
        <v>0.55200000000000005</v>
      </c>
      <c r="FB17" s="9">
        <v>1.133</v>
      </c>
      <c r="FC17" s="9">
        <v>0.76200000000000001</v>
      </c>
      <c r="FD17" s="9">
        <v>0</v>
      </c>
      <c r="FE17" s="9">
        <v>0.92300000000000004</v>
      </c>
      <c r="FF17" s="9">
        <v>0.46100000000000002</v>
      </c>
      <c r="FG17" s="9">
        <v>0.42099999999999999</v>
      </c>
      <c r="FH17" s="9">
        <v>0.80400000000000005</v>
      </c>
      <c r="FI17" s="9">
        <v>1.4490000000000001</v>
      </c>
      <c r="FJ17" s="9">
        <v>0.23699999999999999</v>
      </c>
      <c r="FK17" s="9">
        <v>0.44</v>
      </c>
      <c r="FL17" s="9">
        <v>20.584</v>
      </c>
      <c r="FM17" s="9">
        <v>17.295000000000002</v>
      </c>
      <c r="FN17" s="9">
        <v>16.248999999999999</v>
      </c>
      <c r="FO17" s="9">
        <v>0.40200000000000002</v>
      </c>
      <c r="FP17" s="9">
        <v>0.41899999999999998</v>
      </c>
      <c r="FQ17" s="9">
        <v>0.40200000000000002</v>
      </c>
      <c r="FR17" s="9">
        <v>0</v>
      </c>
      <c r="FS17" s="9">
        <v>0.41899999999999998</v>
      </c>
      <c r="FT17" s="9">
        <v>12.379</v>
      </c>
      <c r="FU17" s="9">
        <v>2.2130000000000001</v>
      </c>
      <c r="FV17" s="9">
        <v>0.54</v>
      </c>
      <c r="FW17" s="9">
        <v>2.1640000000000001</v>
      </c>
      <c r="FX17" s="9">
        <v>3.347</v>
      </c>
      <c r="FY17" s="9">
        <v>13.946999999999999</v>
      </c>
      <c r="FZ17" s="9">
        <v>3.2890000000000001</v>
      </c>
      <c r="GA17" s="9">
        <v>0.76900000000000002</v>
      </c>
      <c r="GB17" s="9">
        <v>23.478999999999999</v>
      </c>
      <c r="GC17" s="9">
        <v>84.111000000000004</v>
      </c>
      <c r="GD17" s="9">
        <v>79.430999999999997</v>
      </c>
      <c r="GE17" s="9">
        <v>7.6459999999999999</v>
      </c>
      <c r="GF17" s="9">
        <v>6.96</v>
      </c>
      <c r="GG17" s="9">
        <v>3.2930000000000001</v>
      </c>
      <c r="GH17" s="9">
        <v>3.6669999999999998</v>
      </c>
      <c r="GI17" s="9">
        <v>5.8239999999999998</v>
      </c>
      <c r="GJ17" s="9">
        <v>1.137</v>
      </c>
      <c r="GK17" s="9">
        <v>6.0110000000000001</v>
      </c>
      <c r="GL17" s="9">
        <v>0</v>
      </c>
      <c r="GM17" s="9">
        <v>0.94899999999999995</v>
      </c>
      <c r="GN17" s="9">
        <v>2.992</v>
      </c>
      <c r="GO17" s="9">
        <v>1.714</v>
      </c>
      <c r="GP17" s="9">
        <v>2.2549999999999999</v>
      </c>
      <c r="GQ17" s="9">
        <v>4.8940000000000001</v>
      </c>
      <c r="GR17" s="9">
        <v>2.0659999999999998</v>
      </c>
      <c r="GS17" s="9">
        <v>0.68600000000000005</v>
      </c>
      <c r="GT17" s="9">
        <v>71.784999999999997</v>
      </c>
      <c r="GU17" s="9">
        <v>63.591999999999999</v>
      </c>
      <c r="GV17" s="9">
        <v>61.765999999999998</v>
      </c>
      <c r="GW17" s="9">
        <v>0.63500000000000001</v>
      </c>
      <c r="GX17" s="9">
        <v>1.1910000000000001</v>
      </c>
      <c r="GY17" s="9">
        <v>1.2050000000000001</v>
      </c>
      <c r="GZ17" s="9">
        <v>0</v>
      </c>
      <c r="HA17" s="9">
        <v>0.621</v>
      </c>
      <c r="HB17" s="9">
        <v>52.045999999999999</v>
      </c>
      <c r="HC17" s="9">
        <v>2.109</v>
      </c>
      <c r="HD17" s="9">
        <v>3.4039999999999999</v>
      </c>
      <c r="HE17" s="9">
        <v>6.0330000000000004</v>
      </c>
      <c r="HF17" s="9">
        <v>14.936</v>
      </c>
      <c r="HG17" s="9">
        <v>48.655999999999999</v>
      </c>
      <c r="HH17" s="9">
        <v>8.1929999999999996</v>
      </c>
      <c r="HI17" s="9">
        <v>4.68</v>
      </c>
      <c r="HJ17" s="9">
        <v>84.111000000000004</v>
      </c>
      <c r="HK17" s="9">
        <v>22.856000000000002</v>
      </c>
      <c r="HL17" s="9">
        <v>22.140999999999998</v>
      </c>
      <c r="HM17" s="9">
        <v>2.335</v>
      </c>
      <c r="HN17" s="9">
        <v>1.9</v>
      </c>
      <c r="HO17" s="9">
        <v>1.004</v>
      </c>
      <c r="HP17" s="9">
        <v>0.89600000000000002</v>
      </c>
      <c r="HQ17" s="9">
        <v>1.4510000000000001</v>
      </c>
      <c r="HR17" s="9">
        <v>0.44900000000000001</v>
      </c>
      <c r="HS17" s="9">
        <v>1.4510000000000001</v>
      </c>
      <c r="HT17" s="9">
        <v>0.247</v>
      </c>
      <c r="HU17" s="9">
        <v>0.20200000000000001</v>
      </c>
      <c r="HV17" s="9">
        <v>0.24099999999999999</v>
      </c>
      <c r="HW17" s="9">
        <v>1.0029999999999999</v>
      </c>
      <c r="HX17" s="9">
        <v>0.65600000000000003</v>
      </c>
      <c r="HY17" s="9">
        <v>0.82499999999999996</v>
      </c>
      <c r="HZ17" s="9">
        <v>1.0740000000000001</v>
      </c>
      <c r="IA17" s="9">
        <v>0.436</v>
      </c>
      <c r="IB17" s="9">
        <v>19.806000000000001</v>
      </c>
      <c r="IC17" s="9">
        <v>16.366</v>
      </c>
      <c r="ID17" s="9">
        <v>15.895</v>
      </c>
      <c r="IE17" s="9">
        <v>0.47199999999999998</v>
      </c>
      <c r="IF17" s="9">
        <v>0</v>
      </c>
      <c r="IG17" s="9">
        <v>0.23200000000000001</v>
      </c>
      <c r="IH17" s="9">
        <v>0.24</v>
      </c>
      <c r="II17" s="9">
        <v>0</v>
      </c>
      <c r="IJ17" s="9">
        <v>13.874000000000001</v>
      </c>
      <c r="IK17" s="9">
        <v>0.19500000000000001</v>
      </c>
      <c r="IL17" s="9">
        <v>0.46899999999999997</v>
      </c>
      <c r="IM17" s="9">
        <v>1.8280000000000001</v>
      </c>
      <c r="IN17" s="9">
        <v>2.4929999999999999</v>
      </c>
      <c r="IO17" s="9">
        <v>13.874000000000001</v>
      </c>
      <c r="IP17" s="9">
        <v>3.4390000000000001</v>
      </c>
      <c r="IQ17" s="9">
        <v>0.71499999999999997</v>
      </c>
    </row>
    <row r="18" spans="1:251">
      <c r="A18" s="10">
        <v>44593</v>
      </c>
      <c r="B18" s="9">
        <v>0.40300000000000002</v>
      </c>
      <c r="C18" s="9">
        <v>4.1340000000000003</v>
      </c>
      <c r="D18" s="9">
        <v>8.6890000000000001</v>
      </c>
      <c r="E18" s="9">
        <v>3.0939999999999999</v>
      </c>
      <c r="F18" s="9">
        <v>0.44400000000000001</v>
      </c>
      <c r="G18" s="9">
        <v>18.113</v>
      </c>
      <c r="H18" s="9">
        <v>19.603999999999999</v>
      </c>
      <c r="I18" s="9">
        <v>19.009</v>
      </c>
      <c r="J18" s="9">
        <v>2.899</v>
      </c>
      <c r="K18" s="9">
        <v>2.899</v>
      </c>
      <c r="L18" s="9">
        <v>1.2370000000000001</v>
      </c>
      <c r="M18" s="9">
        <v>1.6619999999999999</v>
      </c>
      <c r="N18" s="9">
        <v>2.3260000000000001</v>
      </c>
      <c r="O18" s="9">
        <v>0.57299999999999995</v>
      </c>
      <c r="P18" s="9">
        <v>2.121</v>
      </c>
      <c r="Q18" s="9">
        <v>0.38300000000000001</v>
      </c>
      <c r="R18" s="9">
        <v>0.39400000000000002</v>
      </c>
      <c r="S18" s="9">
        <v>0.88500000000000001</v>
      </c>
      <c r="T18" s="9">
        <v>0.81899999999999995</v>
      </c>
      <c r="U18" s="9">
        <v>1.1950000000000001</v>
      </c>
      <c r="V18" s="9">
        <v>1.9770000000000001</v>
      </c>
      <c r="W18" s="9">
        <v>0.92200000000000004</v>
      </c>
      <c r="X18" s="9">
        <v>0</v>
      </c>
      <c r="Y18" s="9">
        <v>16.11</v>
      </c>
      <c r="Z18" s="9">
        <v>12.47</v>
      </c>
      <c r="AA18" s="9">
        <v>11.879</v>
      </c>
      <c r="AB18" s="9">
        <v>0.38800000000000001</v>
      </c>
      <c r="AC18" s="9">
        <v>0.20399999999999999</v>
      </c>
      <c r="AD18" s="9">
        <v>0.38800000000000001</v>
      </c>
      <c r="AE18" s="9">
        <v>0.20399999999999999</v>
      </c>
      <c r="AF18" s="9">
        <v>0</v>
      </c>
      <c r="AG18" s="9">
        <v>10.272</v>
      </c>
      <c r="AH18" s="9">
        <v>0.73199999999999998</v>
      </c>
      <c r="AI18" s="9">
        <v>0.48199999999999998</v>
      </c>
      <c r="AJ18" s="9">
        <v>0.98399999999999999</v>
      </c>
      <c r="AK18" s="9">
        <v>1.401</v>
      </c>
      <c r="AL18" s="9">
        <v>11.069000000000001</v>
      </c>
      <c r="AM18" s="9">
        <v>3.64</v>
      </c>
      <c r="AN18" s="9">
        <v>0.59499999999999997</v>
      </c>
      <c r="AO18" s="9">
        <v>19.603999999999999</v>
      </c>
      <c r="AP18" s="9">
        <v>25.518999999999998</v>
      </c>
      <c r="AQ18" s="9">
        <v>24.085999999999999</v>
      </c>
      <c r="AR18" s="9">
        <v>3.0329999999999999</v>
      </c>
      <c r="AS18" s="9">
        <v>2.419</v>
      </c>
      <c r="AT18" s="9">
        <v>0.97</v>
      </c>
      <c r="AU18" s="9">
        <v>1.4490000000000001</v>
      </c>
      <c r="AV18" s="9">
        <v>1.395</v>
      </c>
      <c r="AW18" s="9">
        <v>1.024</v>
      </c>
      <c r="AX18" s="9">
        <v>1.29</v>
      </c>
      <c r="AY18" s="9">
        <v>0.66300000000000003</v>
      </c>
      <c r="AZ18" s="9">
        <v>0.46600000000000003</v>
      </c>
      <c r="BA18" s="9">
        <v>0.92600000000000005</v>
      </c>
      <c r="BB18" s="9">
        <v>0.50900000000000001</v>
      </c>
      <c r="BC18" s="9">
        <v>0.98399999999999999</v>
      </c>
      <c r="BD18" s="9">
        <v>1.6459999999999999</v>
      </c>
      <c r="BE18" s="9">
        <v>0.77300000000000002</v>
      </c>
      <c r="BF18" s="9">
        <v>0.61499999999999999</v>
      </c>
      <c r="BG18" s="9">
        <v>21.053000000000001</v>
      </c>
      <c r="BH18" s="9">
        <v>18.579999999999998</v>
      </c>
      <c r="BI18" s="9">
        <v>17.308</v>
      </c>
      <c r="BJ18" s="9">
        <v>0.873</v>
      </c>
      <c r="BK18" s="9">
        <v>0.39900000000000002</v>
      </c>
      <c r="BL18" s="9">
        <v>0.873</v>
      </c>
      <c r="BM18" s="9">
        <v>0.39900000000000002</v>
      </c>
      <c r="BN18" s="9">
        <v>0</v>
      </c>
      <c r="BO18" s="9">
        <v>13.914</v>
      </c>
      <c r="BP18" s="9">
        <v>1.4</v>
      </c>
      <c r="BQ18" s="9">
        <v>0.88400000000000001</v>
      </c>
      <c r="BR18" s="9">
        <v>2.3820000000000001</v>
      </c>
      <c r="BS18" s="9">
        <v>3.4740000000000002</v>
      </c>
      <c r="BT18" s="9">
        <v>15.106</v>
      </c>
      <c r="BU18" s="9">
        <v>2.472</v>
      </c>
      <c r="BV18" s="9">
        <v>1.4330000000000001</v>
      </c>
      <c r="BW18" s="9">
        <v>25.518999999999998</v>
      </c>
      <c r="BX18" s="9">
        <v>11.28</v>
      </c>
      <c r="BY18" s="9">
        <v>10.664</v>
      </c>
      <c r="BZ18" s="9">
        <v>1.4790000000000001</v>
      </c>
      <c r="CA18" s="9">
        <v>1.3069999999999999</v>
      </c>
      <c r="CB18" s="9">
        <v>0.33300000000000002</v>
      </c>
      <c r="CC18" s="9">
        <v>0.97399999999999998</v>
      </c>
      <c r="CD18" s="9">
        <v>0.95799999999999996</v>
      </c>
      <c r="CE18" s="9">
        <v>0.34799999999999998</v>
      </c>
      <c r="CF18" s="9">
        <v>0.85199999999999998</v>
      </c>
      <c r="CG18" s="9">
        <v>0.45500000000000002</v>
      </c>
      <c r="CH18" s="9">
        <v>0</v>
      </c>
      <c r="CI18" s="9">
        <v>0.25</v>
      </c>
      <c r="CJ18" s="9">
        <v>0.59599999999999997</v>
      </c>
      <c r="CK18" s="9">
        <v>0.46100000000000002</v>
      </c>
      <c r="CL18" s="9">
        <v>0.89900000000000002</v>
      </c>
      <c r="CM18" s="9">
        <v>0.40699999999999997</v>
      </c>
      <c r="CN18" s="9">
        <v>0.17299999999999999</v>
      </c>
      <c r="CO18" s="9">
        <v>9.1850000000000005</v>
      </c>
      <c r="CP18" s="9">
        <v>8.4459999999999997</v>
      </c>
      <c r="CQ18" s="9">
        <v>7.75</v>
      </c>
      <c r="CR18" s="9">
        <v>9.2999999999999999E-2</v>
      </c>
      <c r="CS18" s="9">
        <v>0.60299999999999998</v>
      </c>
      <c r="CT18" s="9">
        <v>9.2999999999999999E-2</v>
      </c>
      <c r="CU18" s="9">
        <v>0.38900000000000001</v>
      </c>
      <c r="CV18" s="9">
        <v>0.214</v>
      </c>
      <c r="CW18" s="9">
        <v>5.3620000000000001</v>
      </c>
      <c r="CX18" s="9">
        <v>0.84699999999999998</v>
      </c>
      <c r="CY18" s="9">
        <v>0.622</v>
      </c>
      <c r="CZ18" s="9">
        <v>1.615</v>
      </c>
      <c r="DA18" s="9">
        <v>1.4370000000000001</v>
      </c>
      <c r="DB18" s="9">
        <v>7.0090000000000003</v>
      </c>
      <c r="DC18" s="9">
        <v>0.73899999999999999</v>
      </c>
      <c r="DD18" s="9">
        <v>0.61599999999999999</v>
      </c>
      <c r="DE18" s="9">
        <v>11.28</v>
      </c>
      <c r="DF18" s="9">
        <v>16.285</v>
      </c>
      <c r="DG18" s="9">
        <v>13.891</v>
      </c>
      <c r="DH18" s="9">
        <v>13.891</v>
      </c>
      <c r="DI18" s="9">
        <v>1.496</v>
      </c>
      <c r="DJ18" s="9">
        <v>12.395</v>
      </c>
      <c r="DK18" s="9">
        <v>2.395</v>
      </c>
      <c r="DL18" s="9">
        <v>246.012</v>
      </c>
      <c r="DM18" s="9">
        <v>234.262</v>
      </c>
      <c r="DN18" s="9">
        <v>55.777999999999999</v>
      </c>
      <c r="DO18" s="9">
        <v>29.975999999999999</v>
      </c>
      <c r="DP18" s="9">
        <v>11.233000000000001</v>
      </c>
      <c r="DQ18" s="9">
        <v>17.253</v>
      </c>
      <c r="DR18" s="9">
        <v>18.916</v>
      </c>
      <c r="DS18" s="9">
        <v>9.5690000000000008</v>
      </c>
      <c r="DT18" s="9">
        <v>18.489999999999998</v>
      </c>
      <c r="DU18" s="9">
        <v>5.78</v>
      </c>
      <c r="DV18" s="9">
        <v>3.9870000000000001</v>
      </c>
      <c r="DW18" s="9">
        <v>12.032999999999999</v>
      </c>
      <c r="DX18" s="9">
        <v>7.7679999999999998</v>
      </c>
      <c r="DY18" s="9">
        <v>8.6839999999999993</v>
      </c>
      <c r="DZ18" s="9">
        <v>21.707999999999998</v>
      </c>
      <c r="EA18" s="9">
        <v>6.7770000000000001</v>
      </c>
      <c r="EB18" s="9">
        <v>25.803000000000001</v>
      </c>
      <c r="EC18" s="9">
        <v>178.48400000000001</v>
      </c>
      <c r="ED18" s="9">
        <v>159.05600000000001</v>
      </c>
      <c r="EE18" s="9">
        <v>148.953</v>
      </c>
      <c r="EF18" s="9">
        <v>3.3769999999999998</v>
      </c>
      <c r="EG18" s="9">
        <v>6.7270000000000003</v>
      </c>
      <c r="EH18" s="9">
        <v>4.444</v>
      </c>
      <c r="EI18" s="9">
        <v>2.6789999999999998</v>
      </c>
      <c r="EJ18" s="9">
        <v>2.9809999999999999</v>
      </c>
      <c r="EK18" s="9">
        <v>116.63800000000001</v>
      </c>
      <c r="EL18" s="9">
        <v>8.984</v>
      </c>
      <c r="EM18" s="9">
        <v>8.2070000000000007</v>
      </c>
      <c r="EN18" s="9">
        <v>25.227</v>
      </c>
      <c r="EO18" s="9">
        <v>43.048999999999999</v>
      </c>
      <c r="EP18" s="9">
        <v>116.008</v>
      </c>
      <c r="EQ18" s="9">
        <v>19.427</v>
      </c>
      <c r="ER18" s="9">
        <v>11.749000000000001</v>
      </c>
      <c r="ES18" s="9">
        <v>217.46700000000001</v>
      </c>
      <c r="ET18" s="9">
        <v>28.545000000000002</v>
      </c>
      <c r="EU18" s="9">
        <v>35.725000000000001</v>
      </c>
      <c r="EV18" s="9">
        <v>34.091000000000001</v>
      </c>
      <c r="EW18" s="9">
        <v>3.5920000000000001</v>
      </c>
      <c r="EX18" s="9">
        <v>3.1179999999999999</v>
      </c>
      <c r="EY18" s="9">
        <v>1.5960000000000001</v>
      </c>
      <c r="EZ18" s="9">
        <v>1.5229999999999999</v>
      </c>
      <c r="FA18" s="9">
        <v>2.31</v>
      </c>
      <c r="FB18" s="9">
        <v>0.80900000000000005</v>
      </c>
      <c r="FC18" s="9">
        <v>2.31</v>
      </c>
      <c r="FD18" s="9">
        <v>0</v>
      </c>
      <c r="FE18" s="9">
        <v>0.80900000000000005</v>
      </c>
      <c r="FF18" s="9">
        <v>1.5229999999999999</v>
      </c>
      <c r="FG18" s="9">
        <v>0.23100000000000001</v>
      </c>
      <c r="FH18" s="9">
        <v>1.365</v>
      </c>
      <c r="FI18" s="9">
        <v>2.4860000000000002</v>
      </c>
      <c r="FJ18" s="9">
        <v>0.63200000000000001</v>
      </c>
      <c r="FK18" s="9">
        <v>0.47399999999999998</v>
      </c>
      <c r="FL18" s="9">
        <v>30.498999999999999</v>
      </c>
      <c r="FM18" s="9">
        <v>27.172999999999998</v>
      </c>
      <c r="FN18" s="9">
        <v>25.603000000000002</v>
      </c>
      <c r="FO18" s="9">
        <v>0.41399999999999998</v>
      </c>
      <c r="FP18" s="9">
        <v>1.157</v>
      </c>
      <c r="FQ18" s="9">
        <v>0.91200000000000003</v>
      </c>
      <c r="FR18" s="9">
        <v>0</v>
      </c>
      <c r="FS18" s="9">
        <v>0.65900000000000003</v>
      </c>
      <c r="FT18" s="9">
        <v>19.463999999999999</v>
      </c>
      <c r="FU18" s="9">
        <v>1.774</v>
      </c>
      <c r="FV18" s="9">
        <v>1.212</v>
      </c>
      <c r="FW18" s="9">
        <v>4.7229999999999999</v>
      </c>
      <c r="FX18" s="9">
        <v>9.58</v>
      </c>
      <c r="FY18" s="9">
        <v>17.593</v>
      </c>
      <c r="FZ18" s="9">
        <v>3.3260000000000001</v>
      </c>
      <c r="GA18" s="9">
        <v>1.6339999999999999</v>
      </c>
      <c r="GB18" s="9">
        <v>35.725000000000001</v>
      </c>
      <c r="GC18" s="9">
        <v>73.394000000000005</v>
      </c>
      <c r="GD18" s="9">
        <v>71.75</v>
      </c>
      <c r="GE18" s="9">
        <v>11.337</v>
      </c>
      <c r="GF18" s="9">
        <v>10.250999999999999</v>
      </c>
      <c r="GG18" s="9">
        <v>3.8929999999999998</v>
      </c>
      <c r="GH18" s="9">
        <v>6.359</v>
      </c>
      <c r="GI18" s="9">
        <v>8.1590000000000007</v>
      </c>
      <c r="GJ18" s="9">
        <v>2.0920000000000001</v>
      </c>
      <c r="GK18" s="9">
        <v>8.5210000000000008</v>
      </c>
      <c r="GL18" s="9">
        <v>0</v>
      </c>
      <c r="GM18" s="9">
        <v>1.73</v>
      </c>
      <c r="GN18" s="9">
        <v>4.2069999999999999</v>
      </c>
      <c r="GO18" s="9">
        <v>3.2370000000000001</v>
      </c>
      <c r="GP18" s="9">
        <v>2.8069999999999999</v>
      </c>
      <c r="GQ18" s="9">
        <v>7.383</v>
      </c>
      <c r="GR18" s="9">
        <v>2.8679999999999999</v>
      </c>
      <c r="GS18" s="9">
        <v>1.085</v>
      </c>
      <c r="GT18" s="9">
        <v>60.412999999999997</v>
      </c>
      <c r="GU18" s="9">
        <v>52.707999999999998</v>
      </c>
      <c r="GV18" s="9">
        <v>48.042000000000002</v>
      </c>
      <c r="GW18" s="9">
        <v>1.5940000000000001</v>
      </c>
      <c r="GX18" s="9">
        <v>3.0720000000000001</v>
      </c>
      <c r="GY18" s="9">
        <v>2.649</v>
      </c>
      <c r="GZ18" s="9">
        <v>0.67700000000000005</v>
      </c>
      <c r="HA18" s="9">
        <v>1.34</v>
      </c>
      <c r="HB18" s="9">
        <v>40.5</v>
      </c>
      <c r="HC18" s="9">
        <v>3.758</v>
      </c>
      <c r="HD18" s="9">
        <v>1.9350000000000001</v>
      </c>
      <c r="HE18" s="9">
        <v>6.5149999999999997</v>
      </c>
      <c r="HF18" s="9">
        <v>17.727</v>
      </c>
      <c r="HG18" s="9">
        <v>34.981000000000002</v>
      </c>
      <c r="HH18" s="9">
        <v>7.7050000000000001</v>
      </c>
      <c r="HI18" s="9">
        <v>1.6439999999999999</v>
      </c>
      <c r="HJ18" s="9">
        <v>73.394000000000005</v>
      </c>
      <c r="HK18" s="9">
        <v>19.934000000000001</v>
      </c>
      <c r="HL18" s="9">
        <v>18.946999999999999</v>
      </c>
      <c r="HM18" s="9">
        <v>2.7690000000000001</v>
      </c>
      <c r="HN18" s="9">
        <v>2.7690000000000001</v>
      </c>
      <c r="HO18" s="9">
        <v>1.2470000000000001</v>
      </c>
      <c r="HP18" s="9">
        <v>1.522</v>
      </c>
      <c r="HQ18" s="9">
        <v>2.1850000000000001</v>
      </c>
      <c r="HR18" s="9">
        <v>0.58299999999999996</v>
      </c>
      <c r="HS18" s="9">
        <v>2.2240000000000002</v>
      </c>
      <c r="HT18" s="9">
        <v>0.54500000000000004</v>
      </c>
      <c r="HU18" s="9">
        <v>0</v>
      </c>
      <c r="HV18" s="9">
        <v>1.5680000000000001</v>
      </c>
      <c r="HW18" s="9">
        <v>1.2010000000000001</v>
      </c>
      <c r="HX18" s="9">
        <v>0</v>
      </c>
      <c r="HY18" s="9">
        <v>2.4990000000000001</v>
      </c>
      <c r="HZ18" s="9">
        <v>0.26900000000000002</v>
      </c>
      <c r="IA18" s="9">
        <v>0</v>
      </c>
      <c r="IB18" s="9">
        <v>16.178999999999998</v>
      </c>
      <c r="IC18" s="9">
        <v>12.945</v>
      </c>
      <c r="ID18" s="9">
        <v>12.478999999999999</v>
      </c>
      <c r="IE18" s="9">
        <v>0</v>
      </c>
      <c r="IF18" s="9">
        <v>0.46500000000000002</v>
      </c>
      <c r="IG18" s="9">
        <v>0</v>
      </c>
      <c r="IH18" s="9">
        <v>0.46500000000000002</v>
      </c>
      <c r="II18" s="9">
        <v>0</v>
      </c>
      <c r="IJ18" s="9">
        <v>10.256</v>
      </c>
      <c r="IK18" s="9">
        <v>0.39300000000000002</v>
      </c>
      <c r="IL18" s="9">
        <v>0</v>
      </c>
      <c r="IM18" s="9">
        <v>2.2949999999999999</v>
      </c>
      <c r="IN18" s="9">
        <v>2.5289999999999999</v>
      </c>
      <c r="IO18" s="9">
        <v>10.414999999999999</v>
      </c>
      <c r="IP18" s="9">
        <v>3.234</v>
      </c>
      <c r="IQ18" s="9">
        <v>0.98599999999999999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175A-0950-484E-A3C3-29D159BD1A0C}">
  <sheetPr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1" sqref="C11:E11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9" t="str">
        <f>Contents!B5</f>
        <v>6223.0 Job Mobility</v>
      </c>
      <c r="C5" s="79"/>
      <c r="D5" s="79"/>
      <c r="E5" s="79"/>
      <c r="F5" s="79"/>
      <c r="G5" s="79"/>
      <c r="H5" s="79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9" t="str">
        <f>Contents!B6</f>
        <v>Table 6. Separations and other changes in employment of people employed last year by occupation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6" t="str">
        <f>Contents!C11</f>
        <v>Table 6.1 - Separations and other changes in employment of people employed last year by occupation of job 12 months ago, February 2022</v>
      </c>
      <c r="B8" s="76"/>
      <c r="C8" s="76"/>
      <c r="D8" s="76"/>
      <c r="E8" s="76"/>
      <c r="F8" s="76"/>
      <c r="G8" s="35"/>
      <c r="H8" s="36"/>
      <c r="I8" s="76"/>
      <c r="J8" s="76"/>
      <c r="K8" s="76"/>
      <c r="L8" s="35"/>
      <c r="M8" s="76"/>
      <c r="N8" s="76"/>
      <c r="O8" s="76"/>
      <c r="P8" s="76"/>
      <c r="Q8" s="36"/>
      <c r="R8" s="76"/>
      <c r="S8" s="76"/>
      <c r="T8" s="76"/>
      <c r="U8" s="35"/>
      <c r="V8" s="76"/>
      <c r="W8" s="76"/>
      <c r="X8" s="76"/>
      <c r="Y8" s="76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8729</v>
      </c>
      <c r="C10" s="77" t="s">
        <v>8730</v>
      </c>
      <c r="D10" s="77"/>
      <c r="E10" s="77"/>
      <c r="F10" s="40"/>
      <c r="G10" s="78" t="s">
        <v>8731</v>
      </c>
      <c r="H10" s="78"/>
      <c r="I10" s="78"/>
      <c r="J10" s="40"/>
      <c r="K10" s="40"/>
      <c r="L10" s="40"/>
      <c r="M10" s="40"/>
      <c r="N10" s="41"/>
    </row>
    <row r="11" spans="1:26" ht="15" customHeight="1">
      <c r="A11" s="37"/>
      <c r="B11" s="39" t="s">
        <v>8732</v>
      </c>
      <c r="C11" s="77" t="s">
        <v>8733</v>
      </c>
      <c r="D11" s="77"/>
      <c r="E11" s="77"/>
      <c r="F11" s="40"/>
      <c r="G11" s="78"/>
      <c r="H11" s="78"/>
      <c r="I11" s="78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8734</v>
      </c>
      <c r="D12" s="80" t="s">
        <v>8735</v>
      </c>
      <c r="E12" s="81" t="s">
        <v>8736</v>
      </c>
      <c r="G12" s="42" t="s">
        <v>8734</v>
      </c>
      <c r="H12" s="80" t="s">
        <v>8735</v>
      </c>
      <c r="I12" s="81" t="s">
        <v>8736</v>
      </c>
    </row>
    <row r="13" spans="1:26" ht="45" customHeight="1">
      <c r="A13" s="37"/>
      <c r="B13" s="37"/>
      <c r="C13" s="43" t="str">
        <f>C11</f>
        <v>Managers</v>
      </c>
      <c r="D13" s="80"/>
      <c r="E13" s="81"/>
      <c r="G13" s="43" t="str">
        <f>C11</f>
        <v>Managers</v>
      </c>
      <c r="H13" s="80"/>
      <c r="I13" s="81"/>
    </row>
    <row r="14" spans="1:26">
      <c r="A14" s="37"/>
      <c r="B14" s="37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1705.9459999999999</v>
      </c>
      <c r="D17" s="52" t="s">
        <v>8741</v>
      </c>
      <c r="E17" s="52" cm="1">
        <f t="array" ref="E17">INDEX($D$118:$EH$176,$C118,G$108)</f>
        <v>12405.812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1798.1849999999999</v>
      </c>
      <c r="E18" s="52" cm="1">
        <f t="array" ref="E18">INDEX($D$118:$EH$176,$C119,G$108)</f>
        <v>1798.1849999999999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1646.6020000000001</v>
      </c>
      <c r="D20" s="52" cm="1">
        <f t="array" ref="D20">INDEX($D$118:$EH$176,$C121,F$108)</f>
        <v>1571.607</v>
      </c>
      <c r="E20" s="52" cm="1">
        <f t="array" ref="E20">INDEX($D$118:$EH$176,$C121,G$108)</f>
        <v>13363.421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59.344000000000001</v>
      </c>
      <c r="D21" s="52" cm="1">
        <f t="array" ref="D21">INDEX($D$118:$EH$176,$C122,F$108)</f>
        <v>226.57900000000001</v>
      </c>
      <c r="E21" s="52" cm="1">
        <f t="array" ref="E21">INDEX($D$118:$EH$176,$C122,G$108)</f>
        <v>840.57600000000002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1705.9459999999999</v>
      </c>
      <c r="D22" s="54" cm="1">
        <f t="array" ref="D22">INDEX($D$118:$EH$176,$C123,F$108)</f>
        <v>1798.1849999999999</v>
      </c>
      <c r="E22" s="54" cm="1">
        <f t="array" ref="E22">INDEX($D$118:$EH$176,$C123,G$108)</f>
        <v>14203.996999999999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135.46199999999999</v>
      </c>
      <c r="D25" s="52" cm="1">
        <f t="array" ref="D25">INDEX($D$118:$EH$176,$C126,F$108)</f>
        <v>1571.607</v>
      </c>
      <c r="E25" s="52" cm="1">
        <f t="array" ref="E25">INDEX($D$118:$EH$176,$C126,G$108)</f>
        <v>2830.6390000000001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1511.1389999999999</v>
      </c>
      <c r="D26" s="52" t="s">
        <v>8741</v>
      </c>
      <c r="E26" s="52" cm="1">
        <f t="array" ref="E26">INDEX($D$118:$EH$176,$C127,G$108)</f>
        <v>10532.781999999999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1646.6020000000001</v>
      </c>
      <c r="D27" s="54" cm="1">
        <f t="array" ref="D27">INDEX($D$118:$EH$176,$C128,F$108)</f>
        <v>1571.607</v>
      </c>
      <c r="E27" s="54" cm="1">
        <f t="array" ref="E27">INDEX($D$118:$EH$176,$C128,G$108)</f>
        <v>13363.421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9202</v>
      </c>
      <c r="C30" s="52" cm="1">
        <f t="array" ref="C30">INDEX($D$118:$EH$176,$C131,E$108)</f>
        <v>8.9909999999999997</v>
      </c>
      <c r="D30" s="52" cm="1">
        <f t="array" ref="D30">INDEX($D$118:$EH$176,$C131,F$108)</f>
        <v>1439.751</v>
      </c>
      <c r="E30" s="52" cm="1">
        <f t="array" ref="E30">INDEX($D$118:$EH$176,$C131,G$108)</f>
        <v>1558.528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8751</v>
      </c>
      <c r="C31" s="52" cm="1">
        <f t="array" ref="C31">INDEX($D$118:$EH$176,$C132,E$108)</f>
        <v>126.47199999999999</v>
      </c>
      <c r="D31" s="52" cm="1">
        <f t="array" ref="D31">INDEX($D$118:$EH$176,$C132,F$108)</f>
        <v>131.85499999999999</v>
      </c>
      <c r="E31" s="52" cm="1">
        <f t="array" ref="E31">INDEX($D$118:$EH$176,$C132,G$108)</f>
        <v>1272.1110000000001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135.46199999999999</v>
      </c>
      <c r="D32" s="54" cm="1">
        <f t="array" ref="D32">INDEX($D$118:$EH$176,$C133,F$108)</f>
        <v>1571.607</v>
      </c>
      <c r="E32" s="54" cm="1">
        <f t="array" ref="E32">INDEX($D$118:$EH$176,$C133,G$108)</f>
        <v>2830.6390000000001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8752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8753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8754</v>
      </c>
      <c r="C35" s="52" cm="1">
        <f t="array" ref="C35">INDEX($D$118:$EH$176,$C136,E$108)</f>
        <v>53.639000000000003</v>
      </c>
      <c r="D35" s="52" t="s">
        <v>8741</v>
      </c>
      <c r="E35" s="52" cm="1">
        <f t="array" ref="E35">INDEX($D$118:$EH$176,$C136,G$108)</f>
        <v>502.46800000000002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8755</v>
      </c>
      <c r="C36" s="52" cm="1">
        <f t="array" ref="C36">INDEX($D$118:$EH$176,$C137,E$108)</f>
        <v>72.832999999999998</v>
      </c>
      <c r="D36" s="52" t="s">
        <v>8741</v>
      </c>
      <c r="E36" s="52" cm="1">
        <f t="array" ref="E36">INDEX($D$118:$EH$176,$C137,G$108)</f>
        <v>636.03200000000004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8756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8757</v>
      </c>
      <c r="C38" s="52" cm="1">
        <f t="array" ref="C38">INDEX($D$118:$EH$176,$C139,E$108)</f>
        <v>76.965000000000003</v>
      </c>
      <c r="D38" s="52" t="s">
        <v>8741</v>
      </c>
      <c r="E38" s="52" cm="1">
        <f t="array" ref="E38">INDEX($D$118:$EH$176,$C139,G$108)</f>
        <v>758.03300000000002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8758</v>
      </c>
      <c r="C39" s="52" cm="1">
        <f t="array" ref="C39">INDEX($D$118:$EH$176,$C140,E$108)</f>
        <v>49.506999999999998</v>
      </c>
      <c r="D39" s="52" t="s">
        <v>8741</v>
      </c>
      <c r="E39" s="52" cm="1">
        <f t="array" ref="E39">INDEX($D$118:$EH$176,$C140,G$108)</f>
        <v>379.90499999999997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8759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8760</v>
      </c>
      <c r="C41" s="52" cm="1">
        <f t="array" ref="C41">INDEX($D$118:$EH$176,$C142,E$108)</f>
        <v>84.661000000000001</v>
      </c>
      <c r="D41" s="52" t="s">
        <v>8741</v>
      </c>
      <c r="E41" s="52" cm="1">
        <f t="array" ref="E41">INDEX($D$118:$EH$176,$C142,G$108)</f>
        <v>787.65800000000002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8761</v>
      </c>
      <c r="C42" s="52" cm="1">
        <f t="array" ref="C42">INDEX($D$118:$EH$176,$C143,E$108)</f>
        <v>8.8000000000000007</v>
      </c>
      <c r="D42" s="52" t="s">
        <v>8741</v>
      </c>
      <c r="E42" s="52" cm="1">
        <f t="array" ref="E42">INDEX($D$118:$EH$176,$C143,G$108)</f>
        <v>190.27600000000001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8762</v>
      </c>
      <c r="C43" s="52" cm="1">
        <f t="array" ref="C43">INDEX($D$118:$EH$176,$C144,E$108)</f>
        <v>33.011000000000003</v>
      </c>
      <c r="D43" s="52" t="s">
        <v>8741</v>
      </c>
      <c r="E43" s="52" cm="1">
        <f t="array" ref="E43">INDEX($D$118:$EH$176,$C144,G$108)</f>
        <v>145.529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8763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8764</v>
      </c>
      <c r="C45" s="52" cm="1">
        <f t="array" ref="C45">INDEX($D$118:$EH$176,$C146,E$108)</f>
        <v>54.287999999999997</v>
      </c>
      <c r="D45" s="52" t="s">
        <v>8741</v>
      </c>
      <c r="E45" s="52" cm="1">
        <f t="array" ref="E45">INDEX($D$118:$EH$176,$C146,G$108)</f>
        <v>384.96600000000001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8765</v>
      </c>
      <c r="C46" s="52" cm="1">
        <f t="array" ref="C46">INDEX($D$118:$EH$176,$C147,E$108)</f>
        <v>27.864999999999998</v>
      </c>
      <c r="D46" s="52" t="s">
        <v>8741</v>
      </c>
      <c r="E46" s="52" cm="1">
        <f t="array" ref="E46">INDEX($D$118:$EH$176,$C147,G$108)</f>
        <v>398.33100000000002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8766</v>
      </c>
      <c r="C47" s="52" cm="1">
        <f t="array" ref="C47">INDEX($D$118:$EH$176,$C148,E$108)</f>
        <v>44.319000000000003</v>
      </c>
      <c r="D47" s="52" t="s">
        <v>8741</v>
      </c>
      <c r="E47" s="52" cm="1">
        <f t="array" ref="E47">INDEX($D$118:$EH$176,$C148,G$108)</f>
        <v>356.95800000000003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8767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8768</v>
      </c>
      <c r="C49" s="52" cm="1">
        <f t="array" ref="C49">INDEX($D$118:$EH$176,$C150,E$108)</f>
        <v>98.462999999999994</v>
      </c>
      <c r="D49" s="52" t="s">
        <v>8741</v>
      </c>
      <c r="E49" s="52" cm="1">
        <f t="array" ref="E49">INDEX($D$118:$EH$176,$C150,G$108)</f>
        <v>794.29899999999998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8769</v>
      </c>
      <c r="C50" s="52" cm="1">
        <f t="array" ref="C50">INDEX($D$118:$EH$176,$C151,E$108)</f>
        <v>28.009</v>
      </c>
      <c r="D50" s="52" t="s">
        <v>8741</v>
      </c>
      <c r="E50" s="52" cm="1">
        <f t="array" ref="E50">INDEX($D$118:$EH$176,$C151,G$108)</f>
        <v>345.95600000000002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126.47199999999999</v>
      </c>
      <c r="D51" s="54" cm="1">
        <f t="array" ref="D51">INDEX($D$118:$EH$176,$C152,F$108)</f>
        <v>131.85499999999999</v>
      </c>
      <c r="E51" s="54" cm="1">
        <f t="array" ref="E51">INDEX($D$118:$EH$176,$C152,G$108)</f>
        <v>1272.1110000000001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8770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8771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8772</v>
      </c>
      <c r="C54" s="52" cm="1">
        <f t="array" ref="C54">INDEX($D$118:$EH$176,$C155,E$108)</f>
        <v>1053.0930000000001</v>
      </c>
      <c r="D54" s="52" t="s">
        <v>8741</v>
      </c>
      <c r="E54" s="52" cm="1">
        <f t="array" ref="E54">INDEX($D$118:$EH$176,$C155,G$108)</f>
        <v>8546.2270000000008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8773</v>
      </c>
      <c r="C55" s="52" cm="1">
        <f t="array" ref="C55">INDEX($D$118:$EH$176,$C156,E$108)</f>
        <v>458.04599999999999</v>
      </c>
      <c r="D55" s="52" t="s">
        <v>8741</v>
      </c>
      <c r="E55" s="52" cm="1">
        <f t="array" ref="E55">INDEX($D$118:$EH$176,$C156,G$108)</f>
        <v>1986.5550000000001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INDEX($D$118:$EH$176,$C157,E$108)</f>
        <v>1511.1389999999999</v>
      </c>
      <c r="D56" s="54" t="s">
        <v>8741</v>
      </c>
      <c r="E56" s="54" cm="1">
        <f t="array" ref="E56">INDEX($D$118:$EH$176,$C157,G$108)</f>
        <v>10532.781999999999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8774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8775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8776</v>
      </c>
      <c r="C59" s="52" cm="1">
        <f t="array" ref="C59">INDEX($D$118:$EH$176,$C160,E$108)</f>
        <v>971.62400000000002</v>
      </c>
      <c r="D59" s="52" t="s">
        <v>8741</v>
      </c>
      <c r="E59" s="52" cm="1">
        <f t="array" ref="E59">INDEX($D$118:$EH$176,$C160,G$108)</f>
        <v>8042.13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8777</v>
      </c>
      <c r="C60" s="52" cm="1">
        <f t="array" ref="C60">INDEX($D$118:$EH$176,$C161,E$108)</f>
        <v>44.232999999999997</v>
      </c>
      <c r="D60" s="52" t="s">
        <v>8741</v>
      </c>
      <c r="E60" s="52" cm="1">
        <f t="array" ref="E60">INDEX($D$118:$EH$176,$C161,G$108)</f>
        <v>272.70999999999998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8778</v>
      </c>
      <c r="C61" s="52" cm="1">
        <f t="array" ref="C61">INDEX($D$118:$EH$176,$C162,E$108)</f>
        <v>37.235999999999997</v>
      </c>
      <c r="D61" s="52" t="s">
        <v>8741</v>
      </c>
      <c r="E61" s="52" cm="1">
        <f t="array" ref="E61">INDEX($D$118:$EH$176,$C162,G$108)</f>
        <v>224.38300000000001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8779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8776</v>
      </c>
      <c r="C63" s="52" cm="1">
        <f t="array" ref="C63">INDEX($D$118:$EH$176,$C164,E$108)</f>
        <v>971.62400000000002</v>
      </c>
      <c r="D63" s="52" t="s">
        <v>8741</v>
      </c>
      <c r="E63" s="52" cm="1">
        <f t="array" ref="E63">INDEX($D$118:$EH$176,$C164,G$108)</f>
        <v>8042.13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8780</v>
      </c>
      <c r="C64" s="52" cm="1">
        <f t="array" ref="C64">INDEX($D$118:$EH$176,$C165,E$108)</f>
        <v>51.956000000000003</v>
      </c>
      <c r="D64" s="52" t="s">
        <v>8741</v>
      </c>
      <c r="E64" s="52" cm="1">
        <f t="array" ref="E64">INDEX($D$118:$EH$176,$C165,G$108)</f>
        <v>279.14400000000001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8781</v>
      </c>
      <c r="C65" s="52" cm="1">
        <f t="array" ref="C65">INDEX($D$118:$EH$176,$C166,E$108)</f>
        <v>5.3620000000000001</v>
      </c>
      <c r="D65" s="52" t="s">
        <v>8741</v>
      </c>
      <c r="E65" s="52" cm="1">
        <f t="array" ref="E65">INDEX($D$118:$EH$176,$C166,G$108)</f>
        <v>121.39700000000001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8782</v>
      </c>
      <c r="C66" s="52" cm="1">
        <f t="array" ref="C66">INDEX($D$118:$EH$176,$C167,E$108)</f>
        <v>22.684999999999999</v>
      </c>
      <c r="D66" s="52" t="s">
        <v>8741</v>
      </c>
      <c r="E66" s="52" cm="1">
        <f t="array" ref="E66">INDEX($D$118:$EH$176,$C167,G$108)</f>
        <v>86.968000000000004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8783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8784</v>
      </c>
      <c r="C68" s="52" cm="1">
        <f t="array" ref="C68">INDEX($D$118:$EH$176,$C169,E$108)</f>
        <v>834.28599999999994</v>
      </c>
      <c r="D68" s="52" t="s">
        <v>8741</v>
      </c>
      <c r="E68" s="52" cm="1">
        <f t="array" ref="E68">INDEX($D$118:$EH$176,$C169,G$108)</f>
        <v>6286.0910000000003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8785</v>
      </c>
      <c r="C69" s="52" cm="1">
        <f t="array" ref="C69">INDEX($D$118:$EH$176,$C170,E$108)</f>
        <v>74.206000000000003</v>
      </c>
      <c r="D69" s="52" t="s">
        <v>8741</v>
      </c>
      <c r="E69" s="52" cm="1">
        <f t="array" ref="E69">INDEX($D$118:$EH$176,$C170,G$108)</f>
        <v>582.54899999999998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8786</v>
      </c>
      <c r="C70" s="52" cm="1">
        <f t="array" ref="C70">INDEX($D$118:$EH$176,$C171,E$108)</f>
        <v>35.15</v>
      </c>
      <c r="D70" s="52" t="s">
        <v>8741</v>
      </c>
      <c r="E70" s="52" cm="1">
        <f t="array" ref="E70">INDEX($D$118:$EH$176,$C171,G$108)</f>
        <v>452.52100000000002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8787</v>
      </c>
      <c r="C71" s="52" cm="1">
        <f t="array" ref="C71">INDEX($D$118:$EH$176,$C172,E$108)</f>
        <v>109.45099999999999</v>
      </c>
      <c r="D71" s="52" t="s">
        <v>8741</v>
      </c>
      <c r="E71" s="52" cm="1">
        <f t="array" ref="E71">INDEX($D$118:$EH$176,$C172,G$108)</f>
        <v>1225.067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8788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8789</v>
      </c>
      <c r="C73" s="52" cm="1">
        <f t="array" ref="C73">INDEX($D$118:$EH$176,$C174,E$108)</f>
        <v>245.768</v>
      </c>
      <c r="D73" s="52" t="s">
        <v>8741</v>
      </c>
      <c r="E73" s="52" cm="1">
        <f t="array" ref="E73">INDEX($D$118:$EH$176,$C174,G$108)</f>
        <v>1514.163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8790</v>
      </c>
      <c r="C74" s="52" cm="1">
        <f t="array" ref="C74">INDEX($D$118:$EH$176,$C175,E$108)</f>
        <v>807.32500000000005</v>
      </c>
      <c r="D74" s="52" t="s">
        <v>8741</v>
      </c>
      <c r="E74" s="52" cm="1">
        <f t="array" ref="E74">INDEX($D$118:$EH$176,$C175,G$108)</f>
        <v>7032.0640000000003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1053.0930000000001</v>
      </c>
      <c r="D75" s="54" t="s">
        <v>8741</v>
      </c>
      <c r="E75" s="54" cm="1">
        <f t="array" ref="E75">INDEX($D$118:$EH$176,$C176,G$108)</f>
        <v>8546.2270000000008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8791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8792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8793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8794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8795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8796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8797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8798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8799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8800</v>
      </c>
      <c r="C96" s="61">
        <v>3</v>
      </c>
    </row>
    <row r="97" spans="2:192" ht="15" hidden="1" customHeight="1">
      <c r="B97" s="61" t="s">
        <v>8801</v>
      </c>
      <c r="C97" s="61">
        <v>4</v>
      </c>
    </row>
    <row r="98" spans="2:192" ht="15" hidden="1" customHeight="1">
      <c r="B98" s="61" t="s">
        <v>8802</v>
      </c>
      <c r="C98" s="61">
        <v>5</v>
      </c>
    </row>
    <row r="99" spans="2:192" ht="15" hidden="1" customHeight="1">
      <c r="B99" s="61" t="s">
        <v>8803</v>
      </c>
      <c r="C99" s="61">
        <v>6</v>
      </c>
    </row>
    <row r="100" spans="2:192" ht="15" hidden="1" customHeight="1">
      <c r="B100" s="61" t="s">
        <v>8804</v>
      </c>
      <c r="C100" s="61">
        <v>7</v>
      </c>
    </row>
    <row r="101" spans="2:192" ht="15" hidden="1" customHeight="1">
      <c r="B101" s="61" t="s">
        <v>8805</v>
      </c>
      <c r="C101" s="61">
        <v>8</v>
      </c>
    </row>
    <row r="102" spans="2:192" ht="15" hidden="1" customHeight="1">
      <c r="B102" s="61" t="s">
        <v>8806</v>
      </c>
      <c r="C102" s="61">
        <v>9</v>
      </c>
    </row>
    <row r="103" spans="2:192" ht="15" hidden="1" customHeight="1">
      <c r="B103" s="61" t="s">
        <v>8807</v>
      </c>
      <c r="C103" s="61">
        <v>10</v>
      </c>
    </row>
    <row r="104" spans="2:192" ht="15" hidden="1" customHeight="1">
      <c r="B104" s="61" t="s">
        <v>8808</v>
      </c>
      <c r="C104" s="61">
        <v>11</v>
      </c>
    </row>
    <row r="105" spans="2:192" ht="15" hidden="1" customHeight="1">
      <c r="B105" s="61" t="s">
        <v>8809</v>
      </c>
      <c r="C105" s="61">
        <v>12</v>
      </c>
    </row>
    <row r="106" spans="2:192" ht="15" hidden="1" customHeight="1">
      <c r="B106" s="61" t="s">
        <v>8810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8811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8812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8813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8814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8815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8816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8817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8818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7"/>
      <c r="B113" s="37"/>
      <c r="C113" s="37"/>
      <c r="D113" s="82" t="s">
        <v>8819</v>
      </c>
      <c r="E113" s="82"/>
      <c r="F113" s="82"/>
      <c r="G113" s="82"/>
      <c r="H113" s="82"/>
      <c r="I113" s="82"/>
      <c r="J113" s="82"/>
      <c r="K113" s="82"/>
      <c r="L113" s="82" t="s">
        <v>8820</v>
      </c>
      <c r="M113" s="82"/>
      <c r="N113" s="82"/>
      <c r="O113" s="82"/>
      <c r="P113" s="82"/>
      <c r="Q113" s="80" t="s">
        <v>8821</v>
      </c>
      <c r="R113" s="81" t="s">
        <v>8736</v>
      </c>
      <c r="S113" s="82" t="s">
        <v>8819</v>
      </c>
      <c r="T113" s="82"/>
      <c r="U113" s="82"/>
      <c r="V113" s="82"/>
      <c r="W113" s="82"/>
      <c r="X113" s="82"/>
      <c r="Y113" s="82"/>
      <c r="Z113" s="82"/>
      <c r="AA113" s="82" t="s">
        <v>8820</v>
      </c>
      <c r="AB113" s="82"/>
      <c r="AC113" s="82"/>
      <c r="AD113" s="82"/>
      <c r="AE113" s="82"/>
      <c r="AF113" s="80" t="s">
        <v>8821</v>
      </c>
      <c r="AG113" s="81" t="s">
        <v>8736</v>
      </c>
      <c r="AH113" s="82" t="s">
        <v>8819</v>
      </c>
      <c r="AI113" s="82"/>
      <c r="AJ113" s="82"/>
      <c r="AK113" s="82"/>
      <c r="AL113" s="82"/>
      <c r="AM113" s="82"/>
      <c r="AN113" s="82"/>
      <c r="AO113" s="82"/>
      <c r="AP113" s="82" t="s">
        <v>8820</v>
      </c>
      <c r="AQ113" s="82"/>
      <c r="AR113" s="82"/>
      <c r="AS113" s="82"/>
      <c r="AT113" s="82"/>
      <c r="AU113" s="80" t="s">
        <v>8821</v>
      </c>
      <c r="AV113" s="81" t="s">
        <v>8736</v>
      </c>
      <c r="AW113" s="82" t="s">
        <v>8819</v>
      </c>
      <c r="AX113" s="82"/>
      <c r="AY113" s="82"/>
      <c r="AZ113" s="82"/>
      <c r="BA113" s="82"/>
      <c r="BB113" s="82"/>
      <c r="BC113" s="82"/>
      <c r="BD113" s="82"/>
      <c r="BE113" s="82" t="s">
        <v>8820</v>
      </c>
      <c r="BF113" s="82"/>
      <c r="BG113" s="82"/>
      <c r="BH113" s="82"/>
      <c r="BI113" s="82"/>
      <c r="BJ113" s="80" t="s">
        <v>8821</v>
      </c>
      <c r="BK113" s="81" t="s">
        <v>8736</v>
      </c>
      <c r="BL113" s="82" t="s">
        <v>8819</v>
      </c>
      <c r="BM113" s="82"/>
      <c r="BN113" s="82"/>
      <c r="BO113" s="82"/>
      <c r="BP113" s="82"/>
      <c r="BQ113" s="82"/>
      <c r="BR113" s="82"/>
      <c r="BS113" s="82"/>
      <c r="BT113" s="82" t="s">
        <v>8820</v>
      </c>
      <c r="BU113" s="82"/>
      <c r="BV113" s="82"/>
      <c r="BW113" s="82"/>
      <c r="BX113" s="82"/>
      <c r="BY113" s="80" t="s">
        <v>8821</v>
      </c>
      <c r="BZ113" s="81" t="s">
        <v>8736</v>
      </c>
      <c r="CA113" s="82" t="s">
        <v>8819</v>
      </c>
      <c r="CB113" s="82"/>
      <c r="CC113" s="82"/>
      <c r="CD113" s="82"/>
      <c r="CE113" s="82"/>
      <c r="CF113" s="82"/>
      <c r="CG113" s="82"/>
      <c r="CH113" s="82"/>
      <c r="CI113" s="82" t="s">
        <v>8820</v>
      </c>
      <c r="CJ113" s="82"/>
      <c r="CK113" s="82"/>
      <c r="CL113" s="82"/>
      <c r="CM113" s="82"/>
      <c r="CN113" s="80" t="s">
        <v>8821</v>
      </c>
      <c r="CO113" s="81" t="s">
        <v>8736</v>
      </c>
      <c r="CP113" s="82" t="s">
        <v>8819</v>
      </c>
      <c r="CQ113" s="82"/>
      <c r="CR113" s="82"/>
      <c r="CS113" s="82"/>
      <c r="CT113" s="82"/>
      <c r="CU113" s="82"/>
      <c r="CV113" s="82"/>
      <c r="CW113" s="82"/>
      <c r="CX113" s="82" t="s">
        <v>8820</v>
      </c>
      <c r="CY113" s="82"/>
      <c r="CZ113" s="82"/>
      <c r="DA113" s="82"/>
      <c r="DB113" s="82"/>
      <c r="DC113" s="80" t="s">
        <v>8821</v>
      </c>
      <c r="DD113" s="81" t="s">
        <v>8736</v>
      </c>
      <c r="DE113" s="82" t="s">
        <v>8819</v>
      </c>
      <c r="DF113" s="82"/>
      <c r="DG113" s="82"/>
      <c r="DH113" s="82"/>
      <c r="DI113" s="82"/>
      <c r="DJ113" s="82"/>
      <c r="DK113" s="82"/>
      <c r="DL113" s="82"/>
      <c r="DM113" s="82" t="s">
        <v>8820</v>
      </c>
      <c r="DN113" s="82"/>
      <c r="DO113" s="82"/>
      <c r="DP113" s="82"/>
      <c r="DQ113" s="82"/>
      <c r="DR113" s="80" t="s">
        <v>8821</v>
      </c>
      <c r="DS113" s="81" t="s">
        <v>8736</v>
      </c>
      <c r="DT113" s="82" t="s">
        <v>8819</v>
      </c>
      <c r="DU113" s="82"/>
      <c r="DV113" s="82"/>
      <c r="DW113" s="82"/>
      <c r="DX113" s="82"/>
      <c r="DY113" s="82"/>
      <c r="DZ113" s="82"/>
      <c r="EA113" s="82"/>
      <c r="EB113" s="82" t="s">
        <v>8820</v>
      </c>
      <c r="EC113" s="82"/>
      <c r="ED113" s="82"/>
      <c r="EE113" s="82"/>
      <c r="EF113" s="82"/>
      <c r="EG113" s="80" t="s">
        <v>8821</v>
      </c>
      <c r="EH113" s="81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80"/>
      <c r="ET113" s="81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80"/>
      <c r="FO113" s="81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80"/>
      <c r="GJ113" s="81"/>
    </row>
    <row r="114" spans="1:192" ht="15" hidden="1" customHeight="1">
      <c r="A114" s="37"/>
      <c r="B114" s="37"/>
      <c r="C114" s="37"/>
      <c r="D114" s="68" t="s">
        <v>8733</v>
      </c>
      <c r="E114" s="68" t="s">
        <v>8799</v>
      </c>
      <c r="F114" s="68" t="s">
        <v>8800</v>
      </c>
      <c r="G114" s="68" t="s">
        <v>8801</v>
      </c>
      <c r="H114" s="68" t="s">
        <v>8802</v>
      </c>
      <c r="I114" s="68" t="s">
        <v>8803</v>
      </c>
      <c r="J114" s="68" t="s">
        <v>8804</v>
      </c>
      <c r="K114" s="68" t="s">
        <v>8805</v>
      </c>
      <c r="L114" s="68" t="s">
        <v>8806</v>
      </c>
      <c r="M114" s="68" t="s">
        <v>8807</v>
      </c>
      <c r="N114" s="68" t="s">
        <v>8808</v>
      </c>
      <c r="O114" s="68" t="s">
        <v>8809</v>
      </c>
      <c r="P114" s="68" t="s">
        <v>8810</v>
      </c>
      <c r="Q114" s="80"/>
      <c r="R114" s="81"/>
      <c r="S114" s="68" t="s">
        <v>8733</v>
      </c>
      <c r="T114" s="68" t="s">
        <v>8799</v>
      </c>
      <c r="U114" s="68" t="s">
        <v>8800</v>
      </c>
      <c r="V114" s="68" t="s">
        <v>8801</v>
      </c>
      <c r="W114" s="68" t="s">
        <v>8802</v>
      </c>
      <c r="X114" s="68" t="s">
        <v>8803</v>
      </c>
      <c r="Y114" s="68" t="s">
        <v>8804</v>
      </c>
      <c r="Z114" s="68" t="s">
        <v>8805</v>
      </c>
      <c r="AA114" s="68" t="s">
        <v>8806</v>
      </c>
      <c r="AB114" s="68" t="s">
        <v>8807</v>
      </c>
      <c r="AC114" s="68" t="s">
        <v>8808</v>
      </c>
      <c r="AD114" s="68" t="s">
        <v>8809</v>
      </c>
      <c r="AE114" s="68" t="s">
        <v>8810</v>
      </c>
      <c r="AF114" s="80"/>
      <c r="AG114" s="81"/>
      <c r="AH114" s="68" t="s">
        <v>8733</v>
      </c>
      <c r="AI114" s="68" t="s">
        <v>8799</v>
      </c>
      <c r="AJ114" s="68" t="s">
        <v>8800</v>
      </c>
      <c r="AK114" s="68" t="s">
        <v>8801</v>
      </c>
      <c r="AL114" s="68" t="s">
        <v>8802</v>
      </c>
      <c r="AM114" s="68" t="s">
        <v>8803</v>
      </c>
      <c r="AN114" s="68" t="s">
        <v>8804</v>
      </c>
      <c r="AO114" s="68" t="s">
        <v>8805</v>
      </c>
      <c r="AP114" s="68" t="s">
        <v>8806</v>
      </c>
      <c r="AQ114" s="68" t="s">
        <v>8807</v>
      </c>
      <c r="AR114" s="68" t="s">
        <v>8808</v>
      </c>
      <c r="AS114" s="68" t="s">
        <v>8809</v>
      </c>
      <c r="AT114" s="68" t="s">
        <v>8810</v>
      </c>
      <c r="AU114" s="80"/>
      <c r="AV114" s="81"/>
      <c r="AW114" s="68" t="s">
        <v>8733</v>
      </c>
      <c r="AX114" s="68" t="s">
        <v>8799</v>
      </c>
      <c r="AY114" s="68" t="s">
        <v>8800</v>
      </c>
      <c r="AZ114" s="68" t="s">
        <v>8801</v>
      </c>
      <c r="BA114" s="68" t="s">
        <v>8802</v>
      </c>
      <c r="BB114" s="68" t="s">
        <v>8803</v>
      </c>
      <c r="BC114" s="68" t="s">
        <v>8804</v>
      </c>
      <c r="BD114" s="68" t="s">
        <v>8805</v>
      </c>
      <c r="BE114" s="68" t="s">
        <v>8806</v>
      </c>
      <c r="BF114" s="68" t="s">
        <v>8807</v>
      </c>
      <c r="BG114" s="68" t="s">
        <v>8808</v>
      </c>
      <c r="BH114" s="68" t="s">
        <v>8809</v>
      </c>
      <c r="BI114" s="68" t="s">
        <v>8810</v>
      </c>
      <c r="BJ114" s="80"/>
      <c r="BK114" s="81"/>
      <c r="BL114" s="68" t="s">
        <v>8733</v>
      </c>
      <c r="BM114" s="68" t="s">
        <v>8799</v>
      </c>
      <c r="BN114" s="68" t="s">
        <v>8800</v>
      </c>
      <c r="BO114" s="68" t="s">
        <v>8801</v>
      </c>
      <c r="BP114" s="68" t="s">
        <v>8802</v>
      </c>
      <c r="BQ114" s="68" t="s">
        <v>8803</v>
      </c>
      <c r="BR114" s="68" t="s">
        <v>8804</v>
      </c>
      <c r="BS114" s="68" t="s">
        <v>8805</v>
      </c>
      <c r="BT114" s="68" t="s">
        <v>8806</v>
      </c>
      <c r="BU114" s="68" t="s">
        <v>8807</v>
      </c>
      <c r="BV114" s="68" t="s">
        <v>8808</v>
      </c>
      <c r="BW114" s="68" t="s">
        <v>8809</v>
      </c>
      <c r="BX114" s="68" t="s">
        <v>8810</v>
      </c>
      <c r="BY114" s="80"/>
      <c r="BZ114" s="81"/>
      <c r="CA114" s="68" t="s">
        <v>8733</v>
      </c>
      <c r="CB114" s="68" t="s">
        <v>8799</v>
      </c>
      <c r="CC114" s="68" t="s">
        <v>8800</v>
      </c>
      <c r="CD114" s="68" t="s">
        <v>8801</v>
      </c>
      <c r="CE114" s="68" t="s">
        <v>8802</v>
      </c>
      <c r="CF114" s="68" t="s">
        <v>8803</v>
      </c>
      <c r="CG114" s="68" t="s">
        <v>8804</v>
      </c>
      <c r="CH114" s="68" t="s">
        <v>8805</v>
      </c>
      <c r="CI114" s="68" t="s">
        <v>8806</v>
      </c>
      <c r="CJ114" s="68" t="s">
        <v>8807</v>
      </c>
      <c r="CK114" s="68" t="s">
        <v>8808</v>
      </c>
      <c r="CL114" s="68" t="s">
        <v>8809</v>
      </c>
      <c r="CM114" s="68" t="s">
        <v>8810</v>
      </c>
      <c r="CN114" s="80"/>
      <c r="CO114" s="81"/>
      <c r="CP114" s="68" t="s">
        <v>8733</v>
      </c>
      <c r="CQ114" s="68" t="s">
        <v>8799</v>
      </c>
      <c r="CR114" s="68" t="s">
        <v>8800</v>
      </c>
      <c r="CS114" s="68" t="s">
        <v>8801</v>
      </c>
      <c r="CT114" s="68" t="s">
        <v>8802</v>
      </c>
      <c r="CU114" s="68" t="s">
        <v>8803</v>
      </c>
      <c r="CV114" s="68" t="s">
        <v>8804</v>
      </c>
      <c r="CW114" s="68" t="s">
        <v>8805</v>
      </c>
      <c r="CX114" s="68" t="s">
        <v>8806</v>
      </c>
      <c r="CY114" s="68" t="s">
        <v>8807</v>
      </c>
      <c r="CZ114" s="68" t="s">
        <v>8808</v>
      </c>
      <c r="DA114" s="68" t="s">
        <v>8809</v>
      </c>
      <c r="DB114" s="68" t="s">
        <v>8810</v>
      </c>
      <c r="DC114" s="80"/>
      <c r="DD114" s="81"/>
      <c r="DE114" s="68" t="s">
        <v>8733</v>
      </c>
      <c r="DF114" s="68" t="s">
        <v>8799</v>
      </c>
      <c r="DG114" s="68" t="s">
        <v>8800</v>
      </c>
      <c r="DH114" s="68" t="s">
        <v>8801</v>
      </c>
      <c r="DI114" s="68" t="s">
        <v>8802</v>
      </c>
      <c r="DJ114" s="68" t="s">
        <v>8803</v>
      </c>
      <c r="DK114" s="68" t="s">
        <v>8804</v>
      </c>
      <c r="DL114" s="68" t="s">
        <v>8805</v>
      </c>
      <c r="DM114" s="68" t="s">
        <v>8806</v>
      </c>
      <c r="DN114" s="68" t="s">
        <v>8807</v>
      </c>
      <c r="DO114" s="68" t="s">
        <v>8808</v>
      </c>
      <c r="DP114" s="68" t="s">
        <v>8809</v>
      </c>
      <c r="DQ114" s="68" t="s">
        <v>8810</v>
      </c>
      <c r="DR114" s="80"/>
      <c r="DS114" s="81"/>
      <c r="DT114" s="68" t="s">
        <v>8733</v>
      </c>
      <c r="DU114" s="68" t="s">
        <v>8799</v>
      </c>
      <c r="DV114" s="68" t="s">
        <v>8800</v>
      </c>
      <c r="DW114" s="68" t="s">
        <v>8801</v>
      </c>
      <c r="DX114" s="68" t="s">
        <v>8802</v>
      </c>
      <c r="DY114" s="68" t="s">
        <v>8803</v>
      </c>
      <c r="DZ114" s="68" t="s">
        <v>8804</v>
      </c>
      <c r="EA114" s="68" t="s">
        <v>8805</v>
      </c>
      <c r="EB114" s="68" t="s">
        <v>8806</v>
      </c>
      <c r="EC114" s="68" t="s">
        <v>8807</v>
      </c>
      <c r="ED114" s="68" t="s">
        <v>8808</v>
      </c>
      <c r="EE114" s="68" t="s">
        <v>8809</v>
      </c>
      <c r="EF114" s="68" t="s">
        <v>8810</v>
      </c>
      <c r="EG114" s="80"/>
      <c r="EH114" s="81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80"/>
      <c r="ET114" s="81"/>
      <c r="EU114" s="69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80"/>
      <c r="FO114" s="81"/>
      <c r="FP114" s="69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80"/>
      <c r="GJ114" s="81"/>
    </row>
    <row r="115" spans="1:192" ht="15" hidden="1" customHeight="1">
      <c r="A115" s="70" t="s">
        <v>8822</v>
      </c>
      <c r="B115" s="37"/>
      <c r="C115" s="37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1705.9459999999999</v>
      </c>
      <c r="E118" s="52" cm="1">
        <f t="array" ref="E118">A127931914K_Latest</f>
        <v>3338.1030000000001</v>
      </c>
      <c r="F118" s="52" cm="1">
        <f t="array" ref="F118">A127849742K_Latest</f>
        <v>1687.4480000000001</v>
      </c>
      <c r="G118" s="52" cm="1">
        <f t="array" ref="G118">A127890662C_Latest</f>
        <v>1291.1469999999999</v>
      </c>
      <c r="H118" s="52" cm="1">
        <f t="array" ref="H118">A127931954C_Latest</f>
        <v>1652.2190000000001</v>
      </c>
      <c r="I118" s="52" cm="1">
        <f t="array" ref="I118">A127836006W_Latest</f>
        <v>953.52099999999996</v>
      </c>
      <c r="J118" s="52" cm="1">
        <f t="array" ref="J118">A127932006W_Latest</f>
        <v>757.41200000000003</v>
      </c>
      <c r="K118" s="52" cm="1">
        <f t="array" ref="K118">A127890734C_Latest</f>
        <v>1004.116</v>
      </c>
      <c r="L118" s="52" cm="1">
        <f t="array" ref="L118">A127876946T_Latest</f>
        <v>4481.4189999999999</v>
      </c>
      <c r="M118" s="52" cm="1">
        <f t="array" ref="M118">A127918118A_Latest</f>
        <v>1543.65</v>
      </c>
      <c r="N118" s="52" cm="1">
        <f t="array" ref="N118">A127849682V_Latest</f>
        <v>1799.018</v>
      </c>
      <c r="O118" s="52" cm="1">
        <f t="array" ref="O118">A127863258W_Latest</f>
        <v>2806.9119999999998</v>
      </c>
      <c r="P118" s="52" cm="1">
        <f t="array" ref="P118">A127931890C_Latest</f>
        <v>1675.068</v>
      </c>
      <c r="Q118" s="52" t="e" cm="1">
        <f t="array" ref="Q118">A127918314K_Latest</f>
        <v>#NAME?</v>
      </c>
      <c r="R118" s="52" cm="1">
        <f t="array" ref="R118">A127876718R_Latest</f>
        <v>12405.812</v>
      </c>
      <c r="S118" s="52" cm="1">
        <f t="array" ref="S118">A127878506X_Latest</f>
        <v>590.20100000000002</v>
      </c>
      <c r="T118" s="52" cm="1">
        <f t="array" ref="T118">A127919662X_Latest</f>
        <v>1111.27</v>
      </c>
      <c r="U118" s="52" cm="1">
        <f t="array" ref="U118">A127864818A_Latest</f>
        <v>485.99900000000002</v>
      </c>
      <c r="V118" s="52" cm="1">
        <f t="array" ref="V118">A127878654A_Latest</f>
        <v>379.60599999999999</v>
      </c>
      <c r="W118" s="52" cm="1">
        <f t="array" ref="W118">A127906038C_Latest</f>
        <v>548.78899999999999</v>
      </c>
      <c r="X118" s="52" cm="1">
        <f t="array" ref="X118">A127933578W_Latest</f>
        <v>307.49900000000002</v>
      </c>
      <c r="Y118" s="52" cm="1">
        <f t="array" ref="Y118">A127837578W_Latest</f>
        <v>233.816</v>
      </c>
      <c r="Z118" s="52" cm="1">
        <f t="array" ref="Z118">A127906074L_Latest</f>
        <v>278.13299999999998</v>
      </c>
      <c r="AA118" s="52" cm="1">
        <f t="array" ref="AA118">A127905894A_Latest</f>
        <v>1512.1489999999999</v>
      </c>
      <c r="AB118" s="52" cm="1">
        <f t="array" ref="AB118">A127933430A_Latest</f>
        <v>495.87</v>
      </c>
      <c r="AC118" s="52" cm="1">
        <f t="array" ref="AC118">A127864754A_Latest</f>
        <v>531.34699999999998</v>
      </c>
      <c r="AD118" s="52" cm="1">
        <f t="array" ref="AD118">A127837450K_Latest</f>
        <v>868.13499999999999</v>
      </c>
      <c r="AE118" s="52" cm="1">
        <f t="array" ref="AE118">A127851198J_Latest</f>
        <v>503.77100000000002</v>
      </c>
      <c r="AF118" s="52" t="e" cm="1">
        <f t="array" ref="AF118">A127892290L_Latest</f>
        <v>#NAME?</v>
      </c>
      <c r="AG118" s="52" cm="1">
        <f t="array" ref="AG118">A127933090T_Latest</f>
        <v>3938.8820000000001</v>
      </c>
      <c r="AH118" s="52" cm="1">
        <f t="array" ref="AH118">A127934942X_Latest</f>
        <v>445.89499999999998</v>
      </c>
      <c r="AI118" s="52" cm="1">
        <f t="array" ref="AI118">A127921050A_Latest</f>
        <v>952.84400000000005</v>
      </c>
      <c r="AJ118" s="52" cm="1">
        <f t="array" ref="AJ118">A127893802X_Latest</f>
        <v>421.08499999999998</v>
      </c>
      <c r="AK118" s="52" cm="1">
        <f t="array" ref="AK118">A127880258R_Latest</f>
        <v>318.73</v>
      </c>
      <c r="AL118" s="52" cm="1">
        <f t="array" ref="AL118">A127935058C_Latest</f>
        <v>416.17899999999997</v>
      </c>
      <c r="AM118" s="52" cm="1">
        <f t="array" ref="AM118">A127907618T_Latest</f>
        <v>238.50399999999999</v>
      </c>
      <c r="AN118" s="52" cm="1">
        <f t="array" ref="AN118">A127866446K_Latest</f>
        <v>181.30699999999999</v>
      </c>
      <c r="AO118" s="52" cm="1">
        <f t="array" ref="AO118">A127839058C_Latest</f>
        <v>237.274</v>
      </c>
      <c r="AP118" s="52" cm="1">
        <f t="array" ref="AP118">A127907466T_Latest</f>
        <v>1266.913</v>
      </c>
      <c r="AQ118" s="52" cm="1">
        <f t="array" ref="AQ118">A127880122C_Latest</f>
        <v>359.81099999999998</v>
      </c>
      <c r="AR118" s="52" cm="1">
        <f t="array" ref="AR118">A127920990J_Latest</f>
        <v>455.22199999999998</v>
      </c>
      <c r="AS118" s="52" cm="1">
        <f t="array" ref="AS118">A127907518J_Latest</f>
        <v>706.81799999999998</v>
      </c>
      <c r="AT118" s="52" cm="1">
        <f t="array" ref="AT118">A127866374K_Latest</f>
        <v>408.65699999999998</v>
      </c>
      <c r="AU118" s="52" t="e" cm="1">
        <f t="array" ref="AU118">A127935126V_Latest</f>
        <v>#NAME?</v>
      </c>
      <c r="AV118" s="52" cm="1">
        <f t="array" ref="AV118">A127893358R_Latest</f>
        <v>3216.0709999999999</v>
      </c>
      <c r="AW118" s="52" cm="1">
        <f t="array" ref="AW118">A127854290C_Latest</f>
        <v>316.262</v>
      </c>
      <c r="AX118" s="52" cm="1">
        <f t="array" ref="AX118">A127867910W_Latest</f>
        <v>600.16099999999994</v>
      </c>
      <c r="AY118" s="52" cm="1">
        <f t="array" ref="AY118">A127881658V_Latest</f>
        <v>353.94799999999998</v>
      </c>
      <c r="AZ118" s="52" cm="1">
        <f t="array" ref="AZ118">A127854418C_Latest</f>
        <v>282.10000000000002</v>
      </c>
      <c r="BA118" s="52" cm="1">
        <f t="array" ref="BA118">A127922662J_Latest</f>
        <v>328.19299999999998</v>
      </c>
      <c r="BB118" s="52" cm="1">
        <f t="array" ref="BB118">A127909126J_Latest</f>
        <v>197.238</v>
      </c>
      <c r="BC118" s="52" cm="1">
        <f t="array" ref="BC118">A127868006T_Latest</f>
        <v>164.28399999999999</v>
      </c>
      <c r="BD118" s="52" cm="1">
        <f t="array" ref="BD118">A127868022T_Latest</f>
        <v>225.05500000000001</v>
      </c>
      <c r="BE118" s="52" cm="1">
        <f t="array" ref="BE118">A127922510W_Latest</f>
        <v>799.95</v>
      </c>
      <c r="BF118" s="52" cm="1">
        <f t="array" ref="BF118">A127867822W_Latest</f>
        <v>315.20100000000002</v>
      </c>
      <c r="BG118" s="52" cm="1">
        <f t="array" ref="BG118">A127881558K_Latest</f>
        <v>388.16</v>
      </c>
      <c r="BH118" s="52" cm="1">
        <f t="array" ref="BH118">A127909042X_Latest</f>
        <v>590.66499999999996</v>
      </c>
      <c r="BI118" s="52" cm="1">
        <f t="array" ref="BI118">A127881602J_Latest</f>
        <v>352.82299999999998</v>
      </c>
      <c r="BJ118" s="52" t="e" cm="1">
        <f t="array" ref="BJ118">A127922758A_Latest</f>
        <v>#NAME?</v>
      </c>
      <c r="BK118" s="52" cm="1">
        <f t="array" ref="BK118">A127936158F_Latest</f>
        <v>2472.598</v>
      </c>
      <c r="BL118" s="52" cm="1">
        <f t="array" ref="BL118">A127910442J_Latest</f>
        <v>104.06699999999999</v>
      </c>
      <c r="BM118" s="52" cm="1">
        <f t="array" ref="BM118">A127910530J_Latest</f>
        <v>196.03100000000001</v>
      </c>
      <c r="BN118" s="52" cm="1">
        <f t="array" ref="BN118">A127896730C_Latest</f>
        <v>114.69</v>
      </c>
      <c r="BO118" s="52" cm="1">
        <f t="array" ref="BO118">A127883286C_Latest</f>
        <v>101.387</v>
      </c>
      <c r="BP118" s="52" cm="1">
        <f t="array" ref="BP118">A127910590K_Latest</f>
        <v>99.271000000000001</v>
      </c>
      <c r="BQ118" s="52" cm="1">
        <f t="array" ref="BQ118">A127938146J_Latest</f>
        <v>68.02</v>
      </c>
      <c r="BR118" s="52" cm="1">
        <f t="array" ref="BR118">A127842082L_Latest</f>
        <v>54.207999999999998</v>
      </c>
      <c r="BS118" s="52" cm="1">
        <f t="array" ref="BS118">A127910634A_Latest</f>
        <v>89.570999999999998</v>
      </c>
      <c r="BT118" s="52" cm="1">
        <f t="array" ref="BT118">A127855826J_Latest</f>
        <v>260.90199999999999</v>
      </c>
      <c r="BU118" s="52" cm="1">
        <f t="array" ref="BU118">A127869282F_Latest</f>
        <v>108.494</v>
      </c>
      <c r="BV118" s="52" cm="1">
        <f t="array" ref="BV118">A127883174K_Latest</f>
        <v>118.7</v>
      </c>
      <c r="BW118" s="52" cm="1">
        <f t="array" ref="BW118">A127896690W_Latest</f>
        <v>197.54599999999999</v>
      </c>
      <c r="BX118" s="52" cm="1">
        <f t="array" ref="BX118">A127938058J_Latest</f>
        <v>131.88399999999999</v>
      </c>
      <c r="BY118" s="52" t="e" cm="1">
        <f t="array" ref="BY118">A127856046L_Latest</f>
        <v>#NAME?</v>
      </c>
      <c r="BZ118" s="52" cm="1">
        <f t="array" ref="BZ118">A127855558X_Latest</f>
        <v>827.24699999999996</v>
      </c>
      <c r="CA118" s="52" cm="1">
        <f t="array" ref="CA118">A127898186W_Latest</f>
        <v>167.751</v>
      </c>
      <c r="CB118" s="52" cm="1">
        <f t="array" ref="CB118">A127912118T_Latest</f>
        <v>320.67099999999999</v>
      </c>
      <c r="CC118" s="52" cm="1">
        <f t="array" ref="CC118">A127912134T_Latest</f>
        <v>232.374</v>
      </c>
      <c r="CD118" s="52" cm="1">
        <f t="array" ref="CD118">A127912150T_Latest</f>
        <v>141.72300000000001</v>
      </c>
      <c r="CE118" s="52" cm="1">
        <f t="array" ref="CE118">A127884678J_Latest</f>
        <v>177.167</v>
      </c>
      <c r="CF118" s="52" cm="1">
        <f t="array" ref="CF118">A127898398X_Latest</f>
        <v>101.895</v>
      </c>
      <c r="CG118" s="52" cm="1">
        <f t="array" ref="CG118">A127884702W_Latest</f>
        <v>96.58</v>
      </c>
      <c r="CH118" s="52" cm="1">
        <f t="array" ref="CH118">A127939542C_Latest</f>
        <v>130.70500000000001</v>
      </c>
      <c r="CI118" s="52" cm="1">
        <f t="array" ref="CI118">A127925690W_Latest</f>
        <v>427.286</v>
      </c>
      <c r="CJ118" s="52" cm="1">
        <f t="array" ref="CJ118">A127884594X_Latest</f>
        <v>181.49</v>
      </c>
      <c r="CK118" s="52" cm="1">
        <f t="array" ref="CK118">A127898258W_Latest</f>
        <v>226.005</v>
      </c>
      <c r="CL118" s="52" cm="1">
        <f t="array" ref="CL118">A127857394A_Latest</f>
        <v>319.98500000000001</v>
      </c>
      <c r="CM118" s="52" cm="1">
        <f t="array" ref="CM118">A127898302V_Latest</f>
        <v>201.773</v>
      </c>
      <c r="CN118" s="52" t="e" cm="1">
        <f t="array" ref="CN118">A127898462F_Latest</f>
        <v>#NAME?</v>
      </c>
      <c r="CO118" s="52" cm="1">
        <f t="array" ref="CO118">A127857022L_Latest</f>
        <v>1370.86</v>
      </c>
      <c r="CP118" s="52" cm="1">
        <f t="array" ref="CP118">A127940950L_Latest</f>
        <v>32.347000000000001</v>
      </c>
      <c r="CQ118" s="52" cm="1">
        <f t="array" ref="CQ118">A127913702W_Latest</f>
        <v>56.381999999999998</v>
      </c>
      <c r="CR118" s="52" cm="1">
        <f t="array" ref="CR118">A127899842A_Latest</f>
        <v>40.247999999999998</v>
      </c>
      <c r="CS118" s="52" cm="1">
        <f t="array" ref="CS118">A127927282W_Latest</f>
        <v>30.879000000000001</v>
      </c>
      <c r="CT118" s="52" cm="1">
        <f t="array" ref="CT118">A127913750R_Latest</f>
        <v>28.969000000000001</v>
      </c>
      <c r="CU118" s="52" cm="1">
        <f t="array" ref="CU118">A127845138T_Latest</f>
        <v>19.013000000000002</v>
      </c>
      <c r="CV118" s="52" cm="1">
        <f t="array" ref="CV118">A127886158R_Latest</f>
        <v>16.559000000000001</v>
      </c>
      <c r="CW118" s="52" cm="1">
        <f t="array" ref="CW118">A127941142J_Latest</f>
        <v>25.812000000000001</v>
      </c>
      <c r="CX118" s="52" cm="1">
        <f t="array" ref="CX118">A127858850L_Latest</f>
        <v>76.153000000000006</v>
      </c>
      <c r="CY118" s="52" cm="1">
        <f t="array" ref="CY118">A127886010V_Latest</f>
        <v>34.71</v>
      </c>
      <c r="CZ118" s="52" cm="1">
        <f t="array" ref="CZ118">A127858894R_Latest</f>
        <v>37.58</v>
      </c>
      <c r="DA118" s="52" cm="1">
        <f t="array" ref="DA118">A127941010F_Latest</f>
        <v>60.311</v>
      </c>
      <c r="DB118" s="52" cm="1">
        <f t="array" ref="DB118">A127941018X_Latest</f>
        <v>40.201000000000001</v>
      </c>
      <c r="DC118" s="52" t="e" cm="1">
        <f t="array" ref="DC118">A127913830R_Latest</f>
        <v>#NAME?</v>
      </c>
      <c r="DD118" s="52" cm="1">
        <f t="array" ref="DD118">A127885718J_Latest</f>
        <v>250.59800000000001</v>
      </c>
      <c r="DE118" s="52" cm="1">
        <f t="array" ref="DE118">A127942386W_Latest</f>
        <v>13.698</v>
      </c>
      <c r="DF118" s="52" cm="1">
        <f t="array" ref="DF118">A127887646V_Latest</f>
        <v>27.350999999999999</v>
      </c>
      <c r="DG118" s="52" cm="1">
        <f t="array" ref="DG118">A127846638F_Latest</f>
        <v>19.167999999999999</v>
      </c>
      <c r="DH118" s="52" cm="1">
        <f t="array" ref="DH118">A127942490W_Latest</f>
        <v>15.542999999999999</v>
      </c>
      <c r="DI118" s="52" cm="1">
        <f t="array" ref="DI118">A127860410X_Latest</f>
        <v>17.343</v>
      </c>
      <c r="DJ118" s="52" cm="1">
        <f t="array" ref="DJ118">A127860438A_Latest</f>
        <v>5.7889999999999997</v>
      </c>
      <c r="DK118" s="52" cm="1">
        <f t="array" ref="DK118">A127915338X_Latest</f>
        <v>6.5339999999999998</v>
      </c>
      <c r="DL118" s="52" cm="1">
        <f t="array" ref="DL118">A127887734V_Latest</f>
        <v>6.5579999999999998</v>
      </c>
      <c r="DM118" s="52" cm="1">
        <f t="array" ref="DM118">A127928766K_Latest</f>
        <v>35.81</v>
      </c>
      <c r="DN118" s="52" cm="1">
        <f t="array" ref="DN118">A127928778V_Latest</f>
        <v>18.113</v>
      </c>
      <c r="DO118" s="52" cm="1">
        <f t="array" ref="DO118">A127873906V_Latest</f>
        <v>19.603999999999999</v>
      </c>
      <c r="DP118" s="52" cm="1">
        <f t="array" ref="DP118">A127942446L_Latest</f>
        <v>25.518999999999998</v>
      </c>
      <c r="DQ118" s="52" cm="1">
        <f t="array" ref="DQ118">A127887630A_Latest</f>
        <v>11.28</v>
      </c>
      <c r="DR118" s="52" t="e" cm="1">
        <f t="array" ref="DR118">A127887742V_Latest</f>
        <v>#NAME?</v>
      </c>
      <c r="DS118" s="52" cm="1">
        <f t="array" ref="DS118">A127887270J_Latest</f>
        <v>112.089</v>
      </c>
      <c r="DT118" s="52" cm="1">
        <f t="array" ref="DT118">A127916566V_Latest</f>
        <v>35.725000000000001</v>
      </c>
      <c r="DU118" s="52" cm="1">
        <f t="array" ref="DU118">A127930374R_Latest</f>
        <v>73.394000000000005</v>
      </c>
      <c r="DV118" s="52" cm="1">
        <f t="array" ref="DV118">A127944074W_Latest</f>
        <v>19.934000000000001</v>
      </c>
      <c r="DW118" s="52" cm="1">
        <f t="array" ref="DW118">A127875482L_Latest</f>
        <v>21.178999999999998</v>
      </c>
      <c r="DX118" s="52" cm="1">
        <f t="array" ref="DX118">A127848162W_Latest</f>
        <v>36.307000000000002</v>
      </c>
      <c r="DY118" s="52" cm="1">
        <f t="array" ref="DY118">A127903074J_Latest</f>
        <v>15.563000000000001</v>
      </c>
      <c r="DZ118" s="52" cm="1">
        <f t="array" ref="DZ118">A127861962R_Latest</f>
        <v>4.1239999999999997</v>
      </c>
      <c r="EA118" s="52" cm="1">
        <f t="array" ref="EA118">A127903122R_Latest</f>
        <v>11.007999999999999</v>
      </c>
      <c r="EB118" s="52" cm="1">
        <f t="array" ref="EB118">A127889094V_Latest</f>
        <v>102.256</v>
      </c>
      <c r="EC118" s="52" cm="1">
        <f t="array" ref="EC118">A127875350K_Latest</f>
        <v>29.960999999999999</v>
      </c>
      <c r="ED118" s="52" cm="1">
        <f t="array" ref="ED118">A127902942C_Latest</f>
        <v>22.401</v>
      </c>
      <c r="EE118" s="52" cm="1">
        <f t="array" ref="EE118">A127902962L_Latest</f>
        <v>37.933999999999997</v>
      </c>
      <c r="EF118" s="52" cm="1">
        <f t="array" ref="EF118">A127861874R_Latest</f>
        <v>24.68</v>
      </c>
      <c r="EG118" s="52" t="e" cm="1">
        <f t="array" ref="EG118">A127916730K_Latest</f>
        <v>#NAME?</v>
      </c>
      <c r="EH118" s="52" cm="1">
        <f t="array" ref="EH118">A127847734X_Latest</f>
        <v>217.46700000000001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1798.1849999999999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534.15899999999999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491.72399999999999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382.44400000000002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116.389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194.422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34.216999999999999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16.285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28.545000000000002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1646.6020000000001</v>
      </c>
      <c r="E121" s="52" cm="1">
        <f t="array" ref="E121">A127849718K_Latest</f>
        <v>3203.3110000000001</v>
      </c>
      <c r="F121" s="52" cm="1">
        <f t="array" ref="F121">A127918198L_Latest</f>
        <v>1634.0219999999999</v>
      </c>
      <c r="G121" s="52" cm="1">
        <f t="array" ref="G121">A127890650V_Latest</f>
        <v>1189.346</v>
      </c>
      <c r="H121" s="52" cm="1">
        <f t="array" ref="H121">A127904610V_Latest</f>
        <v>1575.1790000000001</v>
      </c>
      <c r="I121" s="52" cm="1">
        <f t="array" ref="I121">A127931966L_Latest</f>
        <v>897.55</v>
      </c>
      <c r="J121" s="52" cm="1">
        <f t="array" ref="J121">A127849806K_Latest</f>
        <v>705.77800000000002</v>
      </c>
      <c r="K121" s="52" cm="1">
        <f t="array" ref="K121">A127932018F_Latest</f>
        <v>927.51300000000003</v>
      </c>
      <c r="L121" s="52" cm="1">
        <f t="array" ref="L121">A127918090K_Latest</f>
        <v>4312.0119999999997</v>
      </c>
      <c r="M121" s="52" cm="1">
        <f t="array" ref="M121">A127835854V_Latest</f>
        <v>1476.8050000000001</v>
      </c>
      <c r="N121" s="52" cm="1">
        <f t="array" ref="N121">A127918126A_Latest</f>
        <v>1731.0650000000001</v>
      </c>
      <c r="O121" s="52" cm="1">
        <f t="array" ref="O121">A127890578L_Latest</f>
        <v>2633.9949999999999</v>
      </c>
      <c r="P121" s="52" cm="1">
        <f t="array" ref="P121">A127904494W_Latest</f>
        <v>1552.1590000000001</v>
      </c>
      <c r="Q121" s="52" cm="1">
        <f t="array" ref="Q121">A127849846C_Latest</f>
        <v>1571.607</v>
      </c>
      <c r="R121" s="52" cm="1">
        <f t="array" ref="R121">A127917774F_Latest</f>
        <v>13363.421</v>
      </c>
      <c r="S121" s="52" cm="1">
        <f t="array" ref="S121">A127837366V_Latest</f>
        <v>567.61199999999997</v>
      </c>
      <c r="T121" s="52" cm="1">
        <f t="array" ref="T121">A127864794V_Latest</f>
        <v>1064.8240000000001</v>
      </c>
      <c r="U121" s="52" cm="1">
        <f t="array" ref="U121">A127864814T_Latest</f>
        <v>474.06799999999998</v>
      </c>
      <c r="V121" s="52" cm="1">
        <f t="array" ref="V121">A127892178L_Latest</f>
        <v>351.76299999999998</v>
      </c>
      <c r="W121" s="52" cm="1">
        <f t="array" ref="W121">A127933558L_Latest</f>
        <v>523.82399999999996</v>
      </c>
      <c r="X121" s="52" cm="1">
        <f t="array" ref="X121">A127919702F_Latest</f>
        <v>289.22399999999999</v>
      </c>
      <c r="Y121" s="52" cm="1">
        <f t="array" ref="Y121">A127878694V_Latest</f>
        <v>217.88</v>
      </c>
      <c r="Z121" s="52" cm="1">
        <f t="array" ref="Z121">A127906062C_Latest</f>
        <v>254.65799999999999</v>
      </c>
      <c r="AA121" s="52" cm="1">
        <f t="array" ref="AA121">A127892046K_Latest</f>
        <v>1453.1210000000001</v>
      </c>
      <c r="AB121" s="52" cm="1">
        <f t="array" ref="AB121">A127878538T_Latest</f>
        <v>471.34399999999999</v>
      </c>
      <c r="AC121" s="52" cm="1">
        <f t="array" ref="AC121">A127892098L_Latest</f>
        <v>515.25300000000004</v>
      </c>
      <c r="AD121" s="52" cm="1">
        <f t="array" ref="AD121">A127905926J_Latest</f>
        <v>817.98</v>
      </c>
      <c r="AE121" s="52" cm="1">
        <f t="array" ref="AE121">A127919634R_Latest</f>
        <v>464.87900000000002</v>
      </c>
      <c r="AF121" s="52" cm="1">
        <f t="array" ref="AF121">A127933630V_Latest</f>
        <v>467.83</v>
      </c>
      <c r="AG121" s="52" cm="1">
        <f t="array" ref="AG121">A127864462X_Latest</f>
        <v>4215.2510000000002</v>
      </c>
      <c r="AH121" s="52" cm="1">
        <f t="array" ref="AH121">A127920922F_Latest</f>
        <v>432.35300000000001</v>
      </c>
      <c r="AI121" s="52" cm="1">
        <f t="array" ref="AI121">A127921026A_Latest</f>
        <v>911.57299999999998</v>
      </c>
      <c r="AJ121" s="52" cm="1">
        <f t="array" ref="AJ121">A127866386V_Latest</f>
        <v>410.44</v>
      </c>
      <c r="AK121" s="52" cm="1">
        <f t="array" ref="AK121">A127907562T_Latest</f>
        <v>290.68200000000002</v>
      </c>
      <c r="AL121" s="52" cm="1">
        <f t="array" ref="AL121">A127880262F_Latest</f>
        <v>386.71699999999998</v>
      </c>
      <c r="AM121" s="52" cm="1">
        <f t="array" ref="AM121">A127852734V_Latest</f>
        <v>224.05199999999999</v>
      </c>
      <c r="AN121" s="52" cm="1">
        <f t="array" ref="AN121">A127852762C_Latest</f>
        <v>171.40899999999999</v>
      </c>
      <c r="AO121" s="52" cm="1">
        <f t="array" ref="AO121">A127907630J_Latest</f>
        <v>221.31</v>
      </c>
      <c r="AP121" s="52" cm="1">
        <f t="array" ref="AP121">A127920942R_Latest</f>
        <v>1217.6379999999999</v>
      </c>
      <c r="AQ121" s="52" cm="1">
        <f t="array" ref="AQ121">A127838890J_Latest</f>
        <v>341.697</v>
      </c>
      <c r="AR121" s="52" cm="1">
        <f t="array" ref="AR121">A127838906R_Latest</f>
        <v>441.40199999999999</v>
      </c>
      <c r="AS121" s="52" cm="1">
        <f t="array" ref="AS121">A127934986A_Latest</f>
        <v>656.45299999999997</v>
      </c>
      <c r="AT121" s="52" cm="1">
        <f t="array" ref="AT121">A127921010J_Latest</f>
        <v>378.84100000000001</v>
      </c>
      <c r="AU121" s="52" cm="1">
        <f t="array" ref="AU121">A127921150K_Latest</f>
        <v>432.423</v>
      </c>
      <c r="AV121" s="52" cm="1">
        <f t="array" ref="AV121">A127865978F_Latest</f>
        <v>3483.9639999999999</v>
      </c>
      <c r="AW121" s="52" cm="1">
        <f t="array" ref="AW121">A127840306A_Latest</f>
        <v>305.55500000000001</v>
      </c>
      <c r="AX121" s="52" cm="1">
        <f t="array" ref="AX121">A127922574J_Latest</f>
        <v>578.94799999999998</v>
      </c>
      <c r="AY121" s="52" cm="1">
        <f t="array" ref="AY121">A127922594T_Latest</f>
        <v>340.98099999999999</v>
      </c>
      <c r="AZ121" s="52" cm="1">
        <f t="array" ref="AZ121">A127895234X_Latest</f>
        <v>263.40899999999999</v>
      </c>
      <c r="BA121" s="52" cm="1">
        <f t="array" ref="BA121">A127909094A_Latest</f>
        <v>318.31599999999997</v>
      </c>
      <c r="BB121" s="52" cm="1">
        <f t="array" ref="BB121">A127922674T_Latest</f>
        <v>187.52</v>
      </c>
      <c r="BC121" s="52" cm="1">
        <f t="array" ref="BC121">A127867994T_Latest</f>
        <v>155.744</v>
      </c>
      <c r="BD121" s="52" cm="1">
        <f t="array" ref="BD121">A127909154T_Latest</f>
        <v>210.29</v>
      </c>
      <c r="BE121" s="52" cm="1">
        <f t="array" ref="BE121">A127895102W_Latest</f>
        <v>772.75199999999995</v>
      </c>
      <c r="BF121" s="52" cm="1">
        <f t="array" ref="BF121">A127922522F_Latest</f>
        <v>304.36900000000003</v>
      </c>
      <c r="BG121" s="52" cm="1">
        <f t="array" ref="BG121">A127867830W_Latest</f>
        <v>371.40600000000001</v>
      </c>
      <c r="BH121" s="52" cm="1">
        <f t="array" ref="BH121">A127936518X_Latest</f>
        <v>562.548</v>
      </c>
      <c r="BI121" s="52" cm="1">
        <f t="array" ref="BI121">A127840414K_Latest</f>
        <v>331.64600000000002</v>
      </c>
      <c r="BJ121" s="52" cm="1">
        <f t="array" ref="BJ121">A127895314X_Latest</f>
        <v>341.55</v>
      </c>
      <c r="BK121" s="52" cm="1">
        <f t="array" ref="BK121">A127894814A_Latest</f>
        <v>2706.3560000000002</v>
      </c>
      <c r="BL121" s="52" cm="1">
        <f t="array" ref="BL121">A127869254W_Latest</f>
        <v>98.918000000000006</v>
      </c>
      <c r="BM121" s="52" cm="1">
        <f t="array" ref="BM121">A127938066J_Latest</f>
        <v>188.39699999999999</v>
      </c>
      <c r="BN121" s="52" cm="1">
        <f t="array" ref="BN121">A127869350W_Latest</f>
        <v>110.738</v>
      </c>
      <c r="BO121" s="52" cm="1">
        <f t="array" ref="BO121">A127896734L_Latest</f>
        <v>92.753</v>
      </c>
      <c r="BP121" s="52" cm="1">
        <f t="array" ref="BP121">A127924190J_Latest</f>
        <v>95.451999999999998</v>
      </c>
      <c r="BQ121" s="52" cm="1">
        <f t="array" ref="BQ121">A127924222R_Latest</f>
        <v>61.677</v>
      </c>
      <c r="BR121" s="52" cm="1">
        <f t="array" ref="BR121">A127924234X_Latest</f>
        <v>49.81</v>
      </c>
      <c r="BS121" s="52" cm="1">
        <f t="array" ref="BS121">A127842094W_Latest</f>
        <v>82.149000000000001</v>
      </c>
      <c r="BT121" s="52" cm="1">
        <f t="array" ref="BT121">A127883130J_Latest</f>
        <v>249.84800000000001</v>
      </c>
      <c r="BU121" s="52" cm="1">
        <f t="array" ref="BU121">A127841930X_Latest</f>
        <v>103.821</v>
      </c>
      <c r="BV121" s="52" cm="1">
        <f t="array" ref="BV121">A127869290F_Latest</f>
        <v>113.497</v>
      </c>
      <c r="BW121" s="52" cm="1">
        <f t="array" ref="BW121">A127896670L_Latest</f>
        <v>184.047</v>
      </c>
      <c r="BX121" s="52" cm="1">
        <f t="array" ref="BX121">A127855878K_Latest</f>
        <v>120.614</v>
      </c>
      <c r="BY121" s="52" cm="1">
        <f t="array" ref="BY121">A127869486J_Latest</f>
        <v>100.355</v>
      </c>
      <c r="BZ121" s="52" cm="1">
        <f t="array" ref="BZ121">A127896370K_Latest</f>
        <v>880.24900000000002</v>
      </c>
      <c r="CA121" s="52" cm="1">
        <f t="array" ref="CA121">A127911970F_Latest</f>
        <v>162.958</v>
      </c>
      <c r="CB121" s="52" cm="1">
        <f t="array" ref="CB121">A127912098V_Latest</f>
        <v>308.59699999999998</v>
      </c>
      <c r="CC121" s="52" cm="1">
        <f t="array" ref="CC121">A127925786R_Latest</f>
        <v>222.10300000000001</v>
      </c>
      <c r="CD121" s="52" cm="1">
        <f t="array" ref="CD121">A127870926X_Latest</f>
        <v>128.42599999999999</v>
      </c>
      <c r="CE121" s="52" cm="1">
        <f t="array" ref="CE121">A127939486W_Latest</f>
        <v>170.92599999999999</v>
      </c>
      <c r="CF121" s="52" cm="1">
        <f t="array" ref="CF121">A127939494W_Latest</f>
        <v>96.972999999999999</v>
      </c>
      <c r="CG121" s="52" cm="1">
        <f t="array" ref="CG121">A127898406L_Latest</f>
        <v>85.734999999999999</v>
      </c>
      <c r="CH121" s="52" cm="1">
        <f t="array" ref="CH121">A127843598V_Latest</f>
        <v>117.614</v>
      </c>
      <c r="CI121" s="52" cm="1">
        <f t="array" ref="CI121">A127925670L_Latest</f>
        <v>412.66899999999998</v>
      </c>
      <c r="CJ121" s="52" cm="1">
        <f t="array" ref="CJ121">A127870798T_Latest</f>
        <v>175.85400000000001</v>
      </c>
      <c r="CK121" s="52" cm="1">
        <f t="array" ref="CK121">A127857362J_Latest</f>
        <v>213.14</v>
      </c>
      <c r="CL121" s="52" cm="1">
        <f t="array" ref="CL121">A127857386A_Latest</f>
        <v>296.30500000000001</v>
      </c>
      <c r="CM121" s="52" cm="1">
        <f t="array" ref="CM121">A127843482T_Latest</f>
        <v>184.60499999999999</v>
      </c>
      <c r="CN121" s="52" cm="1">
        <f t="array" ref="CN121">A127939546L_Latest</f>
        <v>161.874</v>
      </c>
      <c r="CO121" s="52" cm="1">
        <f t="array" ref="CO121">A127870466W_Latest</f>
        <v>1456.479</v>
      </c>
      <c r="CP121" s="52" cm="1">
        <f t="array" ref="CP121">A127885970K_Latest</f>
        <v>32.008000000000003</v>
      </c>
      <c r="CQ121" s="52" cm="1">
        <f t="array" ref="CQ121">A127872434R_Latest</f>
        <v>53.075000000000003</v>
      </c>
      <c r="CR121" s="52" cm="1">
        <f t="array" ref="CR121">A127927242C_Latest</f>
        <v>38.238</v>
      </c>
      <c r="CS121" s="52" cm="1">
        <f t="array" ref="CS121">A127941058T_Latest</f>
        <v>28.16</v>
      </c>
      <c r="CT121" s="52" cm="1">
        <f t="array" ref="CT121">A127927286F_Latest</f>
        <v>27.245000000000001</v>
      </c>
      <c r="CU121" s="52" cm="1">
        <f t="array" ref="CU121">A127845118J_Latest</f>
        <v>17.82</v>
      </c>
      <c r="CV121" s="52" cm="1">
        <f t="array" ref="CV121">A127886150W_Latest</f>
        <v>14.981999999999999</v>
      </c>
      <c r="CW121" s="52" cm="1">
        <f t="array" ref="CW121">A127886166R_Latest</f>
        <v>24.628</v>
      </c>
      <c r="CX121" s="52" cm="1">
        <f t="array" ref="CX121">A127844938W_Latest</f>
        <v>72.728999999999999</v>
      </c>
      <c r="CY121" s="52" cm="1">
        <f t="array" ref="CY121">A127899762A_Latest</f>
        <v>32.299999999999997</v>
      </c>
      <c r="CZ121" s="52" cm="1">
        <f t="array" ref="CZ121">A127858862W_Latest</f>
        <v>36.188000000000002</v>
      </c>
      <c r="DA121" s="52" cm="1">
        <f t="array" ref="DA121">A127845010F_Latest</f>
        <v>56.344000000000001</v>
      </c>
      <c r="DB121" s="52" cm="1">
        <f t="array" ref="DB121">A127913674X_Latest</f>
        <v>37.636000000000003</v>
      </c>
      <c r="DC121" s="52" cm="1">
        <f t="array" ref="DC121">A127886186X_Latest</f>
        <v>29.062000000000001</v>
      </c>
      <c r="DD121" s="52" cm="1">
        <f t="array" ref="DD121">A127940682C_Latest</f>
        <v>265.60599999999999</v>
      </c>
      <c r="DE121" s="52" cm="1">
        <f t="array" ref="DE121">A127928738A_Latest</f>
        <v>13.106999999999999</v>
      </c>
      <c r="DF121" s="52" cm="1">
        <f t="array" ref="DF121">A127860346T_Latest</f>
        <v>26.146000000000001</v>
      </c>
      <c r="DG121" s="52" cm="1">
        <f t="array" ref="DG121">A127860366A_Latest</f>
        <v>18.507000000000001</v>
      </c>
      <c r="DH121" s="52" cm="1">
        <f t="array" ref="DH121">A127901394J_Latest</f>
        <v>14.321</v>
      </c>
      <c r="DI121" s="52" cm="1">
        <f t="array" ref="DI121">A127942498R_Latest</f>
        <v>17.035</v>
      </c>
      <c r="DJ121" s="52" cm="1">
        <f t="array" ref="DJ121">A127942530C_Latest</f>
        <v>5.3209999999999997</v>
      </c>
      <c r="DK121" s="52" cm="1">
        <f t="array" ref="DK121">A127874014F_Latest</f>
        <v>6.3680000000000003</v>
      </c>
      <c r="DL121" s="52" cm="1">
        <f t="array" ref="DL121">A127860462A_Latest</f>
        <v>6.5579999999999998</v>
      </c>
      <c r="DM121" s="52" cm="1">
        <f t="array" ref="DM121">A127887542A_Latest</f>
        <v>34.276000000000003</v>
      </c>
      <c r="DN121" s="52" cm="1">
        <f t="array" ref="DN121">A127915186X_Latest</f>
        <v>17.669</v>
      </c>
      <c r="DO121" s="52" cm="1">
        <f t="array" ref="DO121">A127887578C_Latest</f>
        <v>19.009</v>
      </c>
      <c r="DP121" s="52" cm="1">
        <f t="array" ref="DP121">A127915214W_Latest</f>
        <v>24.085999999999999</v>
      </c>
      <c r="DQ121" s="52" cm="1">
        <f t="array" ref="DQ121">A127915246R_Latest</f>
        <v>10.664</v>
      </c>
      <c r="DR121" s="52" cm="1">
        <f t="array" ref="DR121">A127846734F_Latest</f>
        <v>13.891</v>
      </c>
      <c r="DS121" s="52" cm="1">
        <f t="array" ref="DS121">A127942070A_Latest</f>
        <v>121.254</v>
      </c>
      <c r="DT121" s="52" cm="1">
        <f t="array" ref="DT121">A127902862C_Latest</f>
        <v>34.091000000000001</v>
      </c>
      <c r="DU121" s="52" cm="1">
        <f t="array" ref="DU121">A127916638V_Latest</f>
        <v>71.75</v>
      </c>
      <c r="DV121" s="52" cm="1">
        <f t="array" ref="DV121">A127889182V_Latest</f>
        <v>18.946999999999999</v>
      </c>
      <c r="DW121" s="52" cm="1">
        <f t="array" ref="DW121">A127848126L_Latest</f>
        <v>19.832000000000001</v>
      </c>
      <c r="DX121" s="52" cm="1">
        <f t="array" ref="DX121">A127875486W_Latest</f>
        <v>35.664000000000001</v>
      </c>
      <c r="DY121" s="52" cm="1">
        <f t="array" ref="DY121">A127930462R_Latest</f>
        <v>14.962999999999999</v>
      </c>
      <c r="DZ121" s="52" cm="1">
        <f t="array" ref="DZ121">A127848186R_Latest</f>
        <v>3.85</v>
      </c>
      <c r="EA121" s="52" cm="1">
        <f t="array" ref="EA121">A127861966X_Latest</f>
        <v>10.307</v>
      </c>
      <c r="EB121" s="52" cm="1">
        <f t="array" ref="EB121">A127861778R_Latest</f>
        <v>98.978999999999999</v>
      </c>
      <c r="EC121" s="52" cm="1">
        <f t="array" ref="EC121">A127902910K_Latest</f>
        <v>29.751999999999999</v>
      </c>
      <c r="ED121" s="52" cm="1">
        <f t="array" ref="ED121">A127861830L_Latest</f>
        <v>21.17</v>
      </c>
      <c r="EE121" s="52" cm="1">
        <f t="array" ref="EE121">A127944018C_Latest</f>
        <v>36.231000000000002</v>
      </c>
      <c r="EF121" s="52" cm="1">
        <f t="array" ref="EF121">A127875394L_Latest</f>
        <v>23.274000000000001</v>
      </c>
      <c r="EG121" s="52" cm="1">
        <f t="array" ref="EG121">A127848206L_Latest</f>
        <v>24.623000000000001</v>
      </c>
      <c r="EH121" s="52" cm="1">
        <f t="array" ref="EH121">A127930006K_Latest</f>
        <v>234.262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59.344000000000001</v>
      </c>
      <c r="E122" s="52" cm="1">
        <f t="array" ref="E122">A127890634V_Latest</f>
        <v>134.791</v>
      </c>
      <c r="F122" s="52" cm="1">
        <f t="array" ref="F122">A127904558W_Latest</f>
        <v>53.424999999999997</v>
      </c>
      <c r="G122" s="52" cm="1">
        <f t="array" ref="G122">A127863326L_Latest</f>
        <v>101.801</v>
      </c>
      <c r="H122" s="52" cm="1">
        <f t="array" ref="H122">A127877046C_Latest</f>
        <v>77.039000000000001</v>
      </c>
      <c r="I122" s="52" cm="1">
        <f t="array" ref="I122">A127931994W_Latest</f>
        <v>55.970999999999997</v>
      </c>
      <c r="J122" s="52" cm="1">
        <f t="array" ref="J122">A127863378R_Latest</f>
        <v>51.633000000000003</v>
      </c>
      <c r="K122" s="52" cm="1">
        <f t="array" ref="K122">A127890730V_Latest</f>
        <v>76.603999999999999</v>
      </c>
      <c r="L122" s="52" cm="1">
        <f t="array" ref="L122">A127918106T_Latest</f>
        <v>169.40700000000001</v>
      </c>
      <c r="M122" s="52" cm="1">
        <f t="array" ref="M122">A127835870V_Latest</f>
        <v>66.846000000000004</v>
      </c>
      <c r="N122" s="52" cm="1">
        <f t="array" ref="N122">A127863214V_Latest</f>
        <v>67.953000000000003</v>
      </c>
      <c r="O122" s="52" cm="1">
        <f t="array" ref="O122">A127890602A_Latest</f>
        <v>172.917</v>
      </c>
      <c r="P122" s="52" cm="1">
        <f t="array" ref="P122">A127918166V_Latest</f>
        <v>122.90900000000001</v>
      </c>
      <c r="Q122" s="52" cm="1">
        <f t="array" ref="Q122">A127932070R_Latest</f>
        <v>226.57900000000001</v>
      </c>
      <c r="R122" s="52" cm="1">
        <f t="array" ref="R122">A127862938J_Latest</f>
        <v>840.57600000000002</v>
      </c>
      <c r="S122" s="52" cm="1">
        <f t="array" ref="S122">A127864718T_Latest</f>
        <v>22.59</v>
      </c>
      <c r="T122" s="52" cm="1">
        <f t="array" ref="T122">A127933502A_Latest</f>
        <v>46.445999999999998</v>
      </c>
      <c r="U122" s="52" cm="1">
        <f t="array" ref="U122">A127933522K_Latest</f>
        <v>11.930999999999999</v>
      </c>
      <c r="V122" s="52" cm="1">
        <f t="array" ref="V122">A127933546C_Latest</f>
        <v>27.843</v>
      </c>
      <c r="W122" s="52" cm="1">
        <f t="array" ref="W122">A127837550V_Latest</f>
        <v>24.963999999999999</v>
      </c>
      <c r="X122" s="52" cm="1">
        <f t="array" ref="X122">A127892226V_Latest</f>
        <v>18.274999999999999</v>
      </c>
      <c r="Y122" s="52" cm="1">
        <f t="array" ref="Y122">A127878710J_Latest</f>
        <v>15.936</v>
      </c>
      <c r="Z122" s="52" cm="1">
        <f t="array" ref="Z122">A127878730T_Latest</f>
        <v>23.475000000000001</v>
      </c>
      <c r="AA122" s="52" cm="1">
        <f t="array" ref="AA122">A127933414A_Latest</f>
        <v>59.027000000000001</v>
      </c>
      <c r="AB122" s="52" cm="1">
        <f t="array" ref="AB122">A127851162F_Latest</f>
        <v>24.526</v>
      </c>
      <c r="AC122" s="52" cm="1">
        <f t="array" ref="AC122">A127864750T_Latest</f>
        <v>16.094000000000001</v>
      </c>
      <c r="AD122" s="52" cm="1">
        <f t="array" ref="AD122">A127905942J_Latest</f>
        <v>50.154000000000003</v>
      </c>
      <c r="AE122" s="52" cm="1">
        <f t="array" ref="AE122">A127864786V_Latest</f>
        <v>38.890999999999998</v>
      </c>
      <c r="AF122" s="52" cm="1">
        <f t="array" ref="AF122">A127892286W_Latest</f>
        <v>66.328999999999994</v>
      </c>
      <c r="AG122" s="52" cm="1">
        <f t="array" ref="AG122">A127933086A_Latest</f>
        <v>257.79000000000002</v>
      </c>
      <c r="AH122" s="52" cm="1">
        <f t="array" ref="AH122">A127893658T_Latest</f>
        <v>13.542999999999999</v>
      </c>
      <c r="AI122" s="52" cm="1">
        <f t="array" ref="AI122">A127921042A_Latest</f>
        <v>41.271000000000001</v>
      </c>
      <c r="AJ122" s="52" cm="1">
        <f t="array" ref="AJ122">A127838970J_Latest</f>
        <v>10.646000000000001</v>
      </c>
      <c r="AK122" s="52" cm="1">
        <f t="array" ref="AK122">A127838998K_Latest</f>
        <v>28.048999999999999</v>
      </c>
      <c r="AL122" s="52" cm="1">
        <f t="array" ref="AL122">A127852726V_Latest</f>
        <v>29.462</v>
      </c>
      <c r="AM122" s="52" cm="1">
        <f t="array" ref="AM122">A127893878V_Latest</f>
        <v>14.452</v>
      </c>
      <c r="AN122" s="52" cm="1">
        <f t="array" ref="AN122">A127880294X_Latest</f>
        <v>9.8979999999999997</v>
      </c>
      <c r="AO122" s="52" cm="1">
        <f t="array" ref="AO122">A127907646A_Latest</f>
        <v>15.964</v>
      </c>
      <c r="AP122" s="52" cm="1">
        <f t="array" ref="AP122">A127880102V_Latest</f>
        <v>49.274999999999999</v>
      </c>
      <c r="AQ122" s="52" cm="1">
        <f t="array" ref="AQ122">A127880118L_Latest</f>
        <v>18.114000000000001</v>
      </c>
      <c r="AR122" s="52" cm="1">
        <f t="array" ref="AR122">A127934982T_Latest</f>
        <v>13.82</v>
      </c>
      <c r="AS122" s="52" cm="1">
        <f t="array" ref="AS122">A127880178R_Latest</f>
        <v>50.365000000000002</v>
      </c>
      <c r="AT122" s="52" cm="1">
        <f t="array" ref="AT122">A127893774A_Latest</f>
        <v>29.815999999999999</v>
      </c>
      <c r="AU122" s="52" cm="1">
        <f t="array" ref="AU122">A127852826C_Latest</f>
        <v>59.301000000000002</v>
      </c>
      <c r="AV122" s="52" cm="1">
        <f t="array" ref="AV122">A127907162F_Latest</f>
        <v>223.83099999999999</v>
      </c>
      <c r="AW122" s="52" cm="1">
        <f t="array" ref="AW122">A127840330A_Latest</f>
        <v>10.707000000000001</v>
      </c>
      <c r="AX122" s="52" cm="1">
        <f t="array" ref="AX122">A127936554J_Latest</f>
        <v>21.212</v>
      </c>
      <c r="AY122" s="52" cm="1">
        <f t="array" ref="AY122">A127881654K_Latest</f>
        <v>12.967000000000001</v>
      </c>
      <c r="AZ122" s="52" cm="1">
        <f t="array" ref="AZ122">A127854410K_Latest</f>
        <v>18.690999999999999</v>
      </c>
      <c r="BA122" s="52" cm="1">
        <f t="array" ref="BA122">A127854430V_Latest</f>
        <v>9.8780000000000001</v>
      </c>
      <c r="BB122" s="52" cm="1">
        <f t="array" ref="BB122">A127895274T_Latest</f>
        <v>9.718</v>
      </c>
      <c r="BC122" s="52" cm="1">
        <f t="array" ref="BC122">A127868002J_Latest</f>
        <v>8.5399999999999991</v>
      </c>
      <c r="BD122" s="52" cm="1">
        <f t="array" ref="BD122">A127881738V_Latest</f>
        <v>14.765000000000001</v>
      </c>
      <c r="BE122" s="52" cm="1">
        <f t="array" ref="BE122">A127881542T_Latest</f>
        <v>27.196999999999999</v>
      </c>
      <c r="BF122" s="52" cm="1">
        <f t="array" ref="BF122">A127867818F_Latest</f>
        <v>10.832000000000001</v>
      </c>
      <c r="BG122" s="52" cm="1">
        <f t="array" ref="BG122">A127840390C_Latest</f>
        <v>16.754000000000001</v>
      </c>
      <c r="BH122" s="52" cm="1">
        <f t="array" ref="BH122">A127936526X_Latest</f>
        <v>28.117000000000001</v>
      </c>
      <c r="BI122" s="52" cm="1">
        <f t="array" ref="BI122">A127936546J_Latest</f>
        <v>21.177</v>
      </c>
      <c r="BJ122" s="52" cm="1">
        <f t="array" ref="BJ122">A127936650J_Latest</f>
        <v>40.893999999999998</v>
      </c>
      <c r="BK122" s="52" cm="1">
        <f t="array" ref="BK122">A127867526C_Latest</f>
        <v>148.68600000000001</v>
      </c>
      <c r="BL122" s="52" cm="1">
        <f t="array" ref="BL122">A127855810R_Latest</f>
        <v>5.149</v>
      </c>
      <c r="BM122" s="52" cm="1">
        <f t="array" ref="BM122">A127924150R_Latest</f>
        <v>7.6340000000000003</v>
      </c>
      <c r="BN122" s="52" cm="1">
        <f t="array" ref="BN122">A127910542T_Latest</f>
        <v>3.952</v>
      </c>
      <c r="BO122" s="52" cm="1">
        <f t="array" ref="BO122">A127924186T_Latest</f>
        <v>8.6349999999999998</v>
      </c>
      <c r="BP122" s="52" cm="1">
        <f t="array" ref="BP122">A127869398J_Latest</f>
        <v>3.819</v>
      </c>
      <c r="BQ122" s="52" cm="1">
        <f t="array" ref="BQ122">A127883314A_Latest</f>
        <v>6.343</v>
      </c>
      <c r="BR122" s="52" cm="1">
        <f t="array" ref="BR122">A127869446R_Latest</f>
        <v>4.3979999999999997</v>
      </c>
      <c r="BS122" s="52" cm="1">
        <f t="array" ref="BS122">A127938174T_Latest</f>
        <v>7.423</v>
      </c>
      <c r="BT122" s="52" cm="1">
        <f t="array" ref="BT122">A127924038R_Latest</f>
        <v>11.054</v>
      </c>
      <c r="BU122" s="52" cm="1">
        <f t="array" ref="BU122">A127924062R_Latest</f>
        <v>4.673</v>
      </c>
      <c r="BV122" s="52" cm="1">
        <f t="array" ref="BV122">A127938014F_Latest</f>
        <v>5.2030000000000003</v>
      </c>
      <c r="BW122" s="52" cm="1">
        <f t="array" ref="BW122">A127924106F_Latest</f>
        <v>13.499000000000001</v>
      </c>
      <c r="BX122" s="52" cm="1">
        <f t="array" ref="BX122">A127855894K_Latest</f>
        <v>11.27</v>
      </c>
      <c r="BY122" s="52" cm="1">
        <f t="array" ref="BY122">A127883366C_Latest</f>
        <v>16.033999999999999</v>
      </c>
      <c r="BZ122" s="52" cm="1">
        <f t="array" ref="BZ122">A127910162R_Latest</f>
        <v>63.387</v>
      </c>
      <c r="CA122" s="52" cm="1">
        <f t="array" ref="CA122">A127911990R_Latest</f>
        <v>4.7930000000000001</v>
      </c>
      <c r="CB122" s="52" cm="1">
        <f t="array" ref="CB122">A127925778R_Latest</f>
        <v>12.073</v>
      </c>
      <c r="CC122" s="52" cm="1">
        <f t="array" ref="CC122">A127884650F_Latest</f>
        <v>10.272</v>
      </c>
      <c r="CD122" s="52" cm="1">
        <f t="array" ref="CD122">A127898346W_Latest</f>
        <v>13.295999999999999</v>
      </c>
      <c r="CE122" s="52" cm="1">
        <f t="array" ref="CE122">A127912170A_Latest</f>
        <v>6.2409999999999997</v>
      </c>
      <c r="CF122" s="52" cm="1">
        <f t="array" ref="CF122">A127857526T_Latest</f>
        <v>4.9219999999999997</v>
      </c>
      <c r="CG122" s="52" cm="1">
        <f t="array" ref="CG122">A127898422L_Latest</f>
        <v>10.843999999999999</v>
      </c>
      <c r="CH122" s="52" cm="1">
        <f t="array" ref="CH122">A127925886X_Latest</f>
        <v>13.090999999999999</v>
      </c>
      <c r="CI122" s="52" cm="1">
        <f t="array" ref="CI122">A127884582R_Latest</f>
        <v>14.617000000000001</v>
      </c>
      <c r="CJ122" s="52" cm="1">
        <f t="array" ref="CJ122">A127884590R_Latest</f>
        <v>5.6360000000000001</v>
      </c>
      <c r="CK122" s="52" cm="1">
        <f t="array" ref="CK122">A127925714C_Latest</f>
        <v>12.864000000000001</v>
      </c>
      <c r="CL122" s="52" cm="1">
        <f t="array" ref="CL122">A127939434V_Latest</f>
        <v>23.678999999999998</v>
      </c>
      <c r="CM122" s="52" cm="1">
        <f t="array" ref="CM122">A127898294F_Latest</f>
        <v>17.167999999999999</v>
      </c>
      <c r="CN122" s="52" cm="1">
        <f t="array" ref="CN122">A127843622J_Latest</f>
        <v>32.548999999999999</v>
      </c>
      <c r="CO122" s="52" cm="1">
        <f t="array" ref="CO122">A127857018W_Latest</f>
        <v>108.803</v>
      </c>
      <c r="CP122" s="52" cm="1">
        <f t="array" ref="CP122">A127899726T_Latest</f>
        <v>0.33800000000000002</v>
      </c>
      <c r="CQ122" s="52" cm="1">
        <f t="array" ref="CQ122">A127927230V_Latest</f>
        <v>3.3069999999999999</v>
      </c>
      <c r="CR122" s="52" cm="1">
        <f t="array" ref="CR122">A127927250C_Latest</f>
        <v>2.0110000000000001</v>
      </c>
      <c r="CS122" s="52" cm="1">
        <f t="array" ref="CS122">A127899858V_Latest</f>
        <v>2.718</v>
      </c>
      <c r="CT122" s="52" cm="1">
        <f t="array" ref="CT122">A127941102R_Latest</f>
        <v>1.7250000000000001</v>
      </c>
      <c r="CU122" s="52" cm="1">
        <f t="array" ref="CU122">A127913770X_Latest</f>
        <v>1.194</v>
      </c>
      <c r="CV122" s="52" cm="1">
        <f t="array" ref="CV122">A127913794T_Latest</f>
        <v>1.577</v>
      </c>
      <c r="CW122" s="52" cm="1">
        <f t="array" ref="CW122">A127899958C_Latest</f>
        <v>1.1839999999999999</v>
      </c>
      <c r="CX122" s="52" cm="1">
        <f t="array" ref="CX122">A127844962W_Latest</f>
        <v>3.4249999999999998</v>
      </c>
      <c r="CY122" s="52" cm="1">
        <f t="array" ref="CY122">A127872382X_Latest</f>
        <v>2.41</v>
      </c>
      <c r="CZ122" s="52" cm="1">
        <f t="array" ref="CZ122">A127858882F_Latest</f>
        <v>1.3919999999999999</v>
      </c>
      <c r="DA122" s="52" cm="1">
        <f t="array" ref="DA122">A127941006R_Latest</f>
        <v>3.9670000000000001</v>
      </c>
      <c r="DB122" s="52" cm="1">
        <f t="array" ref="DB122">A127845046J_Latest</f>
        <v>2.5640000000000001</v>
      </c>
      <c r="DC122" s="52" cm="1">
        <f t="array" ref="DC122">A127899974C_Latest</f>
        <v>5.1550000000000002</v>
      </c>
      <c r="DD122" s="52" cm="1">
        <f t="array" ref="DD122">A127872054L_Latest</f>
        <v>19.21</v>
      </c>
      <c r="DE122" s="52" cm="1">
        <f t="array" ref="DE122">A127901258R_Latest</f>
        <v>0.59099999999999997</v>
      </c>
      <c r="DF122" s="52" cm="1">
        <f t="array" ref="DF122">A127915274X_Latest</f>
        <v>1.204</v>
      </c>
      <c r="DG122" s="52" cm="1">
        <f t="array" ref="DG122">A127873970L_Latest</f>
        <v>0.66100000000000003</v>
      </c>
      <c r="DH122" s="52" cm="1">
        <f t="array" ref="DH122">A127887686L_Latest</f>
        <v>1.222</v>
      </c>
      <c r="DI122" s="52" cm="1">
        <f t="array" ref="DI122">A127860406J_Latest</f>
        <v>0.308</v>
      </c>
      <c r="DJ122" s="52" cm="1">
        <f t="array" ref="DJ122">A127846690R_Latest</f>
        <v>0.46800000000000003</v>
      </c>
      <c r="DK122" s="52" cm="1">
        <f t="array" ref="DK122">A127846702L_Latest</f>
        <v>0.16700000000000001</v>
      </c>
      <c r="DL122" s="52" cm="1">
        <f t="array" ref="DL122">A127928950K_Latest</f>
        <v>0</v>
      </c>
      <c r="DM122" s="52" cm="1">
        <f t="array" ref="DM122">A127915182R_Latest</f>
        <v>1.5329999999999999</v>
      </c>
      <c r="DN122" s="52" cm="1">
        <f t="array" ref="DN122">A127860270J_Latest</f>
        <v>0.44400000000000001</v>
      </c>
      <c r="DO122" s="52" cm="1">
        <f t="array" ref="DO122">A127887594C_Latest</f>
        <v>0.59499999999999997</v>
      </c>
      <c r="DP122" s="52" cm="1">
        <f t="array" ref="DP122">A127873914V_Latest</f>
        <v>1.4330000000000001</v>
      </c>
      <c r="DQ122" s="52" cm="1">
        <f t="array" ref="DQ122">A127873938L_Latest</f>
        <v>0.61599999999999999</v>
      </c>
      <c r="DR122" s="52" cm="1">
        <f t="array" ref="DR122">A127901498A_Latest</f>
        <v>2.395</v>
      </c>
      <c r="DS122" s="52" cm="1">
        <f t="array" ref="DS122">A127873542T_Latest</f>
        <v>7.12</v>
      </c>
      <c r="DT122" s="52" cm="1">
        <f t="array" ref="DT122">A127889070A_Latest</f>
        <v>1.6339999999999999</v>
      </c>
      <c r="DU122" s="52" cm="1">
        <f t="array" ref="DU122">A127875438C_Latest</f>
        <v>1.6439999999999999</v>
      </c>
      <c r="DV122" s="52" cm="1">
        <f t="array" ref="DV122">A127930410L_Latest</f>
        <v>0.98599999999999999</v>
      </c>
      <c r="DW122" s="52" cm="1">
        <f t="array" ref="DW122">A127903022F_Latest</f>
        <v>1.347</v>
      </c>
      <c r="DX122" s="52" cm="1">
        <f t="array" ref="DX122">A127875502K_Latest</f>
        <v>0.64300000000000002</v>
      </c>
      <c r="DY122" s="52" cm="1">
        <f t="array" ref="DY122">A127903070X_Latest</f>
        <v>0.6</v>
      </c>
      <c r="DZ122" s="52" cm="1">
        <f t="array" ref="DZ122">A127916706K_Latest</f>
        <v>0.27300000000000002</v>
      </c>
      <c r="EA122" s="52" cm="1">
        <f t="array" ref="EA122">A127944162W_Latest</f>
        <v>0.70099999999999996</v>
      </c>
      <c r="EB122" s="52" cm="1">
        <f t="array" ref="EB122">A127848058W_Latest</f>
        <v>3.278</v>
      </c>
      <c r="EC122" s="52" cm="1">
        <f t="array" ref="EC122">A127902930V_Latest</f>
        <v>0.21</v>
      </c>
      <c r="ED122" s="52" cm="1">
        <f t="array" ref="ED122">A127861834W_Latest</f>
        <v>1.2310000000000001</v>
      </c>
      <c r="EE122" s="52" cm="1">
        <f t="array" ref="EE122">A127930322L_Latest</f>
        <v>1.7030000000000001</v>
      </c>
      <c r="EF122" s="52" cm="1">
        <f t="array" ref="EF122">A127875406K_Latest</f>
        <v>1.4059999999999999</v>
      </c>
      <c r="EG122" s="52" cm="1">
        <f t="array" ref="EG122">A127875578F_Latest</f>
        <v>3.9220000000000002</v>
      </c>
      <c r="EH122" s="52" cm="1">
        <f t="array" ref="EH122">A127943694T_Latest</f>
        <v>11.749000000000001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1705.9459999999999</v>
      </c>
      <c r="E123" s="52" cm="1">
        <f t="array" ref="E123">A127863286F_Latest</f>
        <v>3338.1030000000001</v>
      </c>
      <c r="F123" s="52" cm="1">
        <f t="array" ref="F123">A127849738V_Latest</f>
        <v>1687.4480000000001</v>
      </c>
      <c r="G123" s="52" cm="1">
        <f t="array" ref="G123">A127904602V_Latest</f>
        <v>1291.1469999999999</v>
      </c>
      <c r="H123" s="52" cm="1">
        <f t="array" ref="H123">A127918230A_Latest</f>
        <v>1652.2190000000001</v>
      </c>
      <c r="I123" s="52" cm="1">
        <f t="array" ref="I123">A127918270V_Latest</f>
        <v>953.52099999999996</v>
      </c>
      <c r="J123" s="52" cm="1">
        <f t="array" ref="J123">A127849818V_Latest</f>
        <v>757.41200000000003</v>
      </c>
      <c r="K123" s="52" cm="1">
        <f t="array" ref="K123">A127849834V_Latest</f>
        <v>1004.116</v>
      </c>
      <c r="L123" s="52" cm="1">
        <f t="array" ref="L123">A127890522A_Latest</f>
        <v>4481.4189999999999</v>
      </c>
      <c r="M123" s="52" cm="1">
        <f t="array" ref="M123">A127863202K_Latest</f>
        <v>1543.65</v>
      </c>
      <c r="N123" s="52" cm="1">
        <f t="array" ref="N123">A127849678C_Latest</f>
        <v>1799.018</v>
      </c>
      <c r="O123" s="52" cm="1">
        <f t="array" ref="O123">A127918146K_Latest</f>
        <v>2806.9119999999998</v>
      </c>
      <c r="P123" s="52" cm="1">
        <f t="array" ref="P123">A127904510K_Latest</f>
        <v>1675.068</v>
      </c>
      <c r="Q123" s="52" cm="1">
        <f t="array" ref="Q123">A127904682F_Latest</f>
        <v>1798.1849999999999</v>
      </c>
      <c r="R123" s="52" cm="1">
        <f t="array" ref="R123">A127876714F_Latest</f>
        <v>14203.996999999999</v>
      </c>
      <c r="S123" s="52" cm="1">
        <f t="array" ref="S123">A127919554R_Latest</f>
        <v>590.20100000000002</v>
      </c>
      <c r="T123" s="52" cm="1">
        <f t="array" ref="T123">A127905994K_Latest</f>
        <v>1111.27</v>
      </c>
      <c r="U123" s="52" cm="1">
        <f t="array" ref="U123">A127933526V_Latest</f>
        <v>485.99900000000002</v>
      </c>
      <c r="V123" s="52" cm="1">
        <f t="array" ref="V123">A127892186L_Latest</f>
        <v>379.60599999999999</v>
      </c>
      <c r="W123" s="52" cm="1">
        <f t="array" ref="W123">A127919690J_Latest</f>
        <v>548.78899999999999</v>
      </c>
      <c r="X123" s="52" cm="1">
        <f t="array" ref="X123">A127919722R_Latest</f>
        <v>307.49900000000002</v>
      </c>
      <c r="Y123" s="52" cm="1">
        <f t="array" ref="Y123">A127851286J_Latest</f>
        <v>233.816</v>
      </c>
      <c r="Z123" s="52" cm="1">
        <f t="array" ref="Z123">A127892262C_Latest</f>
        <v>278.13299999999998</v>
      </c>
      <c r="AA123" s="52" cm="1">
        <f t="array" ref="AA123">A127892066V_Latest</f>
        <v>1512.1489999999999</v>
      </c>
      <c r="AB123" s="52" cm="1">
        <f t="array" ref="AB123">A127919590X_Latest</f>
        <v>495.87</v>
      </c>
      <c r="AC123" s="52" cm="1">
        <f t="array" ref="AC123">A127905918J_Latest</f>
        <v>531.34699999999998</v>
      </c>
      <c r="AD123" s="52" cm="1">
        <f t="array" ref="AD123">A127905946T_Latest</f>
        <v>868.13499999999999</v>
      </c>
      <c r="AE123" s="52" cm="1">
        <f t="array" ref="AE123">A127837466C_Latest</f>
        <v>503.77100000000002</v>
      </c>
      <c r="AF123" s="52" cm="1">
        <f t="array" ref="AF123">A127864950K_Latest</f>
        <v>534.15899999999999</v>
      </c>
      <c r="AG123" s="52" cm="1">
        <f t="array" ref="AG123">A127837066T_Latest</f>
        <v>4473.0410000000002</v>
      </c>
      <c r="AH123" s="52" cm="1">
        <f t="array" ref="AH123">A127866262T_Latest</f>
        <v>445.89499999999998</v>
      </c>
      <c r="AI123" s="52" cm="1">
        <f t="array" ref="AI123">A127893786K_Latest</f>
        <v>952.84400000000005</v>
      </c>
      <c r="AJ123" s="52" cm="1">
        <f t="array" ref="AJ123">A127935034K_Latest</f>
        <v>421.08499999999998</v>
      </c>
      <c r="AK123" s="52" cm="1">
        <f t="array" ref="AK123">A127921082V_Latest</f>
        <v>318.73</v>
      </c>
      <c r="AL123" s="52" cm="1">
        <f t="array" ref="AL123">A127852730K_Latest</f>
        <v>416.17899999999997</v>
      </c>
      <c r="AM123" s="52" cm="1">
        <f t="array" ref="AM123">A127852754C_Latest</f>
        <v>238.50399999999999</v>
      </c>
      <c r="AN123" s="52" cm="1">
        <f t="array" ref="AN123">A127893898C_Latest</f>
        <v>181.30699999999999</v>
      </c>
      <c r="AO123" s="52" cm="1">
        <f t="array" ref="AO123">A127852802K_Latest</f>
        <v>237.274</v>
      </c>
      <c r="AP123" s="52" cm="1">
        <f t="array" ref="AP123">A127893666T_Latest</f>
        <v>1266.913</v>
      </c>
      <c r="AQ123" s="52" cm="1">
        <f t="array" ref="AQ123">A127866318T_Latest</f>
        <v>359.81099999999998</v>
      </c>
      <c r="AR123" s="52" cm="1">
        <f t="array" ref="AR123">A127893690T_Latest</f>
        <v>455.22199999999998</v>
      </c>
      <c r="AS123" s="52" cm="1">
        <f t="array" ref="AS123">A127852626K_Latest</f>
        <v>706.81799999999998</v>
      </c>
      <c r="AT123" s="52" cm="1">
        <f t="array" ref="AT123">A127921018A_Latest</f>
        <v>408.65699999999998</v>
      </c>
      <c r="AU123" s="52" cm="1">
        <f t="array" ref="AU123">A127935122K_Latest</f>
        <v>491.72399999999999</v>
      </c>
      <c r="AV123" s="52" cm="1">
        <f t="array" ref="AV123">A127934662F_Latest</f>
        <v>3707.7950000000001</v>
      </c>
      <c r="AW123" s="52" cm="1">
        <f t="array" ref="AW123">A127840334K_Latest</f>
        <v>316.262</v>
      </c>
      <c r="AX123" s="52" cm="1">
        <f t="array" ref="AX123">A127881634A_Latest</f>
        <v>600.16099999999994</v>
      </c>
      <c r="AY123" s="52" cm="1">
        <f t="array" ref="AY123">A127854394W_Latest</f>
        <v>353.94799999999998</v>
      </c>
      <c r="AZ123" s="52" cm="1">
        <f t="array" ref="AZ123">A127840478W_Latest</f>
        <v>282.10000000000002</v>
      </c>
      <c r="BA123" s="52" cm="1">
        <f t="array" ref="BA123">A127881706A_Latest</f>
        <v>328.19299999999998</v>
      </c>
      <c r="BB123" s="52" cm="1">
        <f t="array" ref="BB123">A127881714A_Latest</f>
        <v>197.238</v>
      </c>
      <c r="BC123" s="52" cm="1">
        <f t="array" ref="BC123">A127895294A_Latest</f>
        <v>164.28399999999999</v>
      </c>
      <c r="BD123" s="52" cm="1">
        <f t="array" ref="BD123">A127854478F_Latest</f>
        <v>225.05500000000001</v>
      </c>
      <c r="BE123" s="52" cm="1">
        <f t="array" ref="BE123">A127908986R_Latest</f>
        <v>799.95</v>
      </c>
      <c r="BF123" s="52" cm="1">
        <f t="array" ref="BF123">A127936490J_Latest</f>
        <v>315.20100000000002</v>
      </c>
      <c r="BG123" s="52" cm="1">
        <f t="array" ref="BG123">A127936510F_Latest</f>
        <v>388.16</v>
      </c>
      <c r="BH123" s="52" cm="1">
        <f t="array" ref="BH123">A127909038J_Latest</f>
        <v>590.66499999999996</v>
      </c>
      <c r="BI123" s="52" cm="1">
        <f t="array" ref="BI123">A127909062J_Latest</f>
        <v>352.82299999999998</v>
      </c>
      <c r="BJ123" s="52" cm="1">
        <f t="array" ref="BJ123">A127922754T_Latest</f>
        <v>382.44400000000002</v>
      </c>
      <c r="BK123" s="52" cm="1">
        <f t="array" ref="BK123">A127922262W_Latest</f>
        <v>2855.0410000000002</v>
      </c>
      <c r="BL123" s="52" cm="1">
        <f t="array" ref="BL123">A127910438T_Latest</f>
        <v>104.06699999999999</v>
      </c>
      <c r="BM123" s="52" cm="1">
        <f t="array" ref="BM123">A127855902X_Latest</f>
        <v>196.03100000000001</v>
      </c>
      <c r="BN123" s="52" cm="1">
        <f t="array" ref="BN123">A127938090J_Latest</f>
        <v>114.69</v>
      </c>
      <c r="BO123" s="52" cm="1">
        <f t="array" ref="BO123">A127910562A_Latest</f>
        <v>101.387</v>
      </c>
      <c r="BP123" s="52" cm="1">
        <f t="array" ref="BP123">A127869402L_Latest</f>
        <v>99.271000000000001</v>
      </c>
      <c r="BQ123" s="52" cm="1">
        <f t="array" ref="BQ123">A127883318K_Latest</f>
        <v>68.02</v>
      </c>
      <c r="BR123" s="52" cm="1">
        <f t="array" ref="BR123">A127883338V_Latest</f>
        <v>54.207999999999998</v>
      </c>
      <c r="BS123" s="52" cm="1">
        <f t="array" ref="BS123">A127869474X_Latest</f>
        <v>89.570999999999998</v>
      </c>
      <c r="BT123" s="52" cm="1">
        <f t="array" ref="BT123">A127841926J_Latest</f>
        <v>260.90199999999999</v>
      </c>
      <c r="BU123" s="52" cm="1">
        <f t="array" ref="BU123">A127938002W_Latest</f>
        <v>108.494</v>
      </c>
      <c r="BV123" s="52" cm="1">
        <f t="array" ref="BV123">A127938018R_Latest</f>
        <v>118.7</v>
      </c>
      <c r="BW123" s="52" cm="1">
        <f t="array" ref="BW123">A127883194V_Latest</f>
        <v>197.54599999999999</v>
      </c>
      <c r="BX123" s="52" cm="1">
        <f t="array" ref="BX123">A127841990A_Latest</f>
        <v>131.88399999999999</v>
      </c>
      <c r="BY123" s="52" cm="1">
        <f t="array" ref="BY123">A127869518R_Latest</f>
        <v>116.389</v>
      </c>
      <c r="BZ123" s="52" cm="1">
        <f t="array" ref="BZ123">A127868982A_Latest</f>
        <v>943.63599999999997</v>
      </c>
      <c r="CA123" s="52" cm="1">
        <f t="array" ref="CA123">A127925666W_Latest</f>
        <v>167.751</v>
      </c>
      <c r="CB123" s="52" cm="1">
        <f t="array" ref="CB123">A127925782F_Latest</f>
        <v>320.67099999999999</v>
      </c>
      <c r="CC123" s="52" cm="1">
        <f t="array" ref="CC123">A127898326L_Latest</f>
        <v>232.374</v>
      </c>
      <c r="CD123" s="52" cm="1">
        <f t="array" ref="CD123">A127870938J_Latest</f>
        <v>141.72300000000001</v>
      </c>
      <c r="CE123" s="52" cm="1">
        <f t="array" ref="CE123">A127843558A_Latest</f>
        <v>177.167</v>
      </c>
      <c r="CF123" s="52" cm="1">
        <f t="array" ref="CF123">A127912182K_Latest</f>
        <v>101.895</v>
      </c>
      <c r="CG123" s="52" cm="1">
        <f t="array" ref="CG123">A127912198C_Latest</f>
        <v>96.58</v>
      </c>
      <c r="CH123" s="52" cm="1">
        <f t="array" ref="CH123">A127857558K_Latest</f>
        <v>130.70500000000001</v>
      </c>
      <c r="CI123" s="52" cm="1">
        <f t="array" ref="CI123">A127898206V_Latest</f>
        <v>427.286</v>
      </c>
      <c r="CJ123" s="52" cm="1">
        <f t="array" ref="CJ123">A127870822F_Latest</f>
        <v>181.49</v>
      </c>
      <c r="CK123" s="52" cm="1">
        <f t="array" ref="CK123">A127843458T_Latest</f>
        <v>226.005</v>
      </c>
      <c r="CL123" s="52" cm="1">
        <f t="array" ref="CL123">A127843474T_Latest</f>
        <v>319.98500000000001</v>
      </c>
      <c r="CM123" s="52" cm="1">
        <f t="array" ref="CM123">A127898298R_Latest</f>
        <v>201.773</v>
      </c>
      <c r="CN123" s="52" cm="1">
        <f t="array" ref="CN123">A127871022A_Latest</f>
        <v>194.422</v>
      </c>
      <c r="CO123" s="52" cm="1">
        <f t="array" ref="CO123">A127897946J_Latest</f>
        <v>1565.2819999999999</v>
      </c>
      <c r="CP123" s="52" cm="1">
        <f t="array" ref="CP123">A127858838W_Latest</f>
        <v>32.347000000000001</v>
      </c>
      <c r="CQ123" s="52" cm="1">
        <f t="array" ref="CQ123">A127927234C_Latest</f>
        <v>56.381999999999998</v>
      </c>
      <c r="CR123" s="52" cm="1">
        <f t="array" ref="CR123">A127886090F_Latest</f>
        <v>40.247999999999998</v>
      </c>
      <c r="CS123" s="52" cm="1">
        <f t="array" ref="CS123">A127872470X_Latest</f>
        <v>30.879000000000001</v>
      </c>
      <c r="CT123" s="52" cm="1">
        <f t="array" ref="CT123">A127858982R_Latest</f>
        <v>28.969000000000001</v>
      </c>
      <c r="CU123" s="52" cm="1">
        <f t="array" ref="CU123">A127872502F_Latest</f>
        <v>19.013000000000002</v>
      </c>
      <c r="CV123" s="52" cm="1">
        <f t="array" ref="CV123">A127927342L_Latest</f>
        <v>16.559000000000001</v>
      </c>
      <c r="CW123" s="52" cm="1">
        <f t="array" ref="CW123">A127913810F_Latest</f>
        <v>25.812000000000001</v>
      </c>
      <c r="CX123" s="52" cm="1">
        <f t="array" ref="CX123">A127927114K_Latest</f>
        <v>76.153000000000006</v>
      </c>
      <c r="CY123" s="52" cm="1">
        <f t="array" ref="CY123">A127913646R_Latest</f>
        <v>34.71</v>
      </c>
      <c r="CZ123" s="52" cm="1">
        <f t="array" ref="CZ123">A127858886R_Latest</f>
        <v>37.58</v>
      </c>
      <c r="DA123" s="52" cm="1">
        <f t="array" ref="DA123">A127845034X_Latest</f>
        <v>60.311</v>
      </c>
      <c r="DB123" s="52" cm="1">
        <f t="array" ref="DB123">A127899822T_Latest</f>
        <v>40.201000000000001</v>
      </c>
      <c r="DC123" s="52" cm="1">
        <f t="array" ref="DC123">A127859042J_Latest</f>
        <v>34.216999999999999</v>
      </c>
      <c r="DD123" s="52" cm="1">
        <f t="array" ref="DD123">A127913338L_Latest</f>
        <v>284.815</v>
      </c>
      <c r="DE123" s="52" cm="1">
        <f t="array" ref="DE123">A127928750T_Latest</f>
        <v>13.698</v>
      </c>
      <c r="DF123" s="52" cm="1">
        <f t="array" ref="DF123">A127887642K_Latest</f>
        <v>27.350999999999999</v>
      </c>
      <c r="DG123" s="52" cm="1">
        <f t="array" ref="DG123">A127887666C_Latest</f>
        <v>19.167999999999999</v>
      </c>
      <c r="DH123" s="52" cm="1">
        <f t="array" ref="DH123">A127915306F_Latest</f>
        <v>15.542999999999999</v>
      </c>
      <c r="DI123" s="52" cm="1">
        <f t="array" ref="DI123">A127887702A_Latest</f>
        <v>17.343</v>
      </c>
      <c r="DJ123" s="52" cm="1">
        <f t="array" ref="DJ123">A127928910T_Latest</f>
        <v>5.7889999999999997</v>
      </c>
      <c r="DK123" s="52" cm="1">
        <f t="array" ref="DK123">A127915334R_Latest</f>
        <v>6.5339999999999998</v>
      </c>
      <c r="DL123" s="52" cm="1">
        <f t="array" ref="DL123">A127846726F_Latest</f>
        <v>6.5579999999999998</v>
      </c>
      <c r="DM123" s="52" cm="1">
        <f t="array" ref="DM123">A127846498R_Latest</f>
        <v>35.81</v>
      </c>
      <c r="DN123" s="52" cm="1">
        <f t="array" ref="DN123">A127942414V_Latest</f>
        <v>18.113</v>
      </c>
      <c r="DO123" s="52" cm="1">
        <f t="array" ref="DO123">A127846542L_Latest</f>
        <v>19.603999999999999</v>
      </c>
      <c r="DP123" s="52" cm="1">
        <f t="array" ref="DP123">A127915234F_Latest</f>
        <v>25.518999999999998</v>
      </c>
      <c r="DQ123" s="52" cm="1">
        <f t="array" ref="DQ123">A127860342J_Latest</f>
        <v>11.28</v>
      </c>
      <c r="DR123" s="52" cm="1">
        <f t="array" ref="DR123">A127942598X_Latest</f>
        <v>16.285</v>
      </c>
      <c r="DS123" s="52" cm="1">
        <f t="array" ref="DS123">A127887262J_Latest</f>
        <v>128.375</v>
      </c>
      <c r="DT123" s="52" cm="1">
        <f t="array" ref="DT123">A127848042C_Latest</f>
        <v>35.725000000000001</v>
      </c>
      <c r="DU123" s="52" cm="1">
        <f t="array" ref="DU123">A127944054L_Latest</f>
        <v>73.394000000000005</v>
      </c>
      <c r="DV123" s="52" cm="1">
        <f t="array" ref="DV123">A127944070L_Latest</f>
        <v>19.934000000000001</v>
      </c>
      <c r="DW123" s="52" cm="1">
        <f t="array" ref="DW123">A127930442F_Latest</f>
        <v>21.178999999999998</v>
      </c>
      <c r="DX123" s="52" cm="1">
        <f t="array" ref="DX123">A127861922W_Latest</f>
        <v>36.307000000000002</v>
      </c>
      <c r="DY123" s="52" cm="1">
        <f t="array" ref="DY123">A127861946R_Latest</f>
        <v>15.563000000000001</v>
      </c>
      <c r="DZ123" s="52" cm="1">
        <f t="array" ref="DZ123">A127930498T_Latest</f>
        <v>4.1239999999999997</v>
      </c>
      <c r="EA123" s="52" cm="1">
        <f t="array" ref="EA123">A127875558W_Latest</f>
        <v>11.007999999999999</v>
      </c>
      <c r="EB123" s="52" cm="1">
        <f t="array" ref="EB123">A127889090K_Latest</f>
        <v>102.256</v>
      </c>
      <c r="EC123" s="52" cm="1">
        <f t="array" ref="EC123">A127875342K_Latest</f>
        <v>29.960999999999999</v>
      </c>
      <c r="ED123" s="52" cm="1">
        <f t="array" ref="ED123">A127848082W_Latest</f>
        <v>22.401</v>
      </c>
      <c r="EE123" s="52" cm="1">
        <f t="array" ref="EE123">A127875390C_Latest</f>
        <v>37.933999999999997</v>
      </c>
      <c r="EF123" s="52" cm="1">
        <f t="array" ref="EF123">A127930350W_Latest</f>
        <v>24.68</v>
      </c>
      <c r="EG123" s="52" cm="1">
        <f t="array" ref="EG123">A127848230L_Latest</f>
        <v>28.545000000000002</v>
      </c>
      <c r="EH123" s="52" cm="1">
        <f t="array" ref="EH123">A127888798X_Latest</f>
        <v>246.012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135.46199999999999</v>
      </c>
      <c r="E126" s="52" cm="1">
        <f t="array" ref="E126">A127918182V_Latest</f>
        <v>321.36700000000002</v>
      </c>
      <c r="F126" s="52" cm="1">
        <f t="array" ref="F126">A127877022K_Latest</f>
        <v>163.44499999999999</v>
      </c>
      <c r="G126" s="52" cm="1">
        <f t="array" ref="G126">A127863318L_Latest</f>
        <v>159.614</v>
      </c>
      <c r="H126" s="52" cm="1">
        <f t="array" ref="H126">A127877042V_Latest</f>
        <v>171.52199999999999</v>
      </c>
      <c r="I126" s="52" cm="1">
        <f t="array" ref="I126">A127918246V_Latest</f>
        <v>117.822</v>
      </c>
      <c r="J126" s="52" cm="1">
        <f t="array" ref="J126">A127877066L_Latest</f>
        <v>81.706999999999994</v>
      </c>
      <c r="K126" s="52" cm="1">
        <f t="array" ref="K126">A127877090L_Latest</f>
        <v>101.315</v>
      </c>
      <c r="L126" s="52" cm="1">
        <f t="array" ref="L126">A127863174L_Latest</f>
        <v>412.76</v>
      </c>
      <c r="M126" s="52" cm="1">
        <f t="array" ref="M126">A127904470C_Latest</f>
        <v>133.911</v>
      </c>
      <c r="N126" s="52" cm="1">
        <f t="array" ref="N126">A127931866C_Latest</f>
        <v>162.733</v>
      </c>
      <c r="O126" s="52" cm="1">
        <f t="array" ref="O126">A127918142A_Latest</f>
        <v>342.42099999999999</v>
      </c>
      <c r="P126" s="52" cm="1">
        <f t="array" ref="P126">A127863266W_Latest</f>
        <v>187.72900000000001</v>
      </c>
      <c r="Q126" s="52" cm="1">
        <f t="array" ref="Q126">A127836026F_Latest</f>
        <v>1571.607</v>
      </c>
      <c r="R126" s="52" cm="1">
        <f t="array" ref="R126">A127890222X_Latest</f>
        <v>2830.6390000000001</v>
      </c>
      <c r="S126" s="52" cm="1">
        <f t="array" ref="S126">A127905878A_Latest</f>
        <v>46.125999999999998</v>
      </c>
      <c r="T126" s="52" cm="1">
        <f t="array" ref="T126">A127905978K_Latest</f>
        <v>106.047</v>
      </c>
      <c r="U126" s="52" cm="1">
        <f t="array" ref="U126">A127933506K_Latest</f>
        <v>37.374000000000002</v>
      </c>
      <c r="V126" s="52" cm="1">
        <f t="array" ref="V126">A127864834A_Latest</f>
        <v>45.747</v>
      </c>
      <c r="W126" s="52" cm="1">
        <f t="array" ref="W126">A127864858V_Latest</f>
        <v>44.38</v>
      </c>
      <c r="X126" s="52" cm="1">
        <f t="array" ref="X126">A127906042V_Latest</f>
        <v>30.957000000000001</v>
      </c>
      <c r="Y126" s="52" cm="1">
        <f t="array" ref="Y126">A127878698C_Latest</f>
        <v>20.276</v>
      </c>
      <c r="Z126" s="52" cm="1">
        <f t="array" ref="Z126">A127878722T_Latest</f>
        <v>18.922000000000001</v>
      </c>
      <c r="AA126" s="52" cm="1">
        <f t="array" ref="AA126">A127892058V_Latest</f>
        <v>141.089</v>
      </c>
      <c r="AB126" s="52" cm="1">
        <f t="array" ref="AB126">A127864730J_Latest</f>
        <v>33.875</v>
      </c>
      <c r="AC126" s="52" cm="1">
        <f t="array" ref="AC126">A127919602W_Latest</f>
        <v>42.265999999999998</v>
      </c>
      <c r="AD126" s="52" cm="1">
        <f t="array" ref="AD126">A127878570T_Latest</f>
        <v>85.885999999999996</v>
      </c>
      <c r="AE126" s="52" cm="1">
        <f t="array" ref="AE126">A127919638X_Latest</f>
        <v>43.756999999999998</v>
      </c>
      <c r="AF126" s="52" cm="1">
        <f t="array" ref="AF126">A127892274L_Latest</f>
        <v>467.83</v>
      </c>
      <c r="AG126" s="52" cm="1">
        <f t="array" ref="AG126">A127837058T_Latest</f>
        <v>820.07600000000002</v>
      </c>
      <c r="AH126" s="52" cm="1">
        <f t="array" ref="AH126">A127880082W_Latest</f>
        <v>38.08</v>
      </c>
      <c r="AI126" s="52" cm="1">
        <f t="array" ref="AI126">A127893778K_Latest</f>
        <v>103.634</v>
      </c>
      <c r="AJ126" s="52" cm="1">
        <f t="array" ref="AJ126">A127880226W_Latest</f>
        <v>42.686</v>
      </c>
      <c r="AK126" s="52" cm="1">
        <f t="array" ref="AK126">A127935042K_Latest</f>
        <v>38.015999999999998</v>
      </c>
      <c r="AL126" s="52" cm="1">
        <f t="array" ref="AL126">A127893830J_Latest</f>
        <v>46.575000000000003</v>
      </c>
      <c r="AM126" s="52" cm="1">
        <f t="array" ref="AM126">A127921102T_Latest</f>
        <v>36.179000000000002</v>
      </c>
      <c r="AN126" s="52" cm="1">
        <f t="array" ref="AN126">A127935082C_Latest</f>
        <v>17.521000000000001</v>
      </c>
      <c r="AO126" s="52" cm="1">
        <f t="array" ref="AO126">A127893906T_Latest</f>
        <v>23.759</v>
      </c>
      <c r="AP126" s="52" cm="1">
        <f t="array" ref="AP126">A127907458T_Latest</f>
        <v>127.425</v>
      </c>
      <c r="AQ126" s="52" cm="1">
        <f t="array" ref="AQ126">A127907486A_Latest</f>
        <v>33.841999999999999</v>
      </c>
      <c r="AR126" s="52" cm="1">
        <f t="array" ref="AR126">A127907498K_Latest</f>
        <v>45.491</v>
      </c>
      <c r="AS126" s="52" cm="1">
        <f t="array" ref="AS126">A127907510R_Latest</f>
        <v>87.867999999999995</v>
      </c>
      <c r="AT126" s="52" cm="1">
        <f t="array" ref="AT126">A127866354A_Latest</f>
        <v>49.027999999999999</v>
      </c>
      <c r="AU126" s="52" cm="1">
        <f t="array" ref="AU126">A127866482V_Latest</f>
        <v>432.423</v>
      </c>
      <c r="AV126" s="52" cm="1">
        <f t="array" ref="AV126">A127852306X_Latest</f>
        <v>780.70899999999995</v>
      </c>
      <c r="AW126" s="52" cm="1">
        <f t="array" ref="AW126">A127840322A_Latest</f>
        <v>23.661999999999999</v>
      </c>
      <c r="AX126" s="52" cm="1">
        <f t="array" ref="AX126">A127840426V_Latest</f>
        <v>46.57</v>
      </c>
      <c r="AY126" s="52" cm="1">
        <f t="array" ref="AY126">A127895222R_Latest</f>
        <v>39.128</v>
      </c>
      <c r="AZ126" s="52" cm="1">
        <f t="array" ref="AZ126">A127922626X_Latest</f>
        <v>35.484000000000002</v>
      </c>
      <c r="BA126" s="52" cm="1">
        <f t="array" ref="BA126">A127867954X_Latest</f>
        <v>38.024000000000001</v>
      </c>
      <c r="BB126" s="52" cm="1">
        <f t="array" ref="BB126">A127922682T_Latest</f>
        <v>24.940999999999999</v>
      </c>
      <c r="BC126" s="52" cm="1">
        <f t="array" ref="BC126">A127909142J_Latest</f>
        <v>23.713999999999999</v>
      </c>
      <c r="BD126" s="52" cm="1">
        <f t="array" ref="BD126">A127895310R_Latest</f>
        <v>24.966999999999999</v>
      </c>
      <c r="BE126" s="52" cm="1">
        <f t="array" ref="BE126">A127908982F_Latest</f>
        <v>62.415999999999997</v>
      </c>
      <c r="BF126" s="52" cm="1">
        <f t="array" ref="BF126">A127881554A_Latest</f>
        <v>27.777000000000001</v>
      </c>
      <c r="BG126" s="52" cm="1">
        <f t="array" ref="BG126">A127867842F_Latest</f>
        <v>34.703000000000003</v>
      </c>
      <c r="BH126" s="52" cm="1">
        <f t="array" ref="BH126">A127881570A_Latest</f>
        <v>84.515000000000001</v>
      </c>
      <c r="BI126" s="52" cm="1">
        <f t="array" ref="BI126">A127922566J_Latest</f>
        <v>43.128999999999998</v>
      </c>
      <c r="BJ126" s="52" cm="1">
        <f t="array" ref="BJ126">A127840570L_Latest</f>
        <v>341.55</v>
      </c>
      <c r="BK126" s="52" cm="1">
        <f t="array" ref="BK126">A127894830A_Latest</f>
        <v>599.46199999999999</v>
      </c>
      <c r="BL126" s="52" cm="1">
        <f t="array" ref="BL126">A127855802R_Latest</f>
        <v>8.0310000000000006</v>
      </c>
      <c r="BM126" s="52" cm="1">
        <f t="array" ref="BM126">A127896710V_Latest</f>
        <v>17.434999999999999</v>
      </c>
      <c r="BN126" s="52" cm="1">
        <f t="array" ref="BN126">A127924170X_Latest</f>
        <v>8.68</v>
      </c>
      <c r="BO126" s="52" cm="1">
        <f t="array" ref="BO126">A127883270K_Latest</f>
        <v>10.151999999999999</v>
      </c>
      <c r="BP126" s="52" cm="1">
        <f t="array" ref="BP126">A127883290V_Latest</f>
        <v>10.643000000000001</v>
      </c>
      <c r="BQ126" s="52" cm="1">
        <f t="array" ref="BQ126">A127842046C_Latest</f>
        <v>7.7569999999999997</v>
      </c>
      <c r="BR126" s="52" cm="1">
        <f t="array" ref="BR126">A127910606T_Latest</f>
        <v>5.8929999999999998</v>
      </c>
      <c r="BS126" s="52" cm="1">
        <f t="array" ref="BS126">A127842098F_Latest</f>
        <v>9.5739999999999998</v>
      </c>
      <c r="BT126" s="52" cm="1">
        <f t="array" ref="BT126">A127924030W_Latest</f>
        <v>22.623999999999999</v>
      </c>
      <c r="BU126" s="52" cm="1">
        <f t="array" ref="BU126">A127855834J_Latest</f>
        <v>7.4210000000000003</v>
      </c>
      <c r="BV126" s="52" cm="1">
        <f t="array" ref="BV126">A127841950J_Latest</f>
        <v>7.78</v>
      </c>
      <c r="BW126" s="52" cm="1">
        <f t="array" ref="BW126">A127910486K_Latest</f>
        <v>24.452999999999999</v>
      </c>
      <c r="BX126" s="52" cm="1">
        <f t="array" ref="BX126">A127924118R_Latest</f>
        <v>15.004</v>
      </c>
      <c r="BY126" s="52" cm="1">
        <f t="array" ref="BY126">A127869502W_Latest</f>
        <v>100.355</v>
      </c>
      <c r="BZ126" s="52" cm="1">
        <f t="array" ref="BZ126">A127923778C_Latest</f>
        <v>178.518</v>
      </c>
      <c r="CA126" s="52" cm="1">
        <f t="array" ref="CA126">A127857322R_Latest</f>
        <v>12.606</v>
      </c>
      <c r="CB126" s="52" cm="1">
        <f t="array" ref="CB126">A127843502R_Latest</f>
        <v>29.675000000000001</v>
      </c>
      <c r="CC126" s="52" cm="1">
        <f t="array" ref="CC126">A127884642F_Latest</f>
        <v>26.795999999999999</v>
      </c>
      <c r="CD126" s="52" cm="1">
        <f t="array" ref="CD126">A127884658X_Latest</f>
        <v>22.55</v>
      </c>
      <c r="CE126" s="52" cm="1">
        <f t="array" ref="CE126">A127843534J_Latest</f>
        <v>20.555</v>
      </c>
      <c r="CF126" s="52" cm="1">
        <f t="array" ref="CF126">A127912178V_Latest</f>
        <v>13.484</v>
      </c>
      <c r="CG126" s="52" cm="1">
        <f t="array" ref="CG126">A127912190K_Latest</f>
        <v>10.988</v>
      </c>
      <c r="CH126" s="52" cm="1">
        <f t="array" ref="CH126">A127939534C_Latest</f>
        <v>18.099</v>
      </c>
      <c r="CI126" s="52" cm="1">
        <f t="array" ref="CI126">A127898202K_Latest</f>
        <v>35.975999999999999</v>
      </c>
      <c r="CJ126" s="52" cm="1">
        <f t="array" ref="CJ126">A127939398W_Latest</f>
        <v>22.341999999999999</v>
      </c>
      <c r="CK126" s="52" cm="1">
        <f t="array" ref="CK126">A127884598J_Latest</f>
        <v>24.867000000000001</v>
      </c>
      <c r="CL126" s="52" cm="1">
        <f t="array" ref="CL126">A127870858J_Latest</f>
        <v>42.472999999999999</v>
      </c>
      <c r="CM126" s="52" cm="1">
        <f t="array" ref="CM126">A127912090A_Latest</f>
        <v>27.64</v>
      </c>
      <c r="CN126" s="52" cm="1">
        <f t="array" ref="CN126">A127843618T_Latest</f>
        <v>161.874</v>
      </c>
      <c r="CO126" s="52" cm="1">
        <f t="array" ref="CO126">A127884322V_Latest</f>
        <v>317.49700000000001</v>
      </c>
      <c r="CP126" s="52" cm="1">
        <f t="array" ref="CP126">A127872322W_Latest</f>
        <v>2.1840000000000002</v>
      </c>
      <c r="CQ126" s="52" cm="1">
        <f t="array" ref="CQ126">A127927218C_Latest</f>
        <v>4.59</v>
      </c>
      <c r="CR126" s="52" cm="1">
        <f t="array" ref="CR126">A127899834A_Latest</f>
        <v>3.3450000000000002</v>
      </c>
      <c r="CS126" s="52" cm="1">
        <f t="array" ref="CS126">A127941066T_Latest</f>
        <v>3.3109999999999999</v>
      </c>
      <c r="CT126" s="52" cm="1">
        <f t="array" ref="CT126">A127845106X_Latest</f>
        <v>3.7389999999999999</v>
      </c>
      <c r="CU126" s="52" cm="1">
        <f t="array" ref="CU126">A127886134W_Latest</f>
        <v>1.8029999999999999</v>
      </c>
      <c r="CV126" s="52" cm="1">
        <f t="array" ref="CV126">A127941118J_Latest</f>
        <v>1.64</v>
      </c>
      <c r="CW126" s="52" cm="1">
        <f t="array" ref="CW126">A127899946V_Latest</f>
        <v>2.4950000000000001</v>
      </c>
      <c r="CX126" s="52" cm="1">
        <f t="array" ref="CX126">A127913626F_Latest</f>
        <v>5.7649999999999997</v>
      </c>
      <c r="CY126" s="52" cm="1">
        <f t="array" ref="CY126">A127872378J_Latest</f>
        <v>3.383</v>
      </c>
      <c r="CZ126" s="52" cm="1">
        <f t="array" ref="CZ126">A127844990F_Latest</f>
        <v>2.1800000000000002</v>
      </c>
      <c r="DA126" s="52" cm="1">
        <f t="array" ref="DA126">A127845022R_Latest</f>
        <v>7.5720000000000001</v>
      </c>
      <c r="DB126" s="52" cm="1">
        <f t="array" ref="DB126">A127886042L_Latest</f>
        <v>3.9590000000000001</v>
      </c>
      <c r="DC126" s="52" cm="1">
        <f t="array" ref="DC126">A127886190R_Latest</f>
        <v>29.062000000000001</v>
      </c>
      <c r="DD126" s="52" cm="1">
        <f t="array" ref="DD126">A127899454X_Latest</f>
        <v>52.168999999999997</v>
      </c>
      <c r="DE126" s="52" cm="1">
        <f t="array" ref="DE126">A127873834V_Latest</f>
        <v>1.181</v>
      </c>
      <c r="DF126" s="52" cm="1">
        <f t="array" ref="DF126">A127846594R_Latest</f>
        <v>2.0790000000000002</v>
      </c>
      <c r="DG126" s="52" cm="1">
        <f t="array" ref="DG126">A127901374X_Latest</f>
        <v>2.6669999999999998</v>
      </c>
      <c r="DH126" s="52" cm="1">
        <f t="array" ref="DH126">A127928858V_Latest</f>
        <v>1.92</v>
      </c>
      <c r="DI126" s="52" cm="1">
        <f t="array" ref="DI126">A127873986F_Latest</f>
        <v>1.829</v>
      </c>
      <c r="DJ126" s="52" cm="1">
        <f t="array" ref="DJ126">A127928898L_Latest</f>
        <v>0.60699999999999998</v>
      </c>
      <c r="DK126" s="52" cm="1">
        <f t="array" ref="DK126">A127874026R_Latest</f>
        <v>0.95599999999999996</v>
      </c>
      <c r="DL126" s="52" cm="1">
        <f t="array" ref="DL126">A127901470X_Latest</f>
        <v>1.2989999999999999</v>
      </c>
      <c r="DM126" s="52" cm="1">
        <f t="array" ref="DM126">A127915174R_Latest</f>
        <v>2.9620000000000002</v>
      </c>
      <c r="DN126" s="52" cm="1">
        <f t="array" ref="DN126">A127887566V_Latest</f>
        <v>1.7529999999999999</v>
      </c>
      <c r="DO126" s="52" cm="1">
        <f t="array" ref="DO126">A127928782K_Latest</f>
        <v>2.899</v>
      </c>
      <c r="DP126" s="52" cm="1">
        <f t="array" ref="DP126">A127928798C_Latest</f>
        <v>3.0329999999999999</v>
      </c>
      <c r="DQ126" s="52" cm="1">
        <f t="array" ref="DQ126">A127928814T_Latest</f>
        <v>1.4790000000000001</v>
      </c>
      <c r="DR126" s="52" cm="1">
        <f t="array" ref="DR126">A127846750F_Latest</f>
        <v>13.891</v>
      </c>
      <c r="DS126" s="52" cm="1">
        <f t="array" ref="DS126">A127928490J_Latest</f>
        <v>26.43</v>
      </c>
      <c r="DT126" s="52" cm="1">
        <f t="array" ref="DT126">A127916558V_Latest</f>
        <v>3.5920000000000001</v>
      </c>
      <c r="DU126" s="52" cm="1">
        <f t="array" ref="DU126">A127889166V_Latest</f>
        <v>11.337</v>
      </c>
      <c r="DV126" s="52" cm="1">
        <f t="array" ref="DV126">A127889194C_Latest</f>
        <v>2.7690000000000001</v>
      </c>
      <c r="DW126" s="52" cm="1">
        <f t="array" ref="DW126">A127889222A_Latest</f>
        <v>2.4329999999999998</v>
      </c>
      <c r="DX126" s="52" cm="1">
        <f t="array" ref="DX126">A127848158F_Latest</f>
        <v>5.7770000000000001</v>
      </c>
      <c r="DY126" s="52" cm="1">
        <f t="array" ref="DY126">A127848170W_Latest</f>
        <v>2.0950000000000002</v>
      </c>
      <c r="DZ126" s="52" cm="1">
        <f t="array" ref="DZ126">A127875522V_Latest</f>
        <v>0.71899999999999997</v>
      </c>
      <c r="EA126" s="52" cm="1">
        <f t="array" ref="EA126">A127861978J_Latest</f>
        <v>2.2010000000000001</v>
      </c>
      <c r="EB126" s="52" cm="1">
        <f t="array" ref="EB126">A127902894W_Latest</f>
        <v>14.502000000000001</v>
      </c>
      <c r="EC126" s="52" cm="1">
        <f t="array" ref="EC126">A127875334K_Latest</f>
        <v>3.5179999999999998</v>
      </c>
      <c r="ED126" s="52" cm="1">
        <f t="array" ref="ED126">A127875362V_Latest</f>
        <v>2.5459999999999998</v>
      </c>
      <c r="EE126" s="52" cm="1">
        <f t="array" ref="EE126">A127944022V_Latest</f>
        <v>6.6210000000000004</v>
      </c>
      <c r="EF126" s="52" cm="1">
        <f t="array" ref="EF126">A127861862F_Latest</f>
        <v>3.7330000000000001</v>
      </c>
      <c r="EG126" s="52" cm="1">
        <f t="array" ref="EG126">A127903138J_Latest</f>
        <v>24.623000000000001</v>
      </c>
      <c r="EH126" s="52" cm="1">
        <f t="array" ref="EH126">A127943682J_Latest</f>
        <v>55.777999999999999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1511.1389999999999</v>
      </c>
      <c r="E127" s="52" cm="1">
        <f t="array" ref="E127">A127931906K_Latest</f>
        <v>2881.9450000000002</v>
      </c>
      <c r="F127" s="52" cm="1">
        <f t="array" ref="F127">A127863294F_Latest</f>
        <v>1470.577</v>
      </c>
      <c r="G127" s="52" cm="1">
        <f t="array" ref="G127">A127877026V_Latest</f>
        <v>1029.732</v>
      </c>
      <c r="H127" s="52" cm="1">
        <f t="array" ref="H127">A127890678W_Latest</f>
        <v>1403.6569999999999</v>
      </c>
      <c r="I127" s="52" cm="1">
        <f t="array" ref="I127">A127931974L_Latest</f>
        <v>779.72900000000004</v>
      </c>
      <c r="J127" s="52" cm="1">
        <f t="array" ref="J127">A127890706V_Latest</f>
        <v>624.07100000000003</v>
      </c>
      <c r="K127" s="52" cm="1">
        <f t="array" ref="K127">A127890718C_Latest</f>
        <v>826.197</v>
      </c>
      <c r="L127" s="52" cm="1">
        <f t="array" ref="L127">A127835846V_Latest</f>
        <v>3899.2530000000002</v>
      </c>
      <c r="M127" s="52" cm="1">
        <f t="array" ref="M127">A127918114T_Latest</f>
        <v>1342.893</v>
      </c>
      <c r="N127" s="52" cm="1">
        <f t="array" ref="N127">A127849666V_Latest</f>
        <v>1568.3330000000001</v>
      </c>
      <c r="O127" s="52" cm="1">
        <f t="array" ref="O127">A127849694C_Latest</f>
        <v>2291.5740000000001</v>
      </c>
      <c r="P127" s="52" cm="1">
        <f t="array" ref="P127">A127849710T_Latest</f>
        <v>1364.43</v>
      </c>
      <c r="Q127" s="52" t="e" cm="1">
        <f t="array" ref="Q127">A127863402C_Latest</f>
        <v>#NAME?</v>
      </c>
      <c r="R127" s="52" cm="1">
        <f t="array" ref="R127">A127862922R_Latest</f>
        <v>10532.781999999999</v>
      </c>
      <c r="S127" s="52" cm="1">
        <f t="array" ref="S127">A127919546R_Latest</f>
        <v>521.48500000000001</v>
      </c>
      <c r="T127" s="52" cm="1">
        <f t="array" ref="T127">A127837470V_Latest</f>
        <v>958.77700000000004</v>
      </c>
      <c r="U127" s="52" cm="1">
        <f t="array" ref="U127">A127906006K_Latest</f>
        <v>436.69400000000002</v>
      </c>
      <c r="V127" s="52" cm="1">
        <f t="array" ref="V127">A127878638A_Latest</f>
        <v>306.01499999999999</v>
      </c>
      <c r="W127" s="52" cm="1">
        <f t="array" ref="W127">A127837534V_Latest</f>
        <v>479.44400000000002</v>
      </c>
      <c r="X127" s="52" cm="1">
        <f t="array" ref="X127">A127878670A_Latest</f>
        <v>258.267</v>
      </c>
      <c r="Y127" s="52" cm="1">
        <f t="array" ref="Y127">A127933594W_Latest</f>
        <v>197.60300000000001</v>
      </c>
      <c r="Z127" s="52" cm="1">
        <f t="array" ref="Z127">A127919742X_Latest</f>
        <v>235.73500000000001</v>
      </c>
      <c r="AA127" s="52" cm="1">
        <f t="array" ref="AA127">A127837382V_Latest</f>
        <v>1312.0319999999999</v>
      </c>
      <c r="AB127" s="52" cm="1">
        <f t="array" ref="AB127">A127878550J_Latest</f>
        <v>437.46899999999999</v>
      </c>
      <c r="AC127" s="52" cm="1">
        <f t="array" ref="AC127">A127851170F_Latest</f>
        <v>472.98700000000002</v>
      </c>
      <c r="AD127" s="52" cm="1">
        <f t="array" ref="AD127">A127864762A_Latest</f>
        <v>732.09400000000005</v>
      </c>
      <c r="AE127" s="52" cm="1">
        <f t="array" ref="AE127">A127892122A_Latest</f>
        <v>421.12299999999999</v>
      </c>
      <c r="AF127" s="52" t="e" cm="1">
        <f t="array" ref="AF127">A127892270C_Latest</f>
        <v>#NAME?</v>
      </c>
      <c r="AG127" s="52" cm="1">
        <f t="array" ref="AG127">A127905598J_Latest</f>
        <v>3395.1750000000002</v>
      </c>
      <c r="AH127" s="52" cm="1">
        <f t="array" ref="AH127">A127893650X_Latest</f>
        <v>394.27300000000002</v>
      </c>
      <c r="AI127" s="52" cm="1">
        <f t="array" ref="AI127">A127838946J_Latest</f>
        <v>807.93899999999996</v>
      </c>
      <c r="AJ127" s="52" cm="1">
        <f t="array" ref="AJ127">A127907546T_Latest</f>
        <v>367.75400000000002</v>
      </c>
      <c r="AK127" s="52" cm="1">
        <f t="array" ref="AK127">A127935038V_Latest</f>
        <v>252.666</v>
      </c>
      <c r="AL127" s="52" cm="1">
        <f t="array" ref="AL127">A127839002T_Latest</f>
        <v>340.142</v>
      </c>
      <c r="AM127" s="52" cm="1">
        <f t="array" ref="AM127">A127907610X_Latest</f>
        <v>187.874</v>
      </c>
      <c r="AN127" s="52" cm="1">
        <f t="array" ref="AN127">A127839034K_Latest</f>
        <v>153.88900000000001</v>
      </c>
      <c r="AO127" s="52" cm="1">
        <f t="array" ref="AO127">A127852794W_Latest</f>
        <v>197.55</v>
      </c>
      <c r="AP127" s="52" cm="1">
        <f t="array" ref="AP127">A127852574V_Latest</f>
        <v>1090.213</v>
      </c>
      <c r="AQ127" s="52" cm="1">
        <f t="array" ref="AQ127">A127880110V_Latest</f>
        <v>307.85500000000002</v>
      </c>
      <c r="AR127" s="52" cm="1">
        <f t="array" ref="AR127">A127934974T_Latest</f>
        <v>395.911</v>
      </c>
      <c r="AS127" s="52" cm="1">
        <f t="array" ref="AS127">A127893714X_Latest</f>
        <v>568.58600000000001</v>
      </c>
      <c r="AT127" s="52" cm="1">
        <f t="array" ref="AT127">A127893758A_Latest</f>
        <v>329.81299999999999</v>
      </c>
      <c r="AU127" s="52" t="e" cm="1">
        <f t="array" ref="AU127">A127893922T_Latest</f>
        <v>#NAME?</v>
      </c>
      <c r="AV127" s="52" cm="1">
        <f t="array" ref="AV127">A127852302R_Latest</f>
        <v>2703.2550000000001</v>
      </c>
      <c r="AW127" s="52" cm="1">
        <f t="array" ref="AW127">A127936430F_Latest</f>
        <v>281.89299999999997</v>
      </c>
      <c r="AX127" s="52" cm="1">
        <f t="array" ref="AX127">A127881618A_Latest</f>
        <v>532.37800000000004</v>
      </c>
      <c r="AY127" s="52" cm="1">
        <f t="array" ref="AY127">A127854386W_Latest</f>
        <v>301.85199999999998</v>
      </c>
      <c r="AZ127" s="52" cm="1">
        <f t="array" ref="AZ127">A127867934R_Latest</f>
        <v>227.92500000000001</v>
      </c>
      <c r="BA127" s="52" cm="1">
        <f t="array" ref="BA127">A127854426C_Latest</f>
        <v>280.29199999999997</v>
      </c>
      <c r="BB127" s="52" cm="1">
        <f t="array" ref="BB127">A127909110R_Latest</f>
        <v>162.57900000000001</v>
      </c>
      <c r="BC127" s="52" cm="1">
        <f t="array" ref="BC127">A127909138T_Latest</f>
        <v>132.029</v>
      </c>
      <c r="BD127" s="52" cm="1">
        <f t="array" ref="BD127">A127840546L_Latest</f>
        <v>185.32300000000001</v>
      </c>
      <c r="BE127" s="52" cm="1">
        <f t="array" ref="BE127">A127936446X_Latest</f>
        <v>710.33600000000001</v>
      </c>
      <c r="BF127" s="52" cm="1">
        <f t="array" ref="BF127">A127840358C_Latest</f>
        <v>276.59100000000001</v>
      </c>
      <c r="BG127" s="52" cm="1">
        <f t="array" ref="BG127">A127936498A_Latest</f>
        <v>336.70299999999997</v>
      </c>
      <c r="BH127" s="52" cm="1">
        <f t="array" ref="BH127">A127881566K_Latest</f>
        <v>478.03199999999998</v>
      </c>
      <c r="BI127" s="52" cm="1">
        <f t="array" ref="BI127">A127909054J_Latest</f>
        <v>288.517</v>
      </c>
      <c r="BJ127" s="52" t="e" cm="1">
        <f t="array" ref="BJ127">A127840566W_Latest</f>
        <v>#NAME?</v>
      </c>
      <c r="BK127" s="52" cm="1">
        <f t="array" ref="BK127">A127936142L_Latest</f>
        <v>2106.8939999999998</v>
      </c>
      <c r="BL127" s="52" cm="1">
        <f t="array" ref="BL127">A127924006W_Latest</f>
        <v>90.888000000000005</v>
      </c>
      <c r="BM127" s="52" cm="1">
        <f t="array" ref="BM127">A127842002A_Latest</f>
        <v>170.96199999999999</v>
      </c>
      <c r="BN127" s="52" cm="1">
        <f t="array" ref="BN127">A127855910X_Latest</f>
        <v>102.05800000000001</v>
      </c>
      <c r="BO127" s="52" cm="1">
        <f t="array" ref="BO127">A127883266V_Latest</f>
        <v>82.600999999999999</v>
      </c>
      <c r="BP127" s="52" cm="1">
        <f t="array" ref="BP127">A127896754W_Latest</f>
        <v>84.808999999999997</v>
      </c>
      <c r="BQ127" s="52" cm="1">
        <f t="array" ref="BQ127">A127883298L_Latest</f>
        <v>53.92</v>
      </c>
      <c r="BR127" s="52" cm="1">
        <f t="array" ref="BR127">A127842070C_Latest</f>
        <v>43.917000000000002</v>
      </c>
      <c r="BS127" s="52" cm="1">
        <f t="array" ref="BS127">A127924254J_Latest</f>
        <v>72.575000000000003</v>
      </c>
      <c r="BT127" s="52" cm="1">
        <f t="array" ref="BT127">A127924026F_Latest</f>
        <v>227.22399999999999</v>
      </c>
      <c r="BU127" s="52" cm="1">
        <f t="array" ref="BU127">A127937994F_Latest</f>
        <v>96.4</v>
      </c>
      <c r="BV127" s="52" cm="1">
        <f t="array" ref="BV127">A127910474A_Latest</f>
        <v>105.71599999999999</v>
      </c>
      <c r="BW127" s="52" cm="1">
        <f t="array" ref="BW127">A127896682W_Latest</f>
        <v>159.59399999999999</v>
      </c>
      <c r="BX127" s="52" cm="1">
        <f t="array" ref="BX127">A127855882A_Latest</f>
        <v>105.61</v>
      </c>
      <c r="BY127" s="52" t="e" cm="1">
        <f t="array" ref="BY127">A127869494J_Latest</f>
        <v>#NAME?</v>
      </c>
      <c r="BZ127" s="52" cm="1">
        <f t="array" ref="BZ127">A127882858F_Latest</f>
        <v>701.73099999999999</v>
      </c>
      <c r="CA127" s="52" cm="1">
        <f t="array" ref="CA127">A127870766X_Latest</f>
        <v>150.352</v>
      </c>
      <c r="CB127" s="52" cm="1">
        <f t="array" ref="CB127">A127898318L_Latest</f>
        <v>278.923</v>
      </c>
      <c r="CC127" s="52" cm="1">
        <f t="array" ref="CC127">A127870906R_Latest</f>
        <v>195.30699999999999</v>
      </c>
      <c r="CD127" s="52" cm="1">
        <f t="array" ref="CD127">A127870934X_Latest</f>
        <v>105.876</v>
      </c>
      <c r="CE127" s="52" cm="1">
        <f t="array" ref="CE127">A127912162A_Latest</f>
        <v>150.37100000000001</v>
      </c>
      <c r="CF127" s="52" cm="1">
        <f t="array" ref="CF127">A127925858R_Latest</f>
        <v>83.49</v>
      </c>
      <c r="CG127" s="52" cm="1">
        <f t="array" ref="CG127">A127857550T_Latest</f>
        <v>74.747</v>
      </c>
      <c r="CH127" s="52" cm="1">
        <f t="array" ref="CH127">A127898434W_Latest</f>
        <v>99.515000000000001</v>
      </c>
      <c r="CI127" s="52" cm="1">
        <f t="array" ref="CI127">A127884574R_Latest</f>
        <v>376.69299999999998</v>
      </c>
      <c r="CJ127" s="52" cm="1">
        <f t="array" ref="CJ127">A127898214V_Latest</f>
        <v>153.512</v>
      </c>
      <c r="CK127" s="52" cm="1">
        <f t="array" ref="CK127">A127857370J_Latest</f>
        <v>188.273</v>
      </c>
      <c r="CL127" s="52" cm="1">
        <f t="array" ref="CL127">A127857390T_Latest</f>
        <v>253.83199999999999</v>
      </c>
      <c r="CM127" s="52" cm="1">
        <f t="array" ref="CM127">A127898274W_Latest</f>
        <v>156.964</v>
      </c>
      <c r="CN127" s="52" t="e" cm="1">
        <f t="array" ref="CN127">A127871014A_Latest</f>
        <v>#NAME?</v>
      </c>
      <c r="CO127" s="52" cm="1">
        <f t="array" ref="CO127">A127870474W_Latest</f>
        <v>1138.982</v>
      </c>
      <c r="CP127" s="52" cm="1">
        <f t="array" ref="CP127">A127927098W_Latest</f>
        <v>29.824999999999999</v>
      </c>
      <c r="CQ127" s="52" cm="1">
        <f t="array" ref="CQ127">A127845054J_Latest</f>
        <v>48.484999999999999</v>
      </c>
      <c r="CR127" s="52" cm="1">
        <f t="array" ref="CR127">A127872450R_Latest</f>
        <v>34.893000000000001</v>
      </c>
      <c r="CS127" s="52" cm="1">
        <f t="array" ref="CS127">A127927258W_Latest</f>
        <v>24.849</v>
      </c>
      <c r="CT127" s="52" cm="1">
        <f t="array" ref="CT127">A127886114L_Latest</f>
        <v>23.504999999999999</v>
      </c>
      <c r="CU127" s="52" cm="1">
        <f t="array" ref="CU127">A127872486T_Latest</f>
        <v>16.016999999999999</v>
      </c>
      <c r="CV127" s="52" cm="1">
        <f t="array" ref="CV127">A127859006X_Latest</f>
        <v>13.342000000000001</v>
      </c>
      <c r="CW127" s="52" cm="1">
        <f t="array" ref="CW127">A127845154T_Latest</f>
        <v>22.132000000000001</v>
      </c>
      <c r="CX127" s="52" cm="1">
        <f t="array" ref="CX127">A127844942L_Latest</f>
        <v>66.963999999999999</v>
      </c>
      <c r="CY127" s="52" cm="1">
        <f t="array" ref="CY127">A127844974F_Latest</f>
        <v>28.917000000000002</v>
      </c>
      <c r="CZ127" s="52" cm="1">
        <f t="array" ref="CZ127">A127858870W_Latest</f>
        <v>34.009</v>
      </c>
      <c r="DA127" s="52" cm="1">
        <f t="array" ref="DA127">A127927162C_Latest</f>
        <v>48.771999999999998</v>
      </c>
      <c r="DB127" s="52" cm="1">
        <f t="array" ref="DB127">A127872422F_Latest</f>
        <v>33.677</v>
      </c>
      <c r="DC127" s="52" t="e" cm="1">
        <f t="array" ref="DC127">A127872538J_Latest</f>
        <v>#NAME?</v>
      </c>
      <c r="DD127" s="52" cm="1">
        <f t="array" ref="DD127">A127926842R_Latest</f>
        <v>213.43700000000001</v>
      </c>
      <c r="DE127" s="52" cm="1">
        <f t="array" ref="DE127">A127873830K_Latest</f>
        <v>11.925000000000001</v>
      </c>
      <c r="DF127" s="52" cm="1">
        <f t="array" ref="DF127">A127873950C_Latest</f>
        <v>24.067</v>
      </c>
      <c r="DG127" s="52" cm="1">
        <f t="array" ref="DG127">A127915282X_Latest</f>
        <v>15.84</v>
      </c>
      <c r="DH127" s="52" cm="1">
        <f t="array" ref="DH127">A127887674C_Latest</f>
        <v>12.401</v>
      </c>
      <c r="DI127" s="52" cm="1">
        <f t="array" ref="DI127">A127928874V_Latest</f>
        <v>15.206</v>
      </c>
      <c r="DJ127" s="52" cm="1">
        <f t="array" ref="DJ127">A127860418T_Latest</f>
        <v>4.7140000000000004</v>
      </c>
      <c r="DK127" s="52" cm="1">
        <f t="array" ref="DK127">A127874022F_Latest</f>
        <v>5.4119999999999999</v>
      </c>
      <c r="DL127" s="52" cm="1">
        <f t="array" ref="DL127">A127860478V_Latest</f>
        <v>5.2590000000000003</v>
      </c>
      <c r="DM127" s="52" cm="1">
        <f t="array" ref="DM127">A127942390L_Latest</f>
        <v>31.314</v>
      </c>
      <c r="DN127" s="52" cm="1">
        <f t="array" ref="DN127">A127846514C_Latest</f>
        <v>15.916</v>
      </c>
      <c r="DO127" s="52" cm="1">
        <f t="array" ref="DO127">A127901322W_Latest</f>
        <v>16.11</v>
      </c>
      <c r="DP127" s="52" cm="1">
        <f t="array" ref="DP127">A127887602T_Latest</f>
        <v>21.053000000000001</v>
      </c>
      <c r="DQ127" s="52" cm="1">
        <f t="array" ref="DQ127">A127846570W_Latest</f>
        <v>9.1850000000000005</v>
      </c>
      <c r="DR127" s="52" t="e" cm="1">
        <f t="array" ref="DR127">A127846746R_Latest</f>
        <v>#NAME?</v>
      </c>
      <c r="DS127" s="52" cm="1">
        <f t="array" ref="DS127">A127942082K_Latest</f>
        <v>94.823999999999998</v>
      </c>
      <c r="DT127" s="52" cm="1">
        <f t="array" ref="DT127">A127861762W_Latest</f>
        <v>30.498999999999999</v>
      </c>
      <c r="DU127" s="52" cm="1">
        <f t="array" ref="DU127">A127848114C_Latest</f>
        <v>60.412999999999997</v>
      </c>
      <c r="DV127" s="52" cm="1">
        <f t="array" ref="DV127">A127930390R_Latest</f>
        <v>16.178999999999998</v>
      </c>
      <c r="DW127" s="52" cm="1">
        <f t="array" ref="DW127">A127875474L_Latest</f>
        <v>17.399000000000001</v>
      </c>
      <c r="DX127" s="52" cm="1">
        <f t="array" ref="DX127">A127944098R_Latest</f>
        <v>29.885999999999999</v>
      </c>
      <c r="DY127" s="52" cm="1">
        <f t="array" ref="DY127">A127916686L_Latest</f>
        <v>12.868</v>
      </c>
      <c r="DZ127" s="52" cm="1">
        <f t="array" ref="DZ127">A127930486J_Latest</f>
        <v>3.1320000000000001</v>
      </c>
      <c r="EA127" s="52" cm="1">
        <f t="array" ref="EA127">A127848202C_Latest</f>
        <v>8.1069999999999993</v>
      </c>
      <c r="EB127" s="52" cm="1">
        <f t="array" ref="EB127">A127861782F_Latest</f>
        <v>84.475999999999999</v>
      </c>
      <c r="EC127" s="52" cm="1">
        <f t="array" ref="EC127">A127861810C_Latest</f>
        <v>26.233000000000001</v>
      </c>
      <c r="ED127" s="52" cm="1">
        <f t="array" ref="ED127">A127916602T_Latest</f>
        <v>18.623999999999999</v>
      </c>
      <c r="EE127" s="52" cm="1">
        <f t="array" ref="EE127">A127861842W_Latest</f>
        <v>29.61</v>
      </c>
      <c r="EF127" s="52" cm="1">
        <f t="array" ref="EF127">A127848094F_Latest</f>
        <v>19.541</v>
      </c>
      <c r="EG127" s="52" t="e" cm="1">
        <f t="array" ref="EG127">A127848218W_Latest</f>
        <v>#NAME?</v>
      </c>
      <c r="EH127" s="52" cm="1">
        <f t="array" ref="EH127">A127943678T_Latest</f>
        <v>178.48400000000001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1646.6020000000001</v>
      </c>
      <c r="E128" s="52" cm="1">
        <f t="array" ref="E128">A127849718K_Latest</f>
        <v>3203.3110000000001</v>
      </c>
      <c r="F128" s="52" cm="1">
        <f t="array" ref="F128">A127918198L_Latest</f>
        <v>1634.0219999999999</v>
      </c>
      <c r="G128" s="52" cm="1">
        <f t="array" ref="G128">A127890650V_Latest</f>
        <v>1189.346</v>
      </c>
      <c r="H128" s="52" cm="1">
        <f t="array" ref="H128">A127904610V_Latest</f>
        <v>1575.1790000000001</v>
      </c>
      <c r="I128" s="52" cm="1">
        <f t="array" ref="I128">A127931966L_Latest</f>
        <v>897.55</v>
      </c>
      <c r="J128" s="52" cm="1">
        <f t="array" ref="J128">A127849806K_Latest</f>
        <v>705.77800000000002</v>
      </c>
      <c r="K128" s="52" cm="1">
        <f t="array" ref="K128">A127932018F_Latest</f>
        <v>927.51300000000003</v>
      </c>
      <c r="L128" s="52" cm="1">
        <f t="array" ref="L128">A127918090K_Latest</f>
        <v>4312.0119999999997</v>
      </c>
      <c r="M128" s="52" cm="1">
        <f t="array" ref="M128">A127835854V_Latest</f>
        <v>1476.8050000000001</v>
      </c>
      <c r="N128" s="52" cm="1">
        <f t="array" ref="N128">A127918126A_Latest</f>
        <v>1731.0650000000001</v>
      </c>
      <c r="O128" s="52" cm="1">
        <f t="array" ref="O128">A127890578L_Latest</f>
        <v>2633.9949999999999</v>
      </c>
      <c r="P128" s="52" cm="1">
        <f t="array" ref="P128">A127904494W_Latest</f>
        <v>1552.1590000000001</v>
      </c>
      <c r="Q128" s="52" cm="1">
        <f t="array" ref="Q128">A127849846C_Latest</f>
        <v>1571.607</v>
      </c>
      <c r="R128" s="52" cm="1">
        <f t="array" ref="R128">A127917774F_Latest</f>
        <v>13363.421</v>
      </c>
      <c r="S128" s="52" cm="1">
        <f t="array" ref="S128">A127837366V_Latest</f>
        <v>567.61199999999997</v>
      </c>
      <c r="T128" s="52" cm="1">
        <f t="array" ref="T128">A127864794V_Latest</f>
        <v>1064.8240000000001</v>
      </c>
      <c r="U128" s="52" cm="1">
        <f t="array" ref="U128">A127864814T_Latest</f>
        <v>474.06799999999998</v>
      </c>
      <c r="V128" s="52" cm="1">
        <f t="array" ref="V128">A127892178L_Latest</f>
        <v>351.76299999999998</v>
      </c>
      <c r="W128" s="52" cm="1">
        <f t="array" ref="W128">A127933558L_Latest</f>
        <v>523.82399999999996</v>
      </c>
      <c r="X128" s="52" cm="1">
        <f t="array" ref="X128">A127919702F_Latest</f>
        <v>289.22399999999999</v>
      </c>
      <c r="Y128" s="52" cm="1">
        <f t="array" ref="Y128">A127878694V_Latest</f>
        <v>217.88</v>
      </c>
      <c r="Z128" s="52" cm="1">
        <f t="array" ref="Z128">A127906062C_Latest</f>
        <v>254.65799999999999</v>
      </c>
      <c r="AA128" s="52" cm="1">
        <f t="array" ref="AA128">A127892046K_Latest</f>
        <v>1453.1210000000001</v>
      </c>
      <c r="AB128" s="52" cm="1">
        <f t="array" ref="AB128">A127878538T_Latest</f>
        <v>471.34399999999999</v>
      </c>
      <c r="AC128" s="52" cm="1">
        <f t="array" ref="AC128">A127892098L_Latest</f>
        <v>515.25300000000004</v>
      </c>
      <c r="AD128" s="52" cm="1">
        <f t="array" ref="AD128">A127905926J_Latest</f>
        <v>817.98</v>
      </c>
      <c r="AE128" s="52" cm="1">
        <f t="array" ref="AE128">A127919634R_Latest</f>
        <v>464.87900000000002</v>
      </c>
      <c r="AF128" s="52" cm="1">
        <f t="array" ref="AF128">A127933630V_Latest</f>
        <v>467.83</v>
      </c>
      <c r="AG128" s="52" cm="1">
        <f t="array" ref="AG128">A127864462X_Latest</f>
        <v>4215.2510000000002</v>
      </c>
      <c r="AH128" s="52" cm="1">
        <f t="array" ref="AH128">A127920922F_Latest</f>
        <v>432.35300000000001</v>
      </c>
      <c r="AI128" s="52" cm="1">
        <f t="array" ref="AI128">A127921026A_Latest</f>
        <v>911.57299999999998</v>
      </c>
      <c r="AJ128" s="52" cm="1">
        <f t="array" ref="AJ128">A127866386V_Latest</f>
        <v>410.44</v>
      </c>
      <c r="AK128" s="52" cm="1">
        <f t="array" ref="AK128">A127907562T_Latest</f>
        <v>290.68200000000002</v>
      </c>
      <c r="AL128" s="52" cm="1">
        <f t="array" ref="AL128">A127880262F_Latest</f>
        <v>386.71699999999998</v>
      </c>
      <c r="AM128" s="52" cm="1">
        <f t="array" ref="AM128">A127852734V_Latest</f>
        <v>224.05199999999999</v>
      </c>
      <c r="AN128" s="52" cm="1">
        <f t="array" ref="AN128">A127852762C_Latest</f>
        <v>171.40899999999999</v>
      </c>
      <c r="AO128" s="52" cm="1">
        <f t="array" ref="AO128">A127907630J_Latest</f>
        <v>221.31</v>
      </c>
      <c r="AP128" s="52" cm="1">
        <f t="array" ref="AP128">A127920942R_Latest</f>
        <v>1217.6379999999999</v>
      </c>
      <c r="AQ128" s="52" cm="1">
        <f t="array" ref="AQ128">A127838890J_Latest</f>
        <v>341.697</v>
      </c>
      <c r="AR128" s="52" cm="1">
        <f t="array" ref="AR128">A127838906R_Latest</f>
        <v>441.40199999999999</v>
      </c>
      <c r="AS128" s="52" cm="1">
        <f t="array" ref="AS128">A127934986A_Latest</f>
        <v>656.45299999999997</v>
      </c>
      <c r="AT128" s="52" cm="1">
        <f t="array" ref="AT128">A127921010J_Latest</f>
        <v>378.84100000000001</v>
      </c>
      <c r="AU128" s="52" cm="1">
        <f t="array" ref="AU128">A127921150K_Latest</f>
        <v>432.423</v>
      </c>
      <c r="AV128" s="52" cm="1">
        <f t="array" ref="AV128">A127865978F_Latest</f>
        <v>3483.9639999999999</v>
      </c>
      <c r="AW128" s="52" cm="1">
        <f t="array" ref="AW128">A127840306A_Latest</f>
        <v>305.55500000000001</v>
      </c>
      <c r="AX128" s="52" cm="1">
        <f t="array" ref="AX128">A127922574J_Latest</f>
        <v>578.94799999999998</v>
      </c>
      <c r="AY128" s="52" cm="1">
        <f t="array" ref="AY128">A127922594T_Latest</f>
        <v>340.98099999999999</v>
      </c>
      <c r="AZ128" s="52" cm="1">
        <f t="array" ref="AZ128">A127895234X_Latest</f>
        <v>263.40899999999999</v>
      </c>
      <c r="BA128" s="52" cm="1">
        <f t="array" ref="BA128">A127909094A_Latest</f>
        <v>318.31599999999997</v>
      </c>
      <c r="BB128" s="52" cm="1">
        <f t="array" ref="BB128">A127922674T_Latest</f>
        <v>187.52</v>
      </c>
      <c r="BC128" s="52" cm="1">
        <f t="array" ref="BC128">A127867994T_Latest</f>
        <v>155.744</v>
      </c>
      <c r="BD128" s="52" cm="1">
        <f t="array" ref="BD128">A127909154T_Latest</f>
        <v>210.29</v>
      </c>
      <c r="BE128" s="52" cm="1">
        <f t="array" ref="BE128">A127895102W_Latest</f>
        <v>772.75199999999995</v>
      </c>
      <c r="BF128" s="52" cm="1">
        <f t="array" ref="BF128">A127922522F_Latest</f>
        <v>304.36900000000003</v>
      </c>
      <c r="BG128" s="52" cm="1">
        <f t="array" ref="BG128">A127867830W_Latest</f>
        <v>371.40600000000001</v>
      </c>
      <c r="BH128" s="52" cm="1">
        <f t="array" ref="BH128">A127936518X_Latest</f>
        <v>562.548</v>
      </c>
      <c r="BI128" s="52" cm="1">
        <f t="array" ref="BI128">A127840414K_Latest</f>
        <v>331.64600000000002</v>
      </c>
      <c r="BJ128" s="52" cm="1">
        <f t="array" ref="BJ128">A127895314X_Latest</f>
        <v>341.55</v>
      </c>
      <c r="BK128" s="52" cm="1">
        <f t="array" ref="BK128">A127894814A_Latest</f>
        <v>2706.3560000000002</v>
      </c>
      <c r="BL128" s="52" cm="1">
        <f t="array" ref="BL128">A127869254W_Latest</f>
        <v>98.918000000000006</v>
      </c>
      <c r="BM128" s="52" cm="1">
        <f t="array" ref="BM128">A127938066J_Latest</f>
        <v>188.39699999999999</v>
      </c>
      <c r="BN128" s="52" cm="1">
        <f t="array" ref="BN128">A127869350W_Latest</f>
        <v>110.738</v>
      </c>
      <c r="BO128" s="52" cm="1">
        <f t="array" ref="BO128">A127896734L_Latest</f>
        <v>92.753</v>
      </c>
      <c r="BP128" s="52" cm="1">
        <f t="array" ref="BP128">A127924190J_Latest</f>
        <v>95.451999999999998</v>
      </c>
      <c r="BQ128" s="52" cm="1">
        <f t="array" ref="BQ128">A127924222R_Latest</f>
        <v>61.677</v>
      </c>
      <c r="BR128" s="52" cm="1">
        <f t="array" ref="BR128">A127924234X_Latest</f>
        <v>49.81</v>
      </c>
      <c r="BS128" s="52" cm="1">
        <f t="array" ref="BS128">A127842094W_Latest</f>
        <v>82.149000000000001</v>
      </c>
      <c r="BT128" s="52" cm="1">
        <f t="array" ref="BT128">A127883130J_Latest</f>
        <v>249.84800000000001</v>
      </c>
      <c r="BU128" s="52" cm="1">
        <f t="array" ref="BU128">A127841930X_Latest</f>
        <v>103.821</v>
      </c>
      <c r="BV128" s="52" cm="1">
        <f t="array" ref="BV128">A127869290F_Latest</f>
        <v>113.497</v>
      </c>
      <c r="BW128" s="52" cm="1">
        <f t="array" ref="BW128">A127896670L_Latest</f>
        <v>184.047</v>
      </c>
      <c r="BX128" s="52" cm="1">
        <f t="array" ref="BX128">A127855878K_Latest</f>
        <v>120.614</v>
      </c>
      <c r="BY128" s="52" cm="1">
        <f t="array" ref="BY128">A127869486J_Latest</f>
        <v>100.355</v>
      </c>
      <c r="BZ128" s="52" cm="1">
        <f t="array" ref="BZ128">A127896370K_Latest</f>
        <v>880.24900000000002</v>
      </c>
      <c r="CA128" s="52" cm="1">
        <f t="array" ref="CA128">A127911970F_Latest</f>
        <v>162.958</v>
      </c>
      <c r="CB128" s="52" cm="1">
        <f t="array" ref="CB128">A127912098V_Latest</f>
        <v>308.59699999999998</v>
      </c>
      <c r="CC128" s="52" cm="1">
        <f t="array" ref="CC128">A127925786R_Latest</f>
        <v>222.10300000000001</v>
      </c>
      <c r="CD128" s="52" cm="1">
        <f t="array" ref="CD128">A127870926X_Latest</f>
        <v>128.42599999999999</v>
      </c>
      <c r="CE128" s="52" cm="1">
        <f t="array" ref="CE128">A127939486W_Latest</f>
        <v>170.92599999999999</v>
      </c>
      <c r="CF128" s="52" cm="1">
        <f t="array" ref="CF128">A127939494W_Latest</f>
        <v>96.972999999999999</v>
      </c>
      <c r="CG128" s="52" cm="1">
        <f t="array" ref="CG128">A127898406L_Latest</f>
        <v>85.734999999999999</v>
      </c>
      <c r="CH128" s="52" cm="1">
        <f t="array" ref="CH128">A127843598V_Latest</f>
        <v>117.614</v>
      </c>
      <c r="CI128" s="52" cm="1">
        <f t="array" ref="CI128">A127925670L_Latest</f>
        <v>412.66899999999998</v>
      </c>
      <c r="CJ128" s="52" cm="1">
        <f t="array" ref="CJ128">A127870798T_Latest</f>
        <v>175.85400000000001</v>
      </c>
      <c r="CK128" s="52" cm="1">
        <f t="array" ref="CK128">A127857362J_Latest</f>
        <v>213.14</v>
      </c>
      <c r="CL128" s="52" cm="1">
        <f t="array" ref="CL128">A127857386A_Latest</f>
        <v>296.30500000000001</v>
      </c>
      <c r="CM128" s="52" cm="1">
        <f t="array" ref="CM128">A127843482T_Latest</f>
        <v>184.60499999999999</v>
      </c>
      <c r="CN128" s="52" cm="1">
        <f t="array" ref="CN128">A127939546L_Latest</f>
        <v>161.874</v>
      </c>
      <c r="CO128" s="52" cm="1">
        <f t="array" ref="CO128">A127870466W_Latest</f>
        <v>1456.479</v>
      </c>
      <c r="CP128" s="52" cm="1">
        <f t="array" ref="CP128">A127885970K_Latest</f>
        <v>32.008000000000003</v>
      </c>
      <c r="CQ128" s="52" cm="1">
        <f t="array" ref="CQ128">A127872434R_Latest</f>
        <v>53.075000000000003</v>
      </c>
      <c r="CR128" s="52" cm="1">
        <f t="array" ref="CR128">A127927242C_Latest</f>
        <v>38.238</v>
      </c>
      <c r="CS128" s="52" cm="1">
        <f t="array" ref="CS128">A127941058T_Latest</f>
        <v>28.16</v>
      </c>
      <c r="CT128" s="52" cm="1">
        <f t="array" ref="CT128">A127927286F_Latest</f>
        <v>27.245000000000001</v>
      </c>
      <c r="CU128" s="52" cm="1">
        <f t="array" ref="CU128">A127845118J_Latest</f>
        <v>17.82</v>
      </c>
      <c r="CV128" s="52" cm="1">
        <f t="array" ref="CV128">A127886150W_Latest</f>
        <v>14.981999999999999</v>
      </c>
      <c r="CW128" s="52" cm="1">
        <f t="array" ref="CW128">A127886166R_Latest</f>
        <v>24.628</v>
      </c>
      <c r="CX128" s="52" cm="1">
        <f t="array" ref="CX128">A127844938W_Latest</f>
        <v>72.728999999999999</v>
      </c>
      <c r="CY128" s="52" cm="1">
        <f t="array" ref="CY128">A127899762A_Latest</f>
        <v>32.299999999999997</v>
      </c>
      <c r="CZ128" s="52" cm="1">
        <f t="array" ref="CZ128">A127858862W_Latest</f>
        <v>36.188000000000002</v>
      </c>
      <c r="DA128" s="52" cm="1">
        <f t="array" ref="DA128">A127845010F_Latest</f>
        <v>56.344000000000001</v>
      </c>
      <c r="DB128" s="52" cm="1">
        <f t="array" ref="DB128">A127913674X_Latest</f>
        <v>37.636000000000003</v>
      </c>
      <c r="DC128" s="52" cm="1">
        <f t="array" ref="DC128">A127886186X_Latest</f>
        <v>29.062000000000001</v>
      </c>
      <c r="DD128" s="52" cm="1">
        <f t="array" ref="DD128">A127940682C_Latest</f>
        <v>265.60599999999999</v>
      </c>
      <c r="DE128" s="52" cm="1">
        <f t="array" ref="DE128">A127928738A_Latest</f>
        <v>13.106999999999999</v>
      </c>
      <c r="DF128" s="52" cm="1">
        <f t="array" ref="DF128">A127860346T_Latest</f>
        <v>26.146000000000001</v>
      </c>
      <c r="DG128" s="52" cm="1">
        <f t="array" ref="DG128">A127860366A_Latest</f>
        <v>18.507000000000001</v>
      </c>
      <c r="DH128" s="52" cm="1">
        <f t="array" ref="DH128">A127901394J_Latest</f>
        <v>14.321</v>
      </c>
      <c r="DI128" s="52" cm="1">
        <f t="array" ref="DI128">A127942498R_Latest</f>
        <v>17.035</v>
      </c>
      <c r="DJ128" s="52" cm="1">
        <f t="array" ref="DJ128">A127942530C_Latest</f>
        <v>5.3209999999999997</v>
      </c>
      <c r="DK128" s="52" cm="1">
        <f t="array" ref="DK128">A127874014F_Latest</f>
        <v>6.3680000000000003</v>
      </c>
      <c r="DL128" s="52" cm="1">
        <f t="array" ref="DL128">A127860462A_Latest</f>
        <v>6.5579999999999998</v>
      </c>
      <c r="DM128" s="52" cm="1">
        <f t="array" ref="DM128">A127887542A_Latest</f>
        <v>34.276000000000003</v>
      </c>
      <c r="DN128" s="52" cm="1">
        <f t="array" ref="DN128">A127915186X_Latest</f>
        <v>17.669</v>
      </c>
      <c r="DO128" s="52" cm="1">
        <f t="array" ref="DO128">A127887578C_Latest</f>
        <v>19.009</v>
      </c>
      <c r="DP128" s="52" cm="1">
        <f t="array" ref="DP128">A127915214W_Latest</f>
        <v>24.085999999999999</v>
      </c>
      <c r="DQ128" s="52" cm="1">
        <f t="array" ref="DQ128">A127915246R_Latest</f>
        <v>10.664</v>
      </c>
      <c r="DR128" s="52" cm="1">
        <f t="array" ref="DR128">A127846734F_Latest</f>
        <v>13.891</v>
      </c>
      <c r="DS128" s="52" cm="1">
        <f t="array" ref="DS128">A127942070A_Latest</f>
        <v>121.254</v>
      </c>
      <c r="DT128" s="52" cm="1">
        <f t="array" ref="DT128">A127902862C_Latest</f>
        <v>34.091000000000001</v>
      </c>
      <c r="DU128" s="52" cm="1">
        <f t="array" ref="DU128">A127916638V_Latest</f>
        <v>71.75</v>
      </c>
      <c r="DV128" s="52" cm="1">
        <f t="array" ref="DV128">A127889182V_Latest</f>
        <v>18.946999999999999</v>
      </c>
      <c r="DW128" s="52" cm="1">
        <f t="array" ref="DW128">A127848126L_Latest</f>
        <v>19.832000000000001</v>
      </c>
      <c r="DX128" s="52" cm="1">
        <f t="array" ref="DX128">A127875486W_Latest</f>
        <v>35.664000000000001</v>
      </c>
      <c r="DY128" s="52" cm="1">
        <f t="array" ref="DY128">A127930462R_Latest</f>
        <v>14.962999999999999</v>
      </c>
      <c r="DZ128" s="52" cm="1">
        <f t="array" ref="DZ128">A127848186R_Latest</f>
        <v>3.85</v>
      </c>
      <c r="EA128" s="52" cm="1">
        <f t="array" ref="EA128">A127861966X_Latest</f>
        <v>10.307</v>
      </c>
      <c r="EB128" s="52" cm="1">
        <f t="array" ref="EB128">A127861778R_Latest</f>
        <v>98.978999999999999</v>
      </c>
      <c r="EC128" s="52" cm="1">
        <f t="array" ref="EC128">A127902910K_Latest</f>
        <v>29.751999999999999</v>
      </c>
      <c r="ED128" s="52" cm="1">
        <f t="array" ref="ED128">A127861830L_Latest</f>
        <v>21.17</v>
      </c>
      <c r="EE128" s="52" cm="1">
        <f t="array" ref="EE128">A127944018C_Latest</f>
        <v>36.231000000000002</v>
      </c>
      <c r="EF128" s="52" cm="1">
        <f t="array" ref="EF128">A127875394L_Latest</f>
        <v>23.274000000000001</v>
      </c>
      <c r="EG128" s="52" cm="1">
        <f t="array" ref="EG128">A127848206L_Latest</f>
        <v>24.623000000000001</v>
      </c>
      <c r="EH128" s="52" cm="1">
        <f t="array" ref="EH128">A127930006K_Latest</f>
        <v>234.262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9202</v>
      </c>
      <c r="C131" s="62">
        <v>14</v>
      </c>
      <c r="D131" s="52" cm="1">
        <f t="array" ref="D131">A127890490V_Latest</f>
        <v>8.9909999999999997</v>
      </c>
      <c r="E131" s="52" cm="1">
        <f t="array" ref="E131">A127931902A_Latest</f>
        <v>37.905000000000001</v>
      </c>
      <c r="F131" s="52" cm="1">
        <f t="array" ref="F131">A127835962C_Latest</f>
        <v>9.9809999999999999</v>
      </c>
      <c r="G131" s="52" cm="1">
        <f t="array" ref="G131">A127849766C_Latest</f>
        <v>22.091000000000001</v>
      </c>
      <c r="H131" s="52" cm="1">
        <f t="array" ref="H131">A127904618L_Latest</f>
        <v>9.2089999999999996</v>
      </c>
      <c r="I131" s="52" cm="1">
        <f t="array" ref="I131">A127931970C_Latest</f>
        <v>10.042</v>
      </c>
      <c r="J131" s="52" cm="1">
        <f t="array" ref="J131">A127836010L_Latest</f>
        <v>6.6420000000000003</v>
      </c>
      <c r="K131" s="52" cm="1">
        <f t="array" ref="K131">A127904658F_Latest</f>
        <v>9.4550000000000001</v>
      </c>
      <c r="L131" s="52" cm="1">
        <f t="array" ref="L131">A127835842K_Latest</f>
        <v>40.100999999999999</v>
      </c>
      <c r="M131" s="52" cm="1">
        <f t="array" ref="M131">A127904466L_Latest</f>
        <v>10.845000000000001</v>
      </c>
      <c r="N131" s="52" cm="1">
        <f t="array" ref="N131">A127876966A_Latest</f>
        <v>13.893000000000001</v>
      </c>
      <c r="O131" s="52" cm="1">
        <f t="array" ref="O131">A127876974A_Latest</f>
        <v>29.388000000000002</v>
      </c>
      <c r="P131" s="52" cm="1">
        <f t="array" ref="P131">A127835914K_Latest</f>
        <v>18.878</v>
      </c>
      <c r="Q131" s="52" cm="1">
        <f t="array" ref="Q131">A127863398X_Latest</f>
        <v>1439.751</v>
      </c>
      <c r="R131" s="52" cm="1">
        <f t="array" ref="R131">A127931554T_Latest</f>
        <v>1558.528</v>
      </c>
      <c r="S131" s="52" cm="1">
        <f t="array" ref="S131">A127864706J_Latest</f>
        <v>1.726</v>
      </c>
      <c r="T131" s="52" cm="1">
        <f t="array" ref="T131">A127919654X_Latest</f>
        <v>14.324999999999999</v>
      </c>
      <c r="U131" s="52" cm="1">
        <f t="array" ref="U131">A127906002A_Latest</f>
        <v>2.9329999999999998</v>
      </c>
      <c r="V131" s="52" cm="1">
        <f t="array" ref="V131">A127878634T_Latest</f>
        <v>8.7469999999999999</v>
      </c>
      <c r="W131" s="52" cm="1">
        <f t="array" ref="W131">A127864854K_Latest</f>
        <v>2.528</v>
      </c>
      <c r="X131" s="52" cm="1">
        <f t="array" ref="X131">A127892218V_Latest</f>
        <v>1.6779999999999999</v>
      </c>
      <c r="Y131" s="52" cm="1">
        <f t="array" ref="Y131">A127892234V_Latest</f>
        <v>1.891</v>
      </c>
      <c r="Z131" s="52" cm="1">
        <f t="array" ref="Z131">A127837582L_Latest</f>
        <v>4.1900000000000004</v>
      </c>
      <c r="AA131" s="52" cm="1">
        <f t="array" ref="AA131">A127933390V_Latest</f>
        <v>13.648</v>
      </c>
      <c r="AB131" s="52" cm="1">
        <f t="array" ref="AB131">A127878546T_Latest</f>
        <v>3.0419999999999998</v>
      </c>
      <c r="AC131" s="52" cm="1">
        <f t="array" ref="AC131">A127837414A_Latest</f>
        <v>5.4550000000000001</v>
      </c>
      <c r="AD131" s="52" cm="1">
        <f t="array" ref="AD131">A127892114A_Latest</f>
        <v>9.2360000000000007</v>
      </c>
      <c r="AE131" s="52" cm="1">
        <f t="array" ref="AE131">A127864774K_Latest</f>
        <v>5.8680000000000003</v>
      </c>
      <c r="AF131" s="52" cm="1">
        <f t="array" ref="AF131">A127878746K_Latest</f>
        <v>431.62599999999998</v>
      </c>
      <c r="AG131" s="52" cm="1">
        <f t="array" ref="AG131">A127878234F_Latest</f>
        <v>471.17399999999998</v>
      </c>
      <c r="AH131" s="52" cm="1">
        <f t="array" ref="AH131">A127838846X_Latest</f>
        <v>3.6669999999999998</v>
      </c>
      <c r="AI131" s="52" cm="1">
        <f t="array" ref="AI131">A127852650K_Latest</f>
        <v>14.926</v>
      </c>
      <c r="AJ131" s="52" cm="1">
        <f t="array" ref="AJ131">A127907542J_Latest</f>
        <v>3.5350000000000001</v>
      </c>
      <c r="AK131" s="52" cm="1">
        <f t="array" ref="AK131">A127907574A_Latest</f>
        <v>5.0430000000000001</v>
      </c>
      <c r="AL131" s="52" cm="1">
        <f t="array" ref="AL131">A127893826T_Latest</f>
        <v>1.4330000000000001</v>
      </c>
      <c r="AM131" s="52" cm="1">
        <f t="array" ref="AM131">A127893862A_Latest</f>
        <v>4.4820000000000002</v>
      </c>
      <c r="AN131" s="52" cm="1">
        <f t="array" ref="AN131">A127921110T_Latest</f>
        <v>1.7709999999999999</v>
      </c>
      <c r="AO131" s="52" cm="1">
        <f t="array" ref="AO131">A127852790L_Latest</f>
        <v>0.55500000000000005</v>
      </c>
      <c r="AP131" s="52" cm="1">
        <f t="array" ref="AP131">A127838866J_Latest</f>
        <v>15.606999999999999</v>
      </c>
      <c r="AQ131" s="52" cm="1">
        <f t="array" ref="AQ131">A127907482T_Latest</f>
        <v>3.5190000000000001</v>
      </c>
      <c r="AR131" s="52" cm="1">
        <f t="array" ref="AR131">A127920982J_Latest</f>
        <v>3.9449999999999998</v>
      </c>
      <c r="AS131" s="52" cm="1">
        <f t="array" ref="AS131">A127852622A_Latest</f>
        <v>7.4619999999999997</v>
      </c>
      <c r="AT131" s="52" cm="1">
        <f t="array" ref="AT131">A127880190F_Latest</f>
        <v>4.4359999999999999</v>
      </c>
      <c r="AU131" s="52" cm="1">
        <f t="array" ref="AU131">A127880306W_Latest</f>
        <v>391.07100000000003</v>
      </c>
      <c r="AV131" s="52" cm="1">
        <f t="array" ref="AV131">A127838630L_Latest</f>
        <v>427.75900000000001</v>
      </c>
      <c r="AW131" s="52" cm="1">
        <f t="array" ref="AW131">A127840314A_Latest</f>
        <v>1.6759999999999999</v>
      </c>
      <c r="AX131" s="52" cm="1">
        <f t="array" ref="AX131">A127881614T_Latest</f>
        <v>3.7370000000000001</v>
      </c>
      <c r="AY131" s="52" cm="1">
        <f t="array" ref="AY131">A127867918R_Latest</f>
        <v>0.70699999999999996</v>
      </c>
      <c r="AZ131" s="52" cm="1">
        <f t="array" ref="AZ131">A127854406V_Latest</f>
        <v>3.476</v>
      </c>
      <c r="BA131" s="52" cm="1">
        <f t="array" ref="BA131">A127881690V_Latest</f>
        <v>1.8959999999999999</v>
      </c>
      <c r="BB131" s="52" cm="1">
        <f t="array" ref="BB131">A127867970X_Latest</f>
        <v>2.4980000000000002</v>
      </c>
      <c r="BC131" s="52" cm="1">
        <f t="array" ref="BC131">A127840522V_Latest</f>
        <v>1.462</v>
      </c>
      <c r="BD131" s="52" cm="1">
        <f t="array" ref="BD131">A127868014T_Latest</f>
        <v>1.83</v>
      </c>
      <c r="BE131" s="52" cm="1">
        <f t="array" ref="BE131">A127895106F_Latest</f>
        <v>4.8789999999999996</v>
      </c>
      <c r="BF131" s="52" cm="1">
        <f t="array" ref="BF131">A127908994R_Latest</f>
        <v>0.53400000000000003</v>
      </c>
      <c r="BG131" s="52" cm="1">
        <f t="array" ref="BG131">A127895158J_Latest</f>
        <v>2.0299999999999998</v>
      </c>
      <c r="BH131" s="52" cm="1">
        <f t="array" ref="BH131">A127881562A_Latest</f>
        <v>6.4480000000000004</v>
      </c>
      <c r="BI131" s="52" cm="1">
        <f t="array" ref="BI131">A127895186T_Latest</f>
        <v>3.391</v>
      </c>
      <c r="BJ131" s="52" cm="1">
        <f t="array" ref="BJ131">A127895318J_Latest</f>
        <v>319.03199999999998</v>
      </c>
      <c r="BK131" s="52" cm="1">
        <f t="array" ref="BK131">A127894826K_Latest</f>
        <v>337.73500000000001</v>
      </c>
      <c r="BL131" s="52" cm="1">
        <f t="array" ref="BL131">A127937934C_Latest</f>
        <v>0.55900000000000005</v>
      </c>
      <c r="BM131" s="52" cm="1">
        <f t="array" ref="BM131">A127924138X_Latest</f>
        <v>2.6749999999999998</v>
      </c>
      <c r="BN131" s="52" cm="1">
        <f t="array" ref="BN131">A127842018V_Latest</f>
        <v>0.60699999999999998</v>
      </c>
      <c r="BO131" s="52" cm="1">
        <f t="array" ref="BO131">A127869370F_Latest</f>
        <v>0.85299999999999998</v>
      </c>
      <c r="BP131" s="52" cm="1">
        <f t="array" ref="BP131">A127938122R_Latest</f>
        <v>1.181</v>
      </c>
      <c r="BQ131" s="52" cm="1">
        <f t="array" ref="BQ131">A127910598C_Latest</f>
        <v>0.61599999999999999</v>
      </c>
      <c r="BR131" s="52" cm="1">
        <f t="array" ref="BR131">A127924242X_Latest</f>
        <v>0.16900000000000001</v>
      </c>
      <c r="BS131" s="52" cm="1">
        <f t="array" ref="BS131">A127869458X_Latest</f>
        <v>1.514</v>
      </c>
      <c r="BT131" s="52" cm="1">
        <f t="array" ref="BT131">A127924022W_Latest</f>
        <v>2.9140000000000001</v>
      </c>
      <c r="BU131" s="52" cm="1">
        <f t="array" ref="BU131">A127896646L_Latest</f>
        <v>0.96599999999999997</v>
      </c>
      <c r="BV131" s="52" cm="1">
        <f t="array" ref="BV131">A127924078J_Latest</f>
        <v>0.85</v>
      </c>
      <c r="BW131" s="52" cm="1">
        <f t="array" ref="BW131">A127883182K_Latest</f>
        <v>1.3140000000000001</v>
      </c>
      <c r="BX131" s="52" cm="1">
        <f t="array" ref="BX131">A127924114F_Latest</f>
        <v>2.13</v>
      </c>
      <c r="BY131" s="52" cm="1">
        <f t="array" ref="BY131">A127869490X_Latest</f>
        <v>94.453999999999994</v>
      </c>
      <c r="BZ131" s="52" cm="1">
        <f t="array" ref="BZ131">A127923774V_Latest</f>
        <v>102.628</v>
      </c>
      <c r="CA131" s="52" cm="1">
        <f t="array" ref="CA131">A127857318X_Latest</f>
        <v>0.88900000000000001</v>
      </c>
      <c r="CB131" s="52" cm="1">
        <f t="array" ref="CB131">A127912102X_Latest</f>
        <v>0.73899999999999999</v>
      </c>
      <c r="CC131" s="52" cm="1">
        <f t="array" ref="CC131">A127912126T_Latest</f>
        <v>1.6659999999999999</v>
      </c>
      <c r="CD131" s="52" cm="1">
        <f t="array" ref="CD131">A127939474L_Latest</f>
        <v>2.661</v>
      </c>
      <c r="CE131" s="52" cm="1">
        <f t="array" ref="CE131">A127884670R_Latest</f>
        <v>1.556</v>
      </c>
      <c r="CF131" s="52" cm="1">
        <f t="array" ref="CF131">A127939502K_Latest</f>
        <v>0.33200000000000002</v>
      </c>
      <c r="CG131" s="52" cm="1">
        <f t="array" ref="CG131">A127857546A_Latest</f>
        <v>0.83</v>
      </c>
      <c r="CH131" s="52" cm="1">
        <f t="array" ref="CH131">A127870990T_Latest</f>
        <v>0.93200000000000005</v>
      </c>
      <c r="CI131" s="52" cm="1">
        <f t="array" ref="CI131">A127843418X_Latest</f>
        <v>1.079</v>
      </c>
      <c r="CJ131" s="52" cm="1">
        <f t="array" ref="CJ131">A127912026J_Latest</f>
        <v>2.4359999999999999</v>
      </c>
      <c r="CK131" s="52" cm="1">
        <f t="array" ref="CK131">A127870830F_Latest</f>
        <v>1.2090000000000001</v>
      </c>
      <c r="CL131" s="52" cm="1">
        <f t="array" ref="CL131">A127898266W_Latest</f>
        <v>2.7010000000000001</v>
      </c>
      <c r="CM131" s="52" cm="1">
        <f t="array" ref="CM131">A127857402R_Latest</f>
        <v>2.1800000000000002</v>
      </c>
      <c r="CN131" s="52" cm="1">
        <f t="array" ref="CN131">A127843614J_Latest</f>
        <v>141.66499999999999</v>
      </c>
      <c r="CO131" s="52" cm="1">
        <f t="array" ref="CO131">A127870470L_Latest</f>
        <v>151.27099999999999</v>
      </c>
      <c r="CP131" s="52" cm="1">
        <f t="array" ref="CP131">A127858830C_Latest</f>
        <v>0</v>
      </c>
      <c r="CQ131" s="52" cm="1">
        <f t="array" ref="CQ131">A127927214V_Latest</f>
        <v>0.41699999999999998</v>
      </c>
      <c r="CR131" s="52" cm="1">
        <f t="array" ref="CR131">A127913710W_Latest</f>
        <v>0.53400000000000003</v>
      </c>
      <c r="CS131" s="52" cm="1">
        <f t="array" ref="CS131">A127858966R_Latest</f>
        <v>0.48799999999999999</v>
      </c>
      <c r="CT131" s="52" cm="1">
        <f t="array" ref="CT131">A127872474J_Latest</f>
        <v>0.20100000000000001</v>
      </c>
      <c r="CU131" s="52" cm="1">
        <f t="array" ref="CU131">A127927310V_Latest</f>
        <v>0.26200000000000001</v>
      </c>
      <c r="CV131" s="52" cm="1">
        <f t="array" ref="CV131">A127845146T_Latest</f>
        <v>0.26400000000000001</v>
      </c>
      <c r="CW131" s="52" cm="1">
        <f t="array" ref="CW131">A127886178X_Latest</f>
        <v>0.435</v>
      </c>
      <c r="CX131" s="52" cm="1">
        <f t="array" ref="CX131">A127885986C_Latest</f>
        <v>0.41699999999999998</v>
      </c>
      <c r="CY131" s="52" cm="1">
        <f t="array" ref="CY131">A127844970W_Latest</f>
        <v>0.34599999999999997</v>
      </c>
      <c r="CZ131" s="52" cm="1">
        <f t="array" ref="CZ131">A127844986R_Latest</f>
        <v>0.40300000000000002</v>
      </c>
      <c r="DA131" s="52" cm="1">
        <f t="array" ref="DA131">A127845018X_Latest</f>
        <v>0.73499999999999999</v>
      </c>
      <c r="DB131" s="52" cm="1">
        <f t="array" ref="DB131">A127927194W_Latest</f>
        <v>0.7</v>
      </c>
      <c r="DC131" s="52" cm="1">
        <f t="array" ref="DC131">A127872534X_Latest</f>
        <v>26.375</v>
      </c>
      <c r="DD131" s="52" cm="1">
        <f t="array" ref="DD131">A127858542K_Latest</f>
        <v>28.975999999999999</v>
      </c>
      <c r="DE131" s="52" cm="1">
        <f t="array" ref="DE131">A127928746A_Latest</f>
        <v>0</v>
      </c>
      <c r="DF131" s="52" cm="1">
        <f t="array" ref="DF131">A127887634K_Latest</f>
        <v>0</v>
      </c>
      <c r="DG131" s="52" cm="1">
        <f t="array" ref="DG131">A127846626W_Latest</f>
        <v>0</v>
      </c>
      <c r="DH131" s="52" cm="1">
        <f t="array" ref="DH131">A127846650W_Latest</f>
        <v>0.42899999999999999</v>
      </c>
      <c r="DI131" s="52" cm="1">
        <f t="array" ref="DI131">A127887694L_Latest</f>
        <v>0.111</v>
      </c>
      <c r="DJ131" s="52" cm="1">
        <f t="array" ref="DJ131">A127846674R_Latest</f>
        <v>0.17299999999999999</v>
      </c>
      <c r="DK131" s="52" cm="1">
        <f t="array" ref="DK131">A127928918K_Latest</f>
        <v>7.4999999999999997E-2</v>
      </c>
      <c r="DL131" s="52" cm="1">
        <f t="array" ref="DL131">A127860474K_Latest</f>
        <v>0</v>
      </c>
      <c r="DM131" s="52" cm="1">
        <f t="array" ref="DM131">A127901266R_Latest</f>
        <v>0</v>
      </c>
      <c r="DN131" s="52" cm="1">
        <f t="array" ref="DN131">A127901302L_Latest</f>
        <v>0</v>
      </c>
      <c r="DO131" s="52" cm="1">
        <f t="array" ref="DO131">A127860286A_Latest</f>
        <v>0</v>
      </c>
      <c r="DP131" s="52" cm="1">
        <f t="array" ref="DP131">A127915218F_Latest</f>
        <v>0.61499999999999999</v>
      </c>
      <c r="DQ131" s="52" cm="1">
        <f t="array" ref="DQ131">A127928810J_Latest</f>
        <v>0.17299999999999999</v>
      </c>
      <c r="DR131" s="52" cm="1">
        <f t="array" ref="DR131">A127901486T_Latest</f>
        <v>12.395</v>
      </c>
      <c r="DS131" s="52" cm="1">
        <f t="array" ref="DS131">A127859938X_Latest</f>
        <v>13.182</v>
      </c>
      <c r="DT131" s="52" cm="1">
        <f t="array" ref="DT131">A127875306A_Latest</f>
        <v>0.47399999999999998</v>
      </c>
      <c r="DU131" s="52" cm="1">
        <f t="array" ref="DU131">A127875418V_Latest</f>
        <v>1.085</v>
      </c>
      <c r="DV131" s="52" cm="1">
        <f t="array" ref="DV131">A127944062L_Latest</f>
        <v>0</v>
      </c>
      <c r="DW131" s="52" cm="1">
        <f t="array" ref="DW131">A127930430W_Latest</f>
        <v>0.39400000000000002</v>
      </c>
      <c r="DX131" s="52" cm="1">
        <f t="array" ref="DX131">A127916662V_Latest</f>
        <v>0.30199999999999999</v>
      </c>
      <c r="DY131" s="52" cm="1">
        <f t="array" ref="DY131">A127861930W_Latest</f>
        <v>0</v>
      </c>
      <c r="DZ131" s="52" cm="1">
        <f t="array" ref="DZ131">A127889258C_Latest</f>
        <v>0.18099999999999999</v>
      </c>
      <c r="EA131" s="52" cm="1">
        <f t="array" ref="EA131">A127875550C_Latest</f>
        <v>0</v>
      </c>
      <c r="EB131" s="52" cm="1">
        <f t="array" ref="EB131">A127902890L_Latest</f>
        <v>1.5589999999999999</v>
      </c>
      <c r="EC131" s="52" cm="1">
        <f t="array" ref="EC131">A127875330A_Latest</f>
        <v>0</v>
      </c>
      <c r="ED131" s="52" cm="1">
        <f t="array" ref="ED131">A127930270W_Latest</f>
        <v>0</v>
      </c>
      <c r="EE131" s="52" cm="1">
        <f t="array" ref="EE131">A127916614A_Latest</f>
        <v>0.877</v>
      </c>
      <c r="EF131" s="52" cm="1">
        <f t="array" ref="EF131">A127875398W_Latest</f>
        <v>0</v>
      </c>
      <c r="EG131" s="52" cm="1">
        <f t="array" ref="EG131">A127916722K_Latest</f>
        <v>23.132999999999999</v>
      </c>
      <c r="EH131" s="52" cm="1">
        <f t="array" ref="EH131">A127875046T_Latest</f>
        <v>25.803000000000001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8751</v>
      </c>
      <c r="C132" s="62">
        <v>15</v>
      </c>
      <c r="D132" s="52" cm="1">
        <f t="array" ref="D132">A127890494C_Latest</f>
        <v>126.47199999999999</v>
      </c>
      <c r="E132" s="52" cm="1">
        <f t="array" ref="E132">A127835950V_Latest</f>
        <v>283.46199999999999</v>
      </c>
      <c r="F132" s="52" cm="1">
        <f t="array" ref="F132">A127904554L_Latest</f>
        <v>153.464</v>
      </c>
      <c r="G132" s="52" cm="1">
        <f t="array" ref="G132">A127918210T_Latest</f>
        <v>137.523</v>
      </c>
      <c r="H132" s="52" cm="1">
        <f t="array" ref="H132">A127863346W_Latest</f>
        <v>162.31299999999999</v>
      </c>
      <c r="I132" s="52" cm="1">
        <f t="array" ref="I132">A127918266C_Latest</f>
        <v>107.779</v>
      </c>
      <c r="J132" s="52" cm="1">
        <f t="array" ref="J132">A127863370W_Latest</f>
        <v>75.064999999999998</v>
      </c>
      <c r="K132" s="52" cm="1">
        <f t="array" ref="K132">A127932046R_Latest</f>
        <v>91.86</v>
      </c>
      <c r="L132" s="52" cm="1">
        <f t="array" ref="L132">A127876942J_Latest</f>
        <v>372.65800000000002</v>
      </c>
      <c r="M132" s="52" cm="1">
        <f t="array" ref="M132">A127849646K_Latest</f>
        <v>123.06699999999999</v>
      </c>
      <c r="N132" s="52" cm="1">
        <f t="array" ref="N132">A127890566C_Latest</f>
        <v>148.84</v>
      </c>
      <c r="O132" s="52" cm="1">
        <f t="array" ref="O132">A127931874C_Latest</f>
        <v>313.03300000000002</v>
      </c>
      <c r="P132" s="52" cm="1">
        <f t="array" ref="P132">A127931882C_Latest</f>
        <v>168.851</v>
      </c>
      <c r="Q132" s="52" cm="1">
        <f t="array" ref="Q132">A127932066X_Latest</f>
        <v>131.85499999999999</v>
      </c>
      <c r="R132" s="52" cm="1">
        <f t="array" ref="R132">A127835590A_Latest</f>
        <v>1272.1110000000001</v>
      </c>
      <c r="S132" s="52" cm="1">
        <f t="array" ref="S132">A127933374V_Latest</f>
        <v>44.4</v>
      </c>
      <c r="T132" s="52" cm="1">
        <f t="array" ref="T132">A127933498W_Latest</f>
        <v>91.721999999999994</v>
      </c>
      <c r="U132" s="52" cm="1">
        <f t="array" ref="U132">A127878626T_Latest</f>
        <v>34.441000000000003</v>
      </c>
      <c r="V132" s="52" cm="1">
        <f t="array" ref="V132">A127878650T_Latest</f>
        <v>37.000999999999998</v>
      </c>
      <c r="W132" s="52" cm="1">
        <f t="array" ref="W132">A127906034V_Latest</f>
        <v>41.851999999999997</v>
      </c>
      <c r="X132" s="52" cm="1">
        <f t="array" ref="X132">A127878686V_Latest</f>
        <v>29.279</v>
      </c>
      <c r="Y132" s="52" cm="1">
        <f t="array" ref="Y132">A127933602K_Latest</f>
        <v>18.385999999999999</v>
      </c>
      <c r="Z132" s="52" cm="1">
        <f t="array" ref="Z132">A127878726A_Latest</f>
        <v>14.731999999999999</v>
      </c>
      <c r="AA132" s="52" cm="1">
        <f t="array" ref="AA132">A127919570R_Latest</f>
        <v>127.441</v>
      </c>
      <c r="AB132" s="52" cm="1">
        <f t="array" ref="AB132">A127851158R_Latest</f>
        <v>30.832000000000001</v>
      </c>
      <c r="AC132" s="52" cm="1">
        <f t="array" ref="AC132">A127905914X_Latest</f>
        <v>36.811</v>
      </c>
      <c r="AD132" s="52" cm="1">
        <f t="array" ref="AD132">A127837438V_Latest</f>
        <v>76.650000000000006</v>
      </c>
      <c r="AE132" s="52" cm="1">
        <f t="array" ref="AE132">A127919650R_Latest</f>
        <v>37.889000000000003</v>
      </c>
      <c r="AF132" s="52" cm="1">
        <f t="array" ref="AF132">A127878766V_Latest</f>
        <v>36.204000000000001</v>
      </c>
      <c r="AG132" s="52" cm="1">
        <f t="array" ref="AG132">A127837062J_Latest</f>
        <v>348.90199999999999</v>
      </c>
      <c r="AH132" s="52" cm="1">
        <f t="array" ref="AH132">A127934934X_Latest</f>
        <v>34.412999999999997</v>
      </c>
      <c r="AI132" s="52" cm="1">
        <f t="array" ref="AI132">A127921038K_Latest</f>
        <v>88.707999999999998</v>
      </c>
      <c r="AJ132" s="52" cm="1">
        <f t="array" ref="AJ132">A127838966T_Latest</f>
        <v>39.151000000000003</v>
      </c>
      <c r="AK132" s="52" cm="1">
        <f t="array" ref="AK132">A127907590A_Latest</f>
        <v>32.972999999999999</v>
      </c>
      <c r="AL132" s="52" cm="1">
        <f t="array" ref="AL132">A127893846A_Latest</f>
        <v>45.142000000000003</v>
      </c>
      <c r="AM132" s="52" cm="1">
        <f t="array" ref="AM132">A127893870A_Latest</f>
        <v>31.696000000000002</v>
      </c>
      <c r="AN132" s="52" cm="1">
        <f t="array" ref="AN132">A127852778W_Latest</f>
        <v>15.749000000000001</v>
      </c>
      <c r="AO132" s="52" cm="1">
        <f t="array" ref="AO132">A127893914T_Latest</f>
        <v>23.204000000000001</v>
      </c>
      <c r="AP132" s="52" cm="1">
        <f t="array" ref="AP132">A127907462J_Latest</f>
        <v>111.818</v>
      </c>
      <c r="AQ132" s="52" cm="1">
        <f t="array" ref="AQ132">A127920974J_Latest</f>
        <v>30.321999999999999</v>
      </c>
      <c r="AR132" s="52" cm="1">
        <f t="array" ref="AR132">A127880150L_Latest</f>
        <v>41.546999999999997</v>
      </c>
      <c r="AS132" s="52" cm="1">
        <f t="array" ref="AS132">A127838926X_Latest</f>
        <v>80.405000000000001</v>
      </c>
      <c r="AT132" s="52" cm="1">
        <f t="array" ref="AT132">A127866362A_Latest</f>
        <v>44.591999999999999</v>
      </c>
      <c r="AU132" s="52" cm="1">
        <f t="array" ref="AU132">A127907670A_Latest</f>
        <v>41.351999999999997</v>
      </c>
      <c r="AV132" s="52" cm="1">
        <f t="array" ref="AV132">A127907158R_Latest</f>
        <v>352.95</v>
      </c>
      <c r="AW132" s="52" cm="1">
        <f t="array" ref="AW132">A127922502W_Latest</f>
        <v>21.986000000000001</v>
      </c>
      <c r="AX132" s="52" cm="1">
        <f t="array" ref="AX132">A127854370C_Latest</f>
        <v>42.832999999999998</v>
      </c>
      <c r="AY132" s="52" cm="1">
        <f t="array" ref="AY132">A127936570J_Latest</f>
        <v>38.421999999999997</v>
      </c>
      <c r="AZ132" s="52" cm="1">
        <f t="array" ref="AZ132">A127840474L_Latest</f>
        <v>32.008000000000003</v>
      </c>
      <c r="BA132" s="52" cm="1">
        <f t="array" ref="BA132">A127922658T_Latest</f>
        <v>36.127000000000002</v>
      </c>
      <c r="BB132" s="52" cm="1">
        <f t="array" ref="BB132">A127854446L_Latest</f>
        <v>22.443000000000001</v>
      </c>
      <c r="BC132" s="52" cm="1">
        <f t="array" ref="BC132">A127840534C_Latest</f>
        <v>22.251999999999999</v>
      </c>
      <c r="BD132" s="52" cm="1">
        <f t="array" ref="BD132">A127854474W_Latest</f>
        <v>23.137</v>
      </c>
      <c r="BE132" s="52" cm="1">
        <f t="array" ref="BE132">A127936458J_Latest</f>
        <v>57.536999999999999</v>
      </c>
      <c r="BF132" s="52" cm="1">
        <f t="array" ref="BF132">A127895142R_Latest</f>
        <v>27.242999999999999</v>
      </c>
      <c r="BG132" s="52" cm="1">
        <f t="array" ref="BG132">A127936502F_Latest</f>
        <v>32.673000000000002</v>
      </c>
      <c r="BH132" s="52" cm="1">
        <f t="array" ref="BH132">A127936522R_Latest</f>
        <v>78.067999999999998</v>
      </c>
      <c r="BI132" s="52" cm="1">
        <f t="array" ref="BI132">A127895194T_Latest</f>
        <v>39.738999999999997</v>
      </c>
      <c r="BJ132" s="52" cm="1">
        <f t="array" ref="BJ132">A127854482W_Latest</f>
        <v>22.516999999999999</v>
      </c>
      <c r="BK132" s="52" cm="1">
        <f t="array" ref="BK132">A127854002X_Latest</f>
        <v>261.72699999999998</v>
      </c>
      <c r="BL132" s="52" cm="1">
        <f t="array" ref="BL132">A127841898K_Latest</f>
        <v>7.4710000000000001</v>
      </c>
      <c r="BM132" s="52" cm="1">
        <f t="array" ref="BM132">A127869342W_Latest</f>
        <v>14.76</v>
      </c>
      <c r="BN132" s="52" cm="1">
        <f t="array" ref="BN132">A127938086T_Latest</f>
        <v>8.0739999999999998</v>
      </c>
      <c r="BO132" s="52" cm="1">
        <f t="array" ref="BO132">A127883278C_Latest</f>
        <v>9.2989999999999995</v>
      </c>
      <c r="BP132" s="52" cm="1">
        <f t="array" ref="BP132">A127938130R_Latest</f>
        <v>9.4610000000000003</v>
      </c>
      <c r="BQ132" s="52" cm="1">
        <f t="array" ref="BQ132">A127855990K_Latest</f>
        <v>7.14</v>
      </c>
      <c r="BR132" s="52" cm="1">
        <f t="array" ref="BR132">A127896774F_Latest</f>
        <v>5.7240000000000002</v>
      </c>
      <c r="BS132" s="52" cm="1">
        <f t="array" ref="BS132">A127924258T_Latest</f>
        <v>8.06</v>
      </c>
      <c r="BT132" s="52" cm="1">
        <f t="array" ref="BT132">A127910458A_Latest</f>
        <v>19.71</v>
      </c>
      <c r="BU132" s="52" cm="1">
        <f t="array" ref="BU132">A127924058X_Latest</f>
        <v>6.4550000000000001</v>
      </c>
      <c r="BV132" s="52" cm="1">
        <f t="array" ref="BV132">A127924094J_Latest</f>
        <v>6.93</v>
      </c>
      <c r="BW132" s="52" cm="1">
        <f t="array" ref="BW132">A127855870T_Latest</f>
        <v>23.138999999999999</v>
      </c>
      <c r="BX132" s="52" cm="1">
        <f t="array" ref="BX132">A127896706C_Latest</f>
        <v>12.872999999999999</v>
      </c>
      <c r="BY132" s="52" cm="1">
        <f t="array" ref="BY132">A127869510W_Latest</f>
        <v>5.9009999999999998</v>
      </c>
      <c r="BZ132" s="52" cm="1">
        <f t="array" ref="BZ132">A127937670K_Latest</f>
        <v>75.89</v>
      </c>
      <c r="CA132" s="52" cm="1">
        <f t="array" ref="CA132">A127857330R_Latest</f>
        <v>11.718</v>
      </c>
      <c r="CB132" s="52" cm="1">
        <f t="array" ref="CB132">A127898322C_Latest</f>
        <v>28.934999999999999</v>
      </c>
      <c r="CC132" s="52" cm="1">
        <f t="array" ref="CC132">A127939466L_Latest</f>
        <v>25.129000000000001</v>
      </c>
      <c r="CD132" s="52" cm="1">
        <f t="array" ref="CD132">A127912146A_Latest</f>
        <v>19.888999999999999</v>
      </c>
      <c r="CE132" s="52" cm="1">
        <f t="array" ref="CE132">A127843550J_Latest</f>
        <v>18.998999999999999</v>
      </c>
      <c r="CF132" s="52" cm="1">
        <f t="array" ref="CF132">A127939510K_Latest</f>
        <v>13.151</v>
      </c>
      <c r="CG132" s="52" cm="1">
        <f t="array" ref="CG132">A127870982T_Latest</f>
        <v>10.157999999999999</v>
      </c>
      <c r="CH132" s="52" cm="1">
        <f t="array" ref="CH132">A127912214T_Latest</f>
        <v>17.167000000000002</v>
      </c>
      <c r="CI132" s="52" cm="1">
        <f t="array" ref="CI132">A127925678F_Latest</f>
        <v>34.898000000000003</v>
      </c>
      <c r="CJ132" s="52" cm="1">
        <f t="array" ref="CJ132">A127870818R_Latest</f>
        <v>19.905999999999999</v>
      </c>
      <c r="CK132" s="52" cm="1">
        <f t="array" ref="CK132">A127870838X_Latest</f>
        <v>23.658000000000001</v>
      </c>
      <c r="CL132" s="52" cm="1">
        <f t="array" ref="CL132">A127925726L_Latest</f>
        <v>39.771999999999998</v>
      </c>
      <c r="CM132" s="52" cm="1">
        <f t="array" ref="CM132">A127843494A_Latest</f>
        <v>25.46</v>
      </c>
      <c r="CN132" s="52" cm="1">
        <f t="array" ref="CN132">A127925898J_Latest</f>
        <v>20.207999999999998</v>
      </c>
      <c r="CO132" s="52" cm="1">
        <f t="array" ref="CO132">A127843178X_Latest</f>
        <v>166.226</v>
      </c>
      <c r="CP132" s="52" cm="1">
        <f t="array" ref="CP132">A127913614W_Latest</f>
        <v>2.1840000000000002</v>
      </c>
      <c r="CQ132" s="52" cm="1">
        <f t="array" ref="CQ132">A127913698T_Latest</f>
        <v>4.173</v>
      </c>
      <c r="CR132" s="52" cm="1">
        <f t="array" ref="CR132">A127845090T_Latest</f>
        <v>2.8109999999999999</v>
      </c>
      <c r="CS132" s="52" cm="1">
        <f t="array" ref="CS132">A127941082T_Latest</f>
        <v>2.823</v>
      </c>
      <c r="CT132" s="52" cm="1">
        <f t="array" ref="CT132">A127913746X_Latest</f>
        <v>3.5379999999999998</v>
      </c>
      <c r="CU132" s="52" cm="1">
        <f t="array" ref="CU132">A127899906A_Latest</f>
        <v>1.5409999999999999</v>
      </c>
      <c r="CV132" s="52" cm="1">
        <f t="array" ref="CV132">A127899922A_Latest</f>
        <v>1.3759999999999999</v>
      </c>
      <c r="CW132" s="52" cm="1">
        <f t="array" ref="CW132">A127886182R_Latest</f>
        <v>2.06</v>
      </c>
      <c r="CX132" s="52" cm="1">
        <f t="array" ref="CX132">A127858846W_Latest</f>
        <v>5.3479999999999999</v>
      </c>
      <c r="CY132" s="52" cm="1">
        <f t="array" ref="CY132">A127927142V_Latest</f>
        <v>3.0369999999999999</v>
      </c>
      <c r="CZ132" s="52" cm="1">
        <f t="array" ref="CZ132">A127899786V_Latest</f>
        <v>1.7769999999999999</v>
      </c>
      <c r="DA132" s="52" cm="1">
        <f t="array" ref="DA132">A127899802J_Latest</f>
        <v>6.8369999999999997</v>
      </c>
      <c r="DB132" s="52" cm="1">
        <f t="array" ref="DB132">A127886058F_Latest</f>
        <v>3.258</v>
      </c>
      <c r="DC132" s="52" cm="1">
        <f t="array" ref="DC132">A127913822R_Latest</f>
        <v>2.6869999999999998</v>
      </c>
      <c r="DD132" s="52" cm="1">
        <f t="array" ref="DD132">A127858554V_Latest</f>
        <v>23.193000000000001</v>
      </c>
      <c r="DE132" s="52" cm="1">
        <f t="array" ref="DE132">A127846478F_Latest</f>
        <v>1.181</v>
      </c>
      <c r="DF132" s="52" cm="1">
        <f t="array" ref="DF132">A127846606L_Latest</f>
        <v>2.0790000000000002</v>
      </c>
      <c r="DG132" s="52" cm="1">
        <f t="array" ref="DG132">A127942474W_Latest</f>
        <v>2.6669999999999998</v>
      </c>
      <c r="DH132" s="52" cm="1">
        <f t="array" ref="DH132">A127860386K_Latest</f>
        <v>1.4910000000000001</v>
      </c>
      <c r="DI132" s="52" cm="1">
        <f t="array" ref="DI132">A127846662F_Latest</f>
        <v>1.718</v>
      </c>
      <c r="DJ132" s="52" cm="1">
        <f t="array" ref="DJ132">A127846686X_Latest</f>
        <v>0.434</v>
      </c>
      <c r="DK132" s="52" cm="1">
        <f t="array" ref="DK132">A127874030F_Latest</f>
        <v>0.88100000000000001</v>
      </c>
      <c r="DL132" s="52" cm="1">
        <f t="array" ref="DL132">A127887726V_Latest</f>
        <v>1.2989999999999999</v>
      </c>
      <c r="DM132" s="52" cm="1">
        <f t="array" ref="DM132">A127901278X_Latest</f>
        <v>2.9620000000000002</v>
      </c>
      <c r="DN132" s="52" cm="1">
        <f t="array" ref="DN132">A127942410K_Latest</f>
        <v>1.7529999999999999</v>
      </c>
      <c r="DO132" s="52" cm="1">
        <f t="array" ref="DO132">A127915206W_Latest</f>
        <v>2.899</v>
      </c>
      <c r="DP132" s="52" cm="1">
        <f t="array" ref="DP132">A127915230W_Latest</f>
        <v>2.419</v>
      </c>
      <c r="DQ132" s="52" cm="1">
        <f t="array" ref="DQ132">A127860334J_Latest</f>
        <v>1.3069999999999999</v>
      </c>
      <c r="DR132" s="52" cm="1">
        <f t="array" ref="DR132">A127901494T_Latest</f>
        <v>1.496</v>
      </c>
      <c r="DS132" s="52" cm="1">
        <f t="array" ref="DS132">A127887258T_Latest</f>
        <v>13.247999999999999</v>
      </c>
      <c r="DT132" s="52" cm="1">
        <f t="array" ref="DT132">A127861770W_Latest</f>
        <v>3.1179999999999999</v>
      </c>
      <c r="DU132" s="52" cm="1">
        <f t="array" ref="DU132">A127902990W_Latest</f>
        <v>10.250999999999999</v>
      </c>
      <c r="DV132" s="52" cm="1">
        <f t="array" ref="DV132">A127875462C_Latest</f>
        <v>2.7690000000000001</v>
      </c>
      <c r="DW132" s="52" cm="1">
        <f t="array" ref="DW132">A127861902L_Latest</f>
        <v>2.0390000000000001</v>
      </c>
      <c r="DX132" s="52" cm="1">
        <f t="array" ref="DX132">A127861918F_Latest</f>
        <v>5.4749999999999996</v>
      </c>
      <c r="DY132" s="52" cm="1">
        <f t="array" ref="DY132">A127916690C_Latest</f>
        <v>2.0950000000000002</v>
      </c>
      <c r="DZ132" s="52" cm="1">
        <f t="array" ref="DZ132">A127944142L_Latest</f>
        <v>0.53800000000000003</v>
      </c>
      <c r="EA132" s="52" cm="1">
        <f t="array" ref="EA132">A127916718V_Latest</f>
        <v>2.2010000000000001</v>
      </c>
      <c r="EB132" s="52" cm="1">
        <f t="array" ref="EB132">A127861790F_Latest</f>
        <v>12.944000000000001</v>
      </c>
      <c r="EC132" s="52" cm="1">
        <f t="array" ref="EC132">A127943990K_Latest</f>
        <v>3.5179999999999998</v>
      </c>
      <c r="ED132" s="52" cm="1">
        <f t="array" ref="ED132">A127930286R_Latest</f>
        <v>2.5459999999999998</v>
      </c>
      <c r="EE132" s="52" cm="1">
        <f t="array" ref="EE132">A127875386L_Latest</f>
        <v>5.7439999999999998</v>
      </c>
      <c r="EF132" s="52" cm="1">
        <f t="array" ref="EF132">A127916634K_Latest</f>
        <v>3.7330000000000001</v>
      </c>
      <c r="EG132" s="52" cm="1">
        <f t="array" ref="EG132">A127848226W_Latest</f>
        <v>1.49</v>
      </c>
      <c r="EH132" s="52" cm="1">
        <f t="array" ref="EH132">A127888794R_Latest</f>
        <v>29.975999999999999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135.46199999999999</v>
      </c>
      <c r="E133" s="52" cm="1">
        <f t="array" ref="E133">A127918182V_Latest</f>
        <v>321.36700000000002</v>
      </c>
      <c r="F133" s="52" cm="1">
        <f t="array" ref="F133">A127877022K_Latest</f>
        <v>163.44499999999999</v>
      </c>
      <c r="G133" s="52" cm="1">
        <f t="array" ref="G133">A127863318L_Latest</f>
        <v>159.614</v>
      </c>
      <c r="H133" s="52" cm="1">
        <f t="array" ref="H133">A127877042V_Latest</f>
        <v>171.52199999999999</v>
      </c>
      <c r="I133" s="52" cm="1">
        <f t="array" ref="I133">A127918246V_Latest</f>
        <v>117.822</v>
      </c>
      <c r="J133" s="52" cm="1">
        <f t="array" ref="J133">A127877066L_Latest</f>
        <v>81.706999999999994</v>
      </c>
      <c r="K133" s="52" cm="1">
        <f t="array" ref="K133">A127877090L_Latest</f>
        <v>101.315</v>
      </c>
      <c r="L133" s="52" cm="1">
        <f t="array" ref="L133">A127863174L_Latest</f>
        <v>412.76</v>
      </c>
      <c r="M133" s="52" cm="1">
        <f t="array" ref="M133">A127904470C_Latest</f>
        <v>133.911</v>
      </c>
      <c r="N133" s="52" cm="1">
        <f t="array" ref="N133">A127931866C_Latest</f>
        <v>162.733</v>
      </c>
      <c r="O133" s="52" cm="1">
        <f t="array" ref="O133">A127918142A_Latest</f>
        <v>342.42099999999999</v>
      </c>
      <c r="P133" s="52" cm="1">
        <f t="array" ref="P133">A127863266W_Latest</f>
        <v>187.72900000000001</v>
      </c>
      <c r="Q133" s="52" cm="1">
        <f t="array" ref="Q133">A127836026F_Latest</f>
        <v>1571.607</v>
      </c>
      <c r="R133" s="52" cm="1">
        <f t="array" ref="R133">A127890222X_Latest</f>
        <v>2830.6390000000001</v>
      </c>
      <c r="S133" s="52" cm="1">
        <f t="array" ref="S133">A127905878A_Latest</f>
        <v>46.125999999999998</v>
      </c>
      <c r="T133" s="52" cm="1">
        <f t="array" ref="T133">A127905978K_Latest</f>
        <v>106.047</v>
      </c>
      <c r="U133" s="52" cm="1">
        <f t="array" ref="U133">A127933506K_Latest</f>
        <v>37.374000000000002</v>
      </c>
      <c r="V133" s="52" cm="1">
        <f t="array" ref="V133">A127864834A_Latest</f>
        <v>45.747</v>
      </c>
      <c r="W133" s="52" cm="1">
        <f t="array" ref="W133">A127864858V_Latest</f>
        <v>44.38</v>
      </c>
      <c r="X133" s="52" cm="1">
        <f t="array" ref="X133">A127906042V_Latest</f>
        <v>30.957000000000001</v>
      </c>
      <c r="Y133" s="52" cm="1">
        <f t="array" ref="Y133">A127878698C_Latest</f>
        <v>20.276</v>
      </c>
      <c r="Z133" s="52" cm="1">
        <f t="array" ref="Z133">A127878722T_Latest</f>
        <v>18.922000000000001</v>
      </c>
      <c r="AA133" s="52" cm="1">
        <f t="array" ref="AA133">A127892058V_Latest</f>
        <v>141.089</v>
      </c>
      <c r="AB133" s="52" cm="1">
        <f t="array" ref="AB133">A127864730J_Latest</f>
        <v>33.875</v>
      </c>
      <c r="AC133" s="52" cm="1">
        <f t="array" ref="AC133">A127919602W_Latest</f>
        <v>42.265999999999998</v>
      </c>
      <c r="AD133" s="52" cm="1">
        <f t="array" ref="AD133">A127878570T_Latest</f>
        <v>85.885999999999996</v>
      </c>
      <c r="AE133" s="52" cm="1">
        <f t="array" ref="AE133">A127919638X_Latest</f>
        <v>43.756999999999998</v>
      </c>
      <c r="AF133" s="52" cm="1">
        <f t="array" ref="AF133">A127892274L_Latest</f>
        <v>467.83</v>
      </c>
      <c r="AG133" s="52" cm="1">
        <f t="array" ref="AG133">A127837058T_Latest</f>
        <v>820.07600000000002</v>
      </c>
      <c r="AH133" s="52" cm="1">
        <f t="array" ref="AH133">A127880082W_Latest</f>
        <v>38.08</v>
      </c>
      <c r="AI133" s="52" cm="1">
        <f t="array" ref="AI133">A127893778K_Latest</f>
        <v>103.634</v>
      </c>
      <c r="AJ133" s="52" cm="1">
        <f t="array" ref="AJ133">A127880226W_Latest</f>
        <v>42.686</v>
      </c>
      <c r="AK133" s="52" cm="1">
        <f t="array" ref="AK133">A127935042K_Latest</f>
        <v>38.015999999999998</v>
      </c>
      <c r="AL133" s="52" cm="1">
        <f t="array" ref="AL133">A127893830J_Latest</f>
        <v>46.575000000000003</v>
      </c>
      <c r="AM133" s="52" cm="1">
        <f t="array" ref="AM133">A127921102T_Latest</f>
        <v>36.179000000000002</v>
      </c>
      <c r="AN133" s="52" cm="1">
        <f t="array" ref="AN133">A127935082C_Latest</f>
        <v>17.521000000000001</v>
      </c>
      <c r="AO133" s="52" cm="1">
        <f t="array" ref="AO133">A127893906T_Latest</f>
        <v>23.759</v>
      </c>
      <c r="AP133" s="52" cm="1">
        <f t="array" ref="AP133">A127907458T_Latest</f>
        <v>127.425</v>
      </c>
      <c r="AQ133" s="52" cm="1">
        <f t="array" ref="AQ133">A127907486A_Latest</f>
        <v>33.841999999999999</v>
      </c>
      <c r="AR133" s="52" cm="1">
        <f t="array" ref="AR133">A127907498K_Latest</f>
        <v>45.491</v>
      </c>
      <c r="AS133" s="52" cm="1">
        <f t="array" ref="AS133">A127907510R_Latest</f>
        <v>87.867999999999995</v>
      </c>
      <c r="AT133" s="52" cm="1">
        <f t="array" ref="AT133">A127866354A_Latest</f>
        <v>49.027999999999999</v>
      </c>
      <c r="AU133" s="52" cm="1">
        <f t="array" ref="AU133">A127866482V_Latest</f>
        <v>432.423</v>
      </c>
      <c r="AV133" s="52" cm="1">
        <f t="array" ref="AV133">A127852306X_Latest</f>
        <v>780.70899999999995</v>
      </c>
      <c r="AW133" s="52" cm="1">
        <f t="array" ref="AW133">A127840322A_Latest</f>
        <v>23.661999999999999</v>
      </c>
      <c r="AX133" s="52" cm="1">
        <f t="array" ref="AX133">A127840426V_Latest</f>
        <v>46.57</v>
      </c>
      <c r="AY133" s="52" cm="1">
        <f t="array" ref="AY133">A127895222R_Latest</f>
        <v>39.128</v>
      </c>
      <c r="AZ133" s="52" cm="1">
        <f t="array" ref="AZ133">A127922626X_Latest</f>
        <v>35.484000000000002</v>
      </c>
      <c r="BA133" s="52" cm="1">
        <f t="array" ref="BA133">A127867954X_Latest</f>
        <v>38.024000000000001</v>
      </c>
      <c r="BB133" s="52" cm="1">
        <f t="array" ref="BB133">A127922682T_Latest</f>
        <v>24.940999999999999</v>
      </c>
      <c r="BC133" s="52" cm="1">
        <f t="array" ref="BC133">A127909142J_Latest</f>
        <v>23.713999999999999</v>
      </c>
      <c r="BD133" s="52" cm="1">
        <f t="array" ref="BD133">A127895310R_Latest</f>
        <v>24.966999999999999</v>
      </c>
      <c r="BE133" s="52" cm="1">
        <f t="array" ref="BE133">A127908982F_Latest</f>
        <v>62.415999999999997</v>
      </c>
      <c r="BF133" s="52" cm="1">
        <f t="array" ref="BF133">A127881554A_Latest</f>
        <v>27.777000000000001</v>
      </c>
      <c r="BG133" s="52" cm="1">
        <f t="array" ref="BG133">A127867842F_Latest</f>
        <v>34.703000000000003</v>
      </c>
      <c r="BH133" s="52" cm="1">
        <f t="array" ref="BH133">A127881570A_Latest</f>
        <v>84.515000000000001</v>
      </c>
      <c r="BI133" s="52" cm="1">
        <f t="array" ref="BI133">A127922566J_Latest</f>
        <v>43.128999999999998</v>
      </c>
      <c r="BJ133" s="52" cm="1">
        <f t="array" ref="BJ133">A127840570L_Latest</f>
        <v>341.55</v>
      </c>
      <c r="BK133" s="52" cm="1">
        <f t="array" ref="BK133">A127894830A_Latest</f>
        <v>599.46199999999999</v>
      </c>
      <c r="BL133" s="52" cm="1">
        <f t="array" ref="BL133">A127855802R_Latest</f>
        <v>8.0310000000000006</v>
      </c>
      <c r="BM133" s="52" cm="1">
        <f t="array" ref="BM133">A127896710V_Latest</f>
        <v>17.434999999999999</v>
      </c>
      <c r="BN133" s="52" cm="1">
        <f t="array" ref="BN133">A127924170X_Latest</f>
        <v>8.68</v>
      </c>
      <c r="BO133" s="52" cm="1">
        <f t="array" ref="BO133">A127883270K_Latest</f>
        <v>10.151999999999999</v>
      </c>
      <c r="BP133" s="52" cm="1">
        <f t="array" ref="BP133">A127883290V_Latest</f>
        <v>10.643000000000001</v>
      </c>
      <c r="BQ133" s="52" cm="1">
        <f t="array" ref="BQ133">A127842046C_Latest</f>
        <v>7.7569999999999997</v>
      </c>
      <c r="BR133" s="52" cm="1">
        <f t="array" ref="BR133">A127910606T_Latest</f>
        <v>5.8929999999999998</v>
      </c>
      <c r="BS133" s="52" cm="1">
        <f t="array" ref="BS133">A127842098F_Latest</f>
        <v>9.5739999999999998</v>
      </c>
      <c r="BT133" s="52" cm="1">
        <f t="array" ref="BT133">A127924030W_Latest</f>
        <v>22.623999999999999</v>
      </c>
      <c r="BU133" s="52" cm="1">
        <f t="array" ref="BU133">A127855834J_Latest</f>
        <v>7.4210000000000003</v>
      </c>
      <c r="BV133" s="52" cm="1">
        <f t="array" ref="BV133">A127841950J_Latest</f>
        <v>7.78</v>
      </c>
      <c r="BW133" s="52" cm="1">
        <f t="array" ref="BW133">A127910486K_Latest</f>
        <v>24.452999999999999</v>
      </c>
      <c r="BX133" s="52" cm="1">
        <f t="array" ref="BX133">A127924118R_Latest</f>
        <v>15.004</v>
      </c>
      <c r="BY133" s="52" cm="1">
        <f t="array" ref="BY133">A127869502W_Latest</f>
        <v>100.355</v>
      </c>
      <c r="BZ133" s="52" cm="1">
        <f t="array" ref="BZ133">A127923778C_Latest</f>
        <v>178.518</v>
      </c>
      <c r="CA133" s="52" cm="1">
        <f t="array" ref="CA133">A127857322R_Latest</f>
        <v>12.606</v>
      </c>
      <c r="CB133" s="52" cm="1">
        <f t="array" ref="CB133">A127843502R_Latest</f>
        <v>29.675000000000001</v>
      </c>
      <c r="CC133" s="52" cm="1">
        <f t="array" ref="CC133">A127884642F_Latest</f>
        <v>26.795999999999999</v>
      </c>
      <c r="CD133" s="52" cm="1">
        <f t="array" ref="CD133">A127884658X_Latest</f>
        <v>22.55</v>
      </c>
      <c r="CE133" s="52" cm="1">
        <f t="array" ref="CE133">A127843534J_Latest</f>
        <v>20.555</v>
      </c>
      <c r="CF133" s="52" cm="1">
        <f t="array" ref="CF133">A127912178V_Latest</f>
        <v>13.484</v>
      </c>
      <c r="CG133" s="52" cm="1">
        <f t="array" ref="CG133">A127912190K_Latest</f>
        <v>10.988</v>
      </c>
      <c r="CH133" s="52" cm="1">
        <f t="array" ref="CH133">A127939534C_Latest</f>
        <v>18.099</v>
      </c>
      <c r="CI133" s="52" cm="1">
        <f t="array" ref="CI133">A127898202K_Latest</f>
        <v>35.975999999999999</v>
      </c>
      <c r="CJ133" s="52" cm="1">
        <f t="array" ref="CJ133">A127939398W_Latest</f>
        <v>22.341999999999999</v>
      </c>
      <c r="CK133" s="52" cm="1">
        <f t="array" ref="CK133">A127884598J_Latest</f>
        <v>24.867000000000001</v>
      </c>
      <c r="CL133" s="52" cm="1">
        <f t="array" ref="CL133">A127870858J_Latest</f>
        <v>42.472999999999999</v>
      </c>
      <c r="CM133" s="52" cm="1">
        <f t="array" ref="CM133">A127912090A_Latest</f>
        <v>27.64</v>
      </c>
      <c r="CN133" s="52" cm="1">
        <f t="array" ref="CN133">A127843618T_Latest</f>
        <v>161.874</v>
      </c>
      <c r="CO133" s="52" cm="1">
        <f t="array" ref="CO133">A127884322V_Latest</f>
        <v>317.49700000000001</v>
      </c>
      <c r="CP133" s="52" cm="1">
        <f t="array" ref="CP133">A127872322W_Latest</f>
        <v>2.1840000000000002</v>
      </c>
      <c r="CQ133" s="52" cm="1">
        <f t="array" ref="CQ133">A127927218C_Latest</f>
        <v>4.59</v>
      </c>
      <c r="CR133" s="52" cm="1">
        <f t="array" ref="CR133">A127899834A_Latest</f>
        <v>3.3450000000000002</v>
      </c>
      <c r="CS133" s="52" cm="1">
        <f t="array" ref="CS133">A127941066T_Latest</f>
        <v>3.3109999999999999</v>
      </c>
      <c r="CT133" s="52" cm="1">
        <f t="array" ref="CT133">A127845106X_Latest</f>
        <v>3.7389999999999999</v>
      </c>
      <c r="CU133" s="52" cm="1">
        <f t="array" ref="CU133">A127886134W_Latest</f>
        <v>1.8029999999999999</v>
      </c>
      <c r="CV133" s="52" cm="1">
        <f t="array" ref="CV133">A127941118J_Latest</f>
        <v>1.64</v>
      </c>
      <c r="CW133" s="52" cm="1">
        <f t="array" ref="CW133">A127899946V_Latest</f>
        <v>2.4950000000000001</v>
      </c>
      <c r="CX133" s="52" cm="1">
        <f t="array" ref="CX133">A127913626F_Latest</f>
        <v>5.7649999999999997</v>
      </c>
      <c r="CY133" s="52" cm="1">
        <f t="array" ref="CY133">A127872378J_Latest</f>
        <v>3.383</v>
      </c>
      <c r="CZ133" s="52" cm="1">
        <f t="array" ref="CZ133">A127844990F_Latest</f>
        <v>2.1800000000000002</v>
      </c>
      <c r="DA133" s="52" cm="1">
        <f t="array" ref="DA133">A127845022R_Latest</f>
        <v>7.5720000000000001</v>
      </c>
      <c r="DB133" s="52" cm="1">
        <f t="array" ref="DB133">A127886042L_Latest</f>
        <v>3.9590000000000001</v>
      </c>
      <c r="DC133" s="52" cm="1">
        <f t="array" ref="DC133">A127886190R_Latest</f>
        <v>29.062000000000001</v>
      </c>
      <c r="DD133" s="52" cm="1">
        <f t="array" ref="DD133">A127899454X_Latest</f>
        <v>52.168999999999997</v>
      </c>
      <c r="DE133" s="52" cm="1">
        <f t="array" ref="DE133">A127873834V_Latest</f>
        <v>1.181</v>
      </c>
      <c r="DF133" s="52" cm="1">
        <f t="array" ref="DF133">A127846594R_Latest</f>
        <v>2.0790000000000002</v>
      </c>
      <c r="DG133" s="52" cm="1">
        <f t="array" ref="DG133">A127901374X_Latest</f>
        <v>2.6669999999999998</v>
      </c>
      <c r="DH133" s="52" cm="1">
        <f t="array" ref="DH133">A127928858V_Latest</f>
        <v>1.92</v>
      </c>
      <c r="DI133" s="52" cm="1">
        <f t="array" ref="DI133">A127873986F_Latest</f>
        <v>1.829</v>
      </c>
      <c r="DJ133" s="52" cm="1">
        <f t="array" ref="DJ133">A127928898L_Latest</f>
        <v>0.60699999999999998</v>
      </c>
      <c r="DK133" s="52" cm="1">
        <f t="array" ref="DK133">A127874026R_Latest</f>
        <v>0.95599999999999996</v>
      </c>
      <c r="DL133" s="52" cm="1">
        <f t="array" ref="DL133">A127901470X_Latest</f>
        <v>1.2989999999999999</v>
      </c>
      <c r="DM133" s="52" cm="1">
        <f t="array" ref="DM133">A127915174R_Latest</f>
        <v>2.9620000000000002</v>
      </c>
      <c r="DN133" s="52" cm="1">
        <f t="array" ref="DN133">A127887566V_Latest</f>
        <v>1.7529999999999999</v>
      </c>
      <c r="DO133" s="52" cm="1">
        <f t="array" ref="DO133">A127928782K_Latest</f>
        <v>2.899</v>
      </c>
      <c r="DP133" s="52" cm="1">
        <f t="array" ref="DP133">A127928798C_Latest</f>
        <v>3.0329999999999999</v>
      </c>
      <c r="DQ133" s="52" cm="1">
        <f t="array" ref="DQ133">A127928814T_Latest</f>
        <v>1.4790000000000001</v>
      </c>
      <c r="DR133" s="52" cm="1">
        <f t="array" ref="DR133">A127846750F_Latest</f>
        <v>13.891</v>
      </c>
      <c r="DS133" s="52" cm="1">
        <f t="array" ref="DS133">A127928490J_Latest</f>
        <v>26.43</v>
      </c>
      <c r="DT133" s="52" cm="1">
        <f t="array" ref="DT133">A127916558V_Latest</f>
        <v>3.5920000000000001</v>
      </c>
      <c r="DU133" s="52" cm="1">
        <f t="array" ref="DU133">A127889166V_Latest</f>
        <v>11.337</v>
      </c>
      <c r="DV133" s="52" cm="1">
        <f t="array" ref="DV133">A127889194C_Latest</f>
        <v>2.7690000000000001</v>
      </c>
      <c r="DW133" s="52" cm="1">
        <f t="array" ref="DW133">A127889222A_Latest</f>
        <v>2.4329999999999998</v>
      </c>
      <c r="DX133" s="52" cm="1">
        <f t="array" ref="DX133">A127848158F_Latest</f>
        <v>5.7770000000000001</v>
      </c>
      <c r="DY133" s="52" cm="1">
        <f t="array" ref="DY133">A127848170W_Latest</f>
        <v>2.0950000000000002</v>
      </c>
      <c r="DZ133" s="52" cm="1">
        <f t="array" ref="DZ133">A127875522V_Latest</f>
        <v>0.71899999999999997</v>
      </c>
      <c r="EA133" s="52" cm="1">
        <f t="array" ref="EA133">A127861978J_Latest</f>
        <v>2.2010000000000001</v>
      </c>
      <c r="EB133" s="52" cm="1">
        <f t="array" ref="EB133">A127902894W_Latest</f>
        <v>14.502000000000001</v>
      </c>
      <c r="EC133" s="52" cm="1">
        <f t="array" ref="EC133">A127875334K_Latest</f>
        <v>3.5179999999999998</v>
      </c>
      <c r="ED133" s="52" cm="1">
        <f t="array" ref="ED133">A127875362V_Latest</f>
        <v>2.5459999999999998</v>
      </c>
      <c r="EE133" s="52" cm="1">
        <f t="array" ref="EE133">A127944022V_Latest</f>
        <v>6.6210000000000004</v>
      </c>
      <c r="EF133" s="52" cm="1">
        <f t="array" ref="EF133">A127861862F_Latest</f>
        <v>3.7330000000000001</v>
      </c>
      <c r="EG133" s="52" cm="1">
        <f t="array" ref="EG133">A127903138J_Latest</f>
        <v>24.623000000000001</v>
      </c>
      <c r="EH133" s="52" cm="1">
        <f t="array" ref="EH133">A127943682J_Latest</f>
        <v>55.777999999999999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8823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8753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8754</v>
      </c>
      <c r="C136" s="62">
        <v>19</v>
      </c>
      <c r="D136" s="52" cm="1">
        <f t="array" ref="D136">A127863166L_Latest</f>
        <v>53.639000000000003</v>
      </c>
      <c r="E136" s="52" cm="1">
        <f t="array" ref="E136">A127849726K_Latest</f>
        <v>142.27099999999999</v>
      </c>
      <c r="F136" s="52" cm="1">
        <f t="array" ref="F136">A127904562L_Latest</f>
        <v>82.27</v>
      </c>
      <c r="G136" s="52" cm="1">
        <f t="array" ref="G136">A127863330C_Latest</f>
        <v>62.948999999999998</v>
      </c>
      <c r="H136" s="52" cm="1">
        <f t="array" ref="H136">A127835994W_Latest</f>
        <v>63.478000000000002</v>
      </c>
      <c r="I136" s="52" cm="1">
        <f t="array" ref="I136">A127849802A_Latest</f>
        <v>38.424999999999997</v>
      </c>
      <c r="J136" s="52" cm="1">
        <f t="array" ref="J136">A127863382F_Latest</f>
        <v>25.5</v>
      </c>
      <c r="K136" s="52" cm="1">
        <f t="array" ref="K136">A127932054R_Latest</f>
        <v>33.374000000000002</v>
      </c>
      <c r="L136" s="52" cm="1">
        <f t="array" ref="L136">A127918110J_Latest</f>
        <v>182.846</v>
      </c>
      <c r="M136" s="52" cm="1">
        <f t="array" ref="M136">A127890558C_Latest</f>
        <v>54.86</v>
      </c>
      <c r="N136" s="52" cm="1">
        <f t="array" ref="N136">A127863218C_Latest</f>
        <v>79.572000000000003</v>
      </c>
      <c r="O136" s="52" cm="1">
        <f t="array" ref="O136">A127876986K_Latest</f>
        <v>123.242</v>
      </c>
      <c r="P136" s="52" cm="1">
        <f t="array" ref="P136">A127931886L_Latest</f>
        <v>56.558999999999997</v>
      </c>
      <c r="Q136" s="52" t="e" cm="1">
        <f t="array" ref="Q136">A127877126C_Latest</f>
        <v>#NAME?</v>
      </c>
      <c r="R136" s="52" cm="1">
        <f t="array" ref="R136">A127931566A_Latest</f>
        <v>502.46800000000002</v>
      </c>
      <c r="S136" s="52" cm="1">
        <f t="array" ref="S136">A127892042A_Latest</f>
        <v>19.666</v>
      </c>
      <c r="T136" s="52" cm="1">
        <f t="array" ref="T136">A127864810J_Latest</f>
        <v>45.472999999999999</v>
      </c>
      <c r="U136" s="52" cm="1">
        <f t="array" ref="U136">A127906018V_Latest</f>
        <v>17.623000000000001</v>
      </c>
      <c r="V136" s="52" cm="1">
        <f t="array" ref="V136">A127933550V_Latest</f>
        <v>18.856000000000002</v>
      </c>
      <c r="W136" s="52" cm="1">
        <f t="array" ref="W136">A127837554C_Latest</f>
        <v>18.274000000000001</v>
      </c>
      <c r="X136" s="52" cm="1">
        <f t="array" ref="X136">A127919726X_Latest</f>
        <v>11.901</v>
      </c>
      <c r="Y136" s="52" cm="1">
        <f t="array" ref="Y136">A127933610K_Latest</f>
        <v>4.6230000000000002</v>
      </c>
      <c r="Z136" s="52" cm="1">
        <f t="array" ref="Z136">A127864930A_Latest</f>
        <v>7.0430000000000001</v>
      </c>
      <c r="AA136" s="52" cm="1">
        <f t="array" ref="AA136">A127878530X_Latest</f>
        <v>62.366999999999997</v>
      </c>
      <c r="AB136" s="52" cm="1">
        <f t="array" ref="AB136">A127933426K_Latest</f>
        <v>14.144</v>
      </c>
      <c r="AC136" s="52" cm="1">
        <f t="array" ref="AC136">A127933458C_Latest</f>
        <v>18.184000000000001</v>
      </c>
      <c r="AD136" s="52" cm="1">
        <f t="array" ref="AD136">A127864770A_Latest</f>
        <v>31.303999999999998</v>
      </c>
      <c r="AE136" s="52" cm="1">
        <f t="array" ref="AE136">A127851194X_Latest</f>
        <v>16.934000000000001</v>
      </c>
      <c r="AF136" s="52" t="e" cm="1">
        <f t="array" ref="AF136">A127933638L_Latest</f>
        <v>#NAME?</v>
      </c>
      <c r="AG136" s="52" cm="1">
        <f t="array" ref="AG136">A127864482J_Latest</f>
        <v>143.45699999999999</v>
      </c>
      <c r="AH136" s="52" cm="1">
        <f t="array" ref="AH136">A127866266A_Latest</f>
        <v>15.115</v>
      </c>
      <c r="AI136" s="52" cm="1">
        <f t="array" ref="AI136">A127921046K_Latest</f>
        <v>46.548000000000002</v>
      </c>
      <c r="AJ136" s="52" cm="1">
        <f t="array" ref="AJ136">A127907550J_Latest</f>
        <v>25.082000000000001</v>
      </c>
      <c r="AK136" s="52" cm="1">
        <f t="array" ref="AK136">A127935046V_Latest</f>
        <v>11.233000000000001</v>
      </c>
      <c r="AL136" s="52" cm="1">
        <f t="array" ref="AL136">A127839010T_Latest</f>
        <v>15.705</v>
      </c>
      <c r="AM136" s="52" cm="1">
        <f t="array" ref="AM136">A127893882K_Latest</f>
        <v>9.4740000000000002</v>
      </c>
      <c r="AN136" s="52" cm="1">
        <f t="array" ref="AN136">A127852782L_Latest</f>
        <v>3.6720000000000002</v>
      </c>
      <c r="AO136" s="52" cm="1">
        <f t="array" ref="AO136">A127839054V_Latest</f>
        <v>11.336</v>
      </c>
      <c r="AP136" s="52" cm="1">
        <f t="array" ref="AP136">A127920958J_Latest</f>
        <v>57.704000000000001</v>
      </c>
      <c r="AQ136" s="52" cm="1">
        <f t="array" ref="AQ136">A127893678A_Latest</f>
        <v>12.443</v>
      </c>
      <c r="AR136" s="52" cm="1">
        <f t="array" ref="AR136">A127880154W_Latest</f>
        <v>25.414000000000001</v>
      </c>
      <c r="AS136" s="52" cm="1">
        <f t="array" ref="AS136">A127893738T_Latest</f>
        <v>26.277999999999999</v>
      </c>
      <c r="AT136" s="52" cm="1">
        <f t="array" ref="AT136">A127866370A_Latest</f>
        <v>14.476000000000001</v>
      </c>
      <c r="AU136" s="52" t="e" cm="1">
        <f t="array" ref="AU136">A127880314W_Latest</f>
        <v>#NAME?</v>
      </c>
      <c r="AV136" s="52" cm="1">
        <f t="array" ref="AV136">A127920706L_Latest</f>
        <v>138.726</v>
      </c>
      <c r="AW136" s="52" cm="1">
        <f t="array" ref="AW136">A127895094J_Latest</f>
        <v>9.1240000000000006</v>
      </c>
      <c r="AX136" s="52" cm="1">
        <f t="array" ref="AX136">A127895218X_Latest</f>
        <v>22.827000000000002</v>
      </c>
      <c r="AY136" s="52" cm="1">
        <f t="array" ref="AY136">A127922618X_Latest</f>
        <v>21.062999999999999</v>
      </c>
      <c r="AZ136" s="52" cm="1">
        <f t="array" ref="AZ136">A127854414V_Latest</f>
        <v>14.558</v>
      </c>
      <c r="BA136" s="52" cm="1">
        <f t="array" ref="BA136">A127895266T_Latest</f>
        <v>11.661</v>
      </c>
      <c r="BB136" s="52" cm="1">
        <f t="array" ref="BB136">A127909122X_Latest</f>
        <v>5.8520000000000003</v>
      </c>
      <c r="BC136" s="52" cm="1">
        <f t="array" ref="BC136">A127922726J_Latest</f>
        <v>8.327</v>
      </c>
      <c r="BD136" s="52" cm="1">
        <f t="array" ref="BD136">A127881742K_Latest</f>
        <v>7.1180000000000003</v>
      </c>
      <c r="BE136" s="52" cm="1">
        <f t="array" ref="BE136">A127895122F_Latest</f>
        <v>29.04</v>
      </c>
      <c r="BF136" s="52" cm="1">
        <f t="array" ref="BF136">A127922526R_Latest</f>
        <v>10.949</v>
      </c>
      <c r="BG136" s="52" cm="1">
        <f t="array" ref="BG136">A127895170X_Latest</f>
        <v>18.370999999999999</v>
      </c>
      <c r="BH136" s="52" cm="1">
        <f t="array" ref="BH136">A127881590K_Latest</f>
        <v>30.111000000000001</v>
      </c>
      <c r="BI136" s="52" cm="1">
        <f t="array" ref="BI136">A127867890X_Latest</f>
        <v>10.276</v>
      </c>
      <c r="BJ136" s="52" t="e" cm="1">
        <f t="array" ref="BJ136">A127854486F_Latest</f>
        <v>#NAME?</v>
      </c>
      <c r="BK136" s="52" cm="1">
        <f t="array" ref="BK136">A127840074A_Latest</f>
        <v>100.53100000000001</v>
      </c>
      <c r="BL136" s="52" cm="1">
        <f t="array" ref="BL136">A127841902R_Latest</f>
        <v>2.5</v>
      </c>
      <c r="BM136" s="52" cm="1">
        <f t="array" ref="BM136">A127883242A_Latest</f>
        <v>7.8109999999999999</v>
      </c>
      <c r="BN136" s="52" cm="1">
        <f t="array" ref="BN136">A127855922J_Latest</f>
        <v>3.8889999999999998</v>
      </c>
      <c r="BO136" s="52" cm="1">
        <f t="array" ref="BO136">A127883282V_Latest</f>
        <v>5.5839999999999996</v>
      </c>
      <c r="BP136" s="52" cm="1">
        <f t="array" ref="BP136">A127869406W_Latest</f>
        <v>3.8460000000000001</v>
      </c>
      <c r="BQ136" s="52" cm="1">
        <f t="array" ref="BQ136">A127869426F_Latest</f>
        <v>2.4500000000000002</v>
      </c>
      <c r="BR136" s="52" cm="1">
        <f t="array" ref="BR136">A127856002K_Latest</f>
        <v>1.7729999999999999</v>
      </c>
      <c r="BS136" s="52" cm="1">
        <f t="array" ref="BS136">A127938178A_Latest</f>
        <v>2.931</v>
      </c>
      <c r="BT136" s="52" cm="1">
        <f t="array" ref="BT136">A127896634C_Latest</f>
        <v>9.1370000000000005</v>
      </c>
      <c r="BU136" s="52" cm="1">
        <f t="array" ref="BU136">A127869278R_Latest</f>
        <v>3.137</v>
      </c>
      <c r="BV136" s="52" cm="1">
        <f t="array" ref="BV136">A127841954T_Latest</f>
        <v>3.3660000000000001</v>
      </c>
      <c r="BW136" s="52" cm="1">
        <f t="array" ref="BW136">A127883198C_Latest</f>
        <v>10.81</v>
      </c>
      <c r="BX136" s="52" cm="1">
        <f t="array" ref="BX136">A127924126R_Latest</f>
        <v>3.984</v>
      </c>
      <c r="BY136" s="52" t="e" cm="1">
        <f t="array" ref="BY136">A127869522F_Latest</f>
        <v>#NAME?</v>
      </c>
      <c r="BZ136" s="52" cm="1">
        <f t="array" ref="BZ136">A127855554R_Latest</f>
        <v>30.782</v>
      </c>
      <c r="CA136" s="52" cm="1">
        <f t="array" ref="CA136">A127911994X_Latest</f>
        <v>4.3979999999999997</v>
      </c>
      <c r="CB136" s="52" cm="1">
        <f t="array" ref="CB136">A127870886T_Latest</f>
        <v>11.609</v>
      </c>
      <c r="CC136" s="52" cm="1">
        <f t="array" ref="CC136">A127925806L_Latest</f>
        <v>10.365</v>
      </c>
      <c r="CD136" s="52" cm="1">
        <f t="array" ref="CD136">A127898350L_Latest</f>
        <v>9.7579999999999991</v>
      </c>
      <c r="CE136" s="52" cm="1">
        <f t="array" ref="CE136">A127898370W_Latest</f>
        <v>10.319000000000001</v>
      </c>
      <c r="CF136" s="52" cm="1">
        <f t="array" ref="CF136">A127857530J_Latest</f>
        <v>7.55</v>
      </c>
      <c r="CG136" s="52" cm="1">
        <f t="array" ref="CG136">A127843590A_Latest</f>
        <v>5.95</v>
      </c>
      <c r="CH136" s="52" cm="1">
        <f t="array" ref="CH136">A127871006A_Latest</f>
        <v>3.6840000000000002</v>
      </c>
      <c r="CI136" s="52" cm="1">
        <f t="array" ref="CI136">A127925686F_Latest</f>
        <v>14.611000000000001</v>
      </c>
      <c r="CJ136" s="52" cm="1">
        <f t="array" ref="CJ136">A127939410A_Latest</f>
        <v>9.6989999999999998</v>
      </c>
      <c r="CK136" s="52" cm="1">
        <f t="array" ref="CK136">A127912050J_Latest</f>
        <v>10.587</v>
      </c>
      <c r="CL136" s="52" cm="1">
        <f t="array" ref="CL136">A127925734L_Latest</f>
        <v>20.114000000000001</v>
      </c>
      <c r="CM136" s="52" cm="1">
        <f t="array" ref="CM136">A127857414X_Latest</f>
        <v>8.6229999999999993</v>
      </c>
      <c r="CN136" s="52" t="e" cm="1">
        <f t="array" ref="CN136">A127912246K_Latest</f>
        <v>#NAME?</v>
      </c>
      <c r="CO136" s="52" cm="1">
        <f t="array" ref="CO136">A127870482W_Latest</f>
        <v>63.633000000000003</v>
      </c>
      <c r="CP136" s="52" cm="1">
        <f t="array" ref="CP136">A127872342F_Latest</f>
        <v>0.92900000000000005</v>
      </c>
      <c r="CQ136" s="52" cm="1">
        <f t="array" ref="CQ136">A127858938F_Latest</f>
        <v>3.069</v>
      </c>
      <c r="CR136" s="52" cm="1">
        <f t="array" ref="CR136">A127858962F_Latest</f>
        <v>1.8009999999999999</v>
      </c>
      <c r="CS136" s="52" cm="1">
        <f t="array" ref="CS136">A127913726R_Latest</f>
        <v>0.84499999999999997</v>
      </c>
      <c r="CT136" s="52" cm="1">
        <f t="array" ref="CT136">A127845114X_Latest</f>
        <v>0.77900000000000003</v>
      </c>
      <c r="CU136" s="52" cm="1">
        <f t="array" ref="CU136">A127941110R_Latest</f>
        <v>0.53400000000000003</v>
      </c>
      <c r="CV136" s="52" cm="1">
        <f t="array" ref="CV136">A127872514R_Latest</f>
        <v>0.60399999999999998</v>
      </c>
      <c r="CW136" s="52" cm="1">
        <f t="array" ref="CW136">A127872522R_Latest</f>
        <v>0.71599999999999997</v>
      </c>
      <c r="CX136" s="52" cm="1">
        <f t="array" ref="CX136">A127899758K_Latest</f>
        <v>3.4630000000000001</v>
      </c>
      <c r="CY136" s="52" cm="1">
        <f t="array" ref="CY136">A127927150V_Latest</f>
        <v>1.4259999999999999</v>
      </c>
      <c r="CZ136" s="52" cm="1">
        <f t="array" ref="CZ136">A127858890F_Latest</f>
        <v>1.3049999999999999</v>
      </c>
      <c r="DA136" s="52" cm="1">
        <f t="array" ref="DA136">A127927178W_Latest</f>
        <v>1.712</v>
      </c>
      <c r="DB136" s="52" cm="1">
        <f t="array" ref="DB136">A127872430F_Latest</f>
        <v>1.254</v>
      </c>
      <c r="DC136" s="52" t="e" cm="1">
        <f t="array" ref="DC136">A127899978L_Latest</f>
        <v>#NAME?</v>
      </c>
      <c r="DD136" s="52" cm="1">
        <f t="array" ref="DD136">A127885714X_Latest</f>
        <v>9.2769999999999992</v>
      </c>
      <c r="DE136" s="52" cm="1">
        <f t="array" ref="DE136">A127915170F_Latest</f>
        <v>0.31</v>
      </c>
      <c r="DF136" s="52" cm="1">
        <f t="array" ref="DF136">A127873958W_Latest</f>
        <v>1.042</v>
      </c>
      <c r="DG136" s="52" cm="1">
        <f t="array" ref="DG136">A127915290X_Latest</f>
        <v>1.202</v>
      </c>
      <c r="DH136" s="52" cm="1">
        <f t="array" ref="DH136">A127928862K_Latest</f>
        <v>0.94099999999999995</v>
      </c>
      <c r="DI136" s="52" cm="1">
        <f t="array" ref="DI136">A127928890V_Latest</f>
        <v>0.7</v>
      </c>
      <c r="DJ136" s="52" cm="1">
        <f t="array" ref="DJ136">A127860434T_Latest</f>
        <v>0.222</v>
      </c>
      <c r="DK136" s="52" cm="1">
        <f t="array" ref="DK136">A127874034R_Latest</f>
        <v>0.30099999999999999</v>
      </c>
      <c r="DL136" s="52" cm="1">
        <f t="array" ref="DL136">A127887730K_Latest</f>
        <v>0.111</v>
      </c>
      <c r="DM136" s="52" cm="1">
        <f t="array" ref="DM136">A127942398F_Latest</f>
        <v>1.2370000000000001</v>
      </c>
      <c r="DN136" s="52" cm="1">
        <f t="array" ref="DN136">A127873882L_Latest</f>
        <v>0.84699999999999998</v>
      </c>
      <c r="DO136" s="52" cm="1">
        <f t="array" ref="DO136">A127928790K_Latest</f>
        <v>1.2370000000000001</v>
      </c>
      <c r="DP136" s="52" cm="1">
        <f t="array" ref="DP136">A127860314X_Latest</f>
        <v>0.97</v>
      </c>
      <c r="DQ136" s="52" cm="1">
        <f t="array" ref="DQ136">A127846578R_Latest</f>
        <v>0.33300000000000002</v>
      </c>
      <c r="DR136" s="52" t="e" cm="1">
        <f t="array" ref="DR136">A127942602C_Latest</f>
        <v>#NAME?</v>
      </c>
      <c r="DS136" s="52" cm="1">
        <f t="array" ref="DS136">A127887266T_Latest</f>
        <v>4.8289999999999997</v>
      </c>
      <c r="DT136" s="52" cm="1">
        <f t="array" ref="DT136">A127902882L_Latest</f>
        <v>1.5960000000000001</v>
      </c>
      <c r="DU136" s="52" cm="1">
        <f t="array" ref="DU136">A127930370F_Latest</f>
        <v>3.8929999999999998</v>
      </c>
      <c r="DV136" s="52" cm="1">
        <f t="array" ref="DV136">A127889214A_Latest</f>
        <v>1.2470000000000001</v>
      </c>
      <c r="DW136" s="52" cm="1">
        <f t="array" ref="DW136">A127916654V_Latest</f>
        <v>1.175</v>
      </c>
      <c r="DX136" s="52" cm="1">
        <f t="array" ref="DX136">A127861926F_Latest</f>
        <v>2.194</v>
      </c>
      <c r="DY136" s="52" cm="1">
        <f t="array" ref="DY136">A127848174F_Latest</f>
        <v>0.442</v>
      </c>
      <c r="DZ136" s="52" cm="1">
        <f t="array" ref="DZ136">A127916710A_Latest</f>
        <v>0.251</v>
      </c>
      <c r="EA136" s="52" cm="1">
        <f t="array" ref="EA136">A127930514F_Latest</f>
        <v>0.435</v>
      </c>
      <c r="EB136" s="52" cm="1">
        <f t="array" ref="EB136">A127875326K_Latest</f>
        <v>5.2859999999999996</v>
      </c>
      <c r="EC136" s="52" cm="1">
        <f t="array" ref="EC136">A127875346V_Latest</f>
        <v>2.2160000000000002</v>
      </c>
      <c r="ED136" s="52" cm="1">
        <f t="array" ref="ED136">A127930298X_Latest</f>
        <v>1.109</v>
      </c>
      <c r="EE136" s="52" cm="1">
        <f t="array" ref="EE136">A127930326W_Latest</f>
        <v>1.9430000000000001</v>
      </c>
      <c r="EF136" s="52" cm="1">
        <f t="array" ref="EF136">A127861870F_Latest</f>
        <v>0.67900000000000005</v>
      </c>
      <c r="EG136" s="52" t="e" cm="1">
        <f t="array" ref="EG136">A127889282C_Latest</f>
        <v>#NAME?</v>
      </c>
      <c r="EH136" s="52" cm="1">
        <f t="array" ref="EH136">A127888802C_Latest</f>
        <v>11.233000000000001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8755</v>
      </c>
      <c r="C137" s="62">
        <v>20</v>
      </c>
      <c r="D137" s="52" cm="1">
        <f t="array" ref="D137">A127918082K_Latest</f>
        <v>72.832999999999998</v>
      </c>
      <c r="E137" s="52" cm="1">
        <f t="array" ref="E137">A127877018V_Latest</f>
        <v>141.191</v>
      </c>
      <c r="F137" s="52" cm="1">
        <f t="array" ref="F137">A127849746V_Latest</f>
        <v>71.194000000000003</v>
      </c>
      <c r="G137" s="52" cm="1">
        <f t="array" ref="G137">A127863334L_Latest</f>
        <v>74.573999999999998</v>
      </c>
      <c r="H137" s="52" cm="1">
        <f t="array" ref="H137">A127931962C_Latest</f>
        <v>98.834000000000003</v>
      </c>
      <c r="I137" s="52" cm="1">
        <f t="array" ref="I137">A127863354W_Latest</f>
        <v>69.353999999999999</v>
      </c>
      <c r="J137" s="52" cm="1">
        <f t="array" ref="J137">A127904646W_Latest</f>
        <v>49.564</v>
      </c>
      <c r="K137" s="52" cm="1">
        <f t="array" ref="K137">A127918298W_Latest</f>
        <v>58.487000000000002</v>
      </c>
      <c r="L137" s="52" cm="1">
        <f t="array" ref="L137">A127890530A_Latest</f>
        <v>189.81200000000001</v>
      </c>
      <c r="M137" s="52" cm="1">
        <f t="array" ref="M137">A127931858C_Latest</f>
        <v>68.206999999999994</v>
      </c>
      <c r="N137" s="52" cm="1">
        <f t="array" ref="N137">A127849686C_Latest</f>
        <v>69.268000000000001</v>
      </c>
      <c r="O137" s="52" cm="1">
        <f t="array" ref="O137">A127890610A_Latest</f>
        <v>189.791</v>
      </c>
      <c r="P137" s="52" cm="1">
        <f t="array" ref="P137">A127877006K_Latest</f>
        <v>112.292</v>
      </c>
      <c r="Q137" s="52" t="e" cm="1">
        <f t="array" ref="Q137">A127836030W_Latest</f>
        <v>#NAME?</v>
      </c>
      <c r="R137" s="52" cm="1">
        <f t="array" ref="R137">A127862942X_Latest</f>
        <v>636.03200000000004</v>
      </c>
      <c r="S137" s="52" cm="1">
        <f t="array" ref="S137">A127933378C_Latest</f>
        <v>24.734999999999999</v>
      </c>
      <c r="T137" s="52" cm="1">
        <f t="array" ref="T137">A127892162V_Latest</f>
        <v>46.249000000000002</v>
      </c>
      <c r="U137" s="52" cm="1">
        <f t="array" ref="U137">A127933534V_Latest</f>
        <v>16.818999999999999</v>
      </c>
      <c r="V137" s="52" cm="1">
        <f t="array" ref="V137">A127892190C_Latest</f>
        <v>18.145</v>
      </c>
      <c r="W137" s="52" cm="1">
        <f t="array" ref="W137">A127919694T_Latest</f>
        <v>23.577000000000002</v>
      </c>
      <c r="X137" s="52" cm="1">
        <f t="array" ref="X137">A127892230K_Latest</f>
        <v>17.378</v>
      </c>
      <c r="Y137" s="52" cm="1">
        <f t="array" ref="Y137">A127864910T_Latest</f>
        <v>13.763</v>
      </c>
      <c r="Z137" s="52" cm="1">
        <f t="array" ref="Z137">A127878734A_Latest</f>
        <v>7.69</v>
      </c>
      <c r="AA137" s="52" cm="1">
        <f t="array" ref="AA137">A127837386C_Latest</f>
        <v>65.073999999999998</v>
      </c>
      <c r="AB137" s="52" cm="1">
        <f t="array" ref="AB137">A127892094C_Latest</f>
        <v>16.689</v>
      </c>
      <c r="AC137" s="52" cm="1">
        <f t="array" ref="AC137">A127933466C_Latest</f>
        <v>18.626999999999999</v>
      </c>
      <c r="AD137" s="52" cm="1">
        <f t="array" ref="AD137">A127919626R_Latest</f>
        <v>45.344999999999999</v>
      </c>
      <c r="AE137" s="52" cm="1">
        <f t="array" ref="AE137">A127892134K_Latest</f>
        <v>20.954999999999998</v>
      </c>
      <c r="AF137" s="52" t="e" cm="1">
        <f t="array" ref="AF137">A127851318R_Latest</f>
        <v>#NAME?</v>
      </c>
      <c r="AG137" s="52" cm="1">
        <f t="array" ref="AG137">A127933094A_Latest</f>
        <v>168.35499999999999</v>
      </c>
      <c r="AH137" s="52" cm="1">
        <f t="array" ref="AH137">A127866270T_Latest</f>
        <v>19.297999999999998</v>
      </c>
      <c r="AI137" s="52" cm="1">
        <f t="array" ref="AI137">A127880214L_Latest</f>
        <v>42.158999999999999</v>
      </c>
      <c r="AJ137" s="52" cm="1">
        <f t="array" ref="AJ137">A127838974T_Latest</f>
        <v>14.069000000000001</v>
      </c>
      <c r="AK137" s="52" cm="1">
        <f t="array" ref="AK137">A127907594K_Latest</f>
        <v>21.74</v>
      </c>
      <c r="AL137" s="52" cm="1">
        <f t="array" ref="AL137">A127935066C_Latest</f>
        <v>29.437000000000001</v>
      </c>
      <c r="AM137" s="52" cm="1">
        <f t="array" ref="AM137">A127893886V_Latest</f>
        <v>22.222000000000001</v>
      </c>
      <c r="AN137" s="52" cm="1">
        <f t="array" ref="AN137">A127935094L_Latest</f>
        <v>12.077999999999999</v>
      </c>
      <c r="AO137" s="52" cm="1">
        <f t="array" ref="AO137">A127921146V_Latest</f>
        <v>11.869</v>
      </c>
      <c r="AP137" s="52" cm="1">
        <f t="array" ref="AP137">A127838882J_Latest</f>
        <v>54.113999999999997</v>
      </c>
      <c r="AQ137" s="52" cm="1">
        <f t="array" ref="AQ137">A127852598L_Latest</f>
        <v>17.879000000000001</v>
      </c>
      <c r="AR137" s="52" cm="1">
        <f t="array" ref="AR137">A127893698K_Latest</f>
        <v>16.132000000000001</v>
      </c>
      <c r="AS137" s="52" cm="1">
        <f t="array" ref="AS137">A127893742J_Latest</f>
        <v>54.127000000000002</v>
      </c>
      <c r="AT137" s="52" cm="1">
        <f t="array" ref="AT137">A127838942X_Latest</f>
        <v>30.116</v>
      </c>
      <c r="AU137" s="52" t="e" cm="1">
        <f t="array" ref="AU137">A127880318F_Latest</f>
        <v>#NAME?</v>
      </c>
      <c r="AV137" s="52" cm="1">
        <f t="array" ref="AV137">A127893362F_Latest</f>
        <v>172.87200000000001</v>
      </c>
      <c r="AW137" s="52" cm="1">
        <f t="array" ref="AW137">A127922506F_Latest</f>
        <v>12.862</v>
      </c>
      <c r="AX137" s="52" cm="1">
        <f t="array" ref="AX137">A127922590J_Latest</f>
        <v>20.006</v>
      </c>
      <c r="AY137" s="52" cm="1">
        <f t="array" ref="AY137">A127867926R_Latest</f>
        <v>17.359000000000002</v>
      </c>
      <c r="AZ137" s="52" cm="1">
        <f t="array" ref="AZ137">A127867942R_Latest</f>
        <v>17.45</v>
      </c>
      <c r="BA137" s="52" cm="1">
        <f t="array" ref="BA137">A127922670J_Latest</f>
        <v>24.466000000000001</v>
      </c>
      <c r="BB137" s="52" cm="1">
        <f t="array" ref="BB137">A127895278A_Latest</f>
        <v>16.591000000000001</v>
      </c>
      <c r="BC137" s="52" cm="1">
        <f t="array" ref="BC137">A127909150J_Latest</f>
        <v>13.925000000000001</v>
      </c>
      <c r="BD137" s="52" cm="1">
        <f t="array" ref="BD137">A127840554L_Latest</f>
        <v>16.018999999999998</v>
      </c>
      <c r="BE137" s="52" cm="1">
        <f t="array" ref="BE137">A127936466J_Latest</f>
        <v>28.497</v>
      </c>
      <c r="BF137" s="52" cm="1">
        <f t="array" ref="BF137">A127867826F_Latest</f>
        <v>16.294</v>
      </c>
      <c r="BG137" s="52" cm="1">
        <f t="array" ref="BG137">A127909022R_Latest</f>
        <v>14.302</v>
      </c>
      <c r="BH137" s="52" cm="1">
        <f t="array" ref="BH137">A127840402A_Latest</f>
        <v>47.957000000000001</v>
      </c>
      <c r="BI137" s="52" cm="1">
        <f t="array" ref="BI137">A127895202F_Latest</f>
        <v>29.462</v>
      </c>
      <c r="BJ137" s="52" t="e" cm="1">
        <f t="array" ref="BJ137">A127854490W_Latest</f>
        <v>#NAME?</v>
      </c>
      <c r="BK137" s="52" cm="1">
        <f t="array" ref="BK137">A127854006J_Latest</f>
        <v>138.678</v>
      </c>
      <c r="BL137" s="52" cm="1">
        <f t="array" ref="BL137">A127910446T_Latest</f>
        <v>4.9710000000000001</v>
      </c>
      <c r="BM137" s="52" cm="1">
        <f t="array" ref="BM137">A127896714C_Latest</f>
        <v>6.9489999999999998</v>
      </c>
      <c r="BN137" s="52" cm="1">
        <f t="array" ref="BN137">A127910550T_Latest</f>
        <v>4.1849999999999996</v>
      </c>
      <c r="BO137" s="52" cm="1">
        <f t="array" ref="BO137">A127869378X_Latest</f>
        <v>3.7149999999999999</v>
      </c>
      <c r="BP137" s="52" cm="1">
        <f t="array" ref="BP137">A127924210F_Latest</f>
        <v>5.6159999999999997</v>
      </c>
      <c r="BQ137" s="52" cm="1">
        <f t="array" ref="BQ137">A127883326K_Latest</f>
        <v>4.6909999999999998</v>
      </c>
      <c r="BR137" s="52" cm="1">
        <f t="array" ref="BR137">A127938166T_Latest</f>
        <v>3.9510000000000001</v>
      </c>
      <c r="BS137" s="52" cm="1">
        <f t="array" ref="BS137">A127856034C_Latest</f>
        <v>5.1289999999999996</v>
      </c>
      <c r="BT137" s="52" cm="1">
        <f t="array" ref="BT137">A127883142T_Latest</f>
        <v>10.573</v>
      </c>
      <c r="BU137" s="52" cm="1">
        <f t="array" ref="BU137">A127883162A_Latest</f>
        <v>3.3180000000000001</v>
      </c>
      <c r="BV137" s="52" cm="1">
        <f t="array" ref="BV137">A127938022F_Latest</f>
        <v>3.5640000000000001</v>
      </c>
      <c r="BW137" s="52" cm="1">
        <f t="array" ref="BW137">A127883202J_Latest</f>
        <v>12.329000000000001</v>
      </c>
      <c r="BX137" s="52" cm="1">
        <f t="array" ref="BX137">A127910510X_Latest</f>
        <v>8.8889999999999993</v>
      </c>
      <c r="BY137" s="52" t="e" cm="1">
        <f t="array" ref="BY137">A127883370V_Latest</f>
        <v>#NAME?</v>
      </c>
      <c r="BZ137" s="52" cm="1">
        <f t="array" ref="BZ137">A127882866F_Latest</f>
        <v>39.207000000000001</v>
      </c>
      <c r="CA137" s="52" cm="1">
        <f t="array" ref="CA137">A127911998J_Latest</f>
        <v>7.319</v>
      </c>
      <c r="CB137" s="52" cm="1">
        <f t="array" ref="CB137">A127843510R_Latest</f>
        <v>17.326000000000001</v>
      </c>
      <c r="CC137" s="52" cm="1">
        <f t="array" ref="CC137">A127857462T_Latest</f>
        <v>14.765000000000001</v>
      </c>
      <c r="CD137" s="52" cm="1">
        <f t="array" ref="CD137">A127925822L_Latest</f>
        <v>10.132</v>
      </c>
      <c r="CE137" s="52" cm="1">
        <f t="array" ref="CE137">A127925850W_Latest</f>
        <v>8.68</v>
      </c>
      <c r="CF137" s="52" cm="1">
        <f t="array" ref="CF137">A127857534T_Latest</f>
        <v>5.601</v>
      </c>
      <c r="CG137" s="52" cm="1">
        <f t="array" ref="CG137">A127857554A_Latest</f>
        <v>4.2089999999999996</v>
      </c>
      <c r="CH137" s="52" cm="1">
        <f t="array" ref="CH137">A127912222T_Latest</f>
        <v>13.483000000000001</v>
      </c>
      <c r="CI137" s="52" cm="1">
        <f t="array" ref="CI137">A127912006X_Latest</f>
        <v>20.286999999999999</v>
      </c>
      <c r="CJ137" s="52" cm="1">
        <f t="array" ref="CJ137">A127898226C_Latest</f>
        <v>10.207000000000001</v>
      </c>
      <c r="CK137" s="52" cm="1">
        <f t="array" ref="CK137">A127925718L_Latest</f>
        <v>13.071</v>
      </c>
      <c r="CL137" s="52" cm="1">
        <f t="array" ref="CL137">A127884622W_Latest</f>
        <v>19.658000000000001</v>
      </c>
      <c r="CM137" s="52" cm="1">
        <f t="array" ref="CM137">A127898306C_Latest</f>
        <v>16.838000000000001</v>
      </c>
      <c r="CN137" s="52" t="e" cm="1">
        <f t="array" ref="CN137">A127925902L_Latest</f>
        <v>#NAME?</v>
      </c>
      <c r="CO137" s="52" cm="1">
        <f t="array" ref="CO137">A127870486F_Latest</f>
        <v>81.513999999999996</v>
      </c>
      <c r="CP137" s="52" cm="1">
        <f t="array" ref="CP137">A127844934L_Latest</f>
        <v>1.254</v>
      </c>
      <c r="CQ137" s="52" cm="1">
        <f t="array" ref="CQ137">A127858942W_Latest</f>
        <v>1.105</v>
      </c>
      <c r="CR137" s="52" cm="1">
        <f t="array" ref="CR137">A127872462X_Latest</f>
        <v>1.01</v>
      </c>
      <c r="CS137" s="52" cm="1">
        <f t="array" ref="CS137">A127899862K_Latest</f>
        <v>1.978</v>
      </c>
      <c r="CT137" s="52" cm="1">
        <f t="array" ref="CT137">A127899898L_Latest</f>
        <v>2.7589999999999999</v>
      </c>
      <c r="CU137" s="52" cm="1">
        <f t="array" ref="CU137">A127899914A_Latest</f>
        <v>1.0069999999999999</v>
      </c>
      <c r="CV137" s="52" cm="1">
        <f t="array" ref="CV137">A127927346W_Latest</f>
        <v>0.77200000000000002</v>
      </c>
      <c r="CW137" s="52" cm="1">
        <f t="array" ref="CW137">A127941146T_Latest</f>
        <v>1.3440000000000001</v>
      </c>
      <c r="CX137" s="52" cm="1">
        <f t="array" ref="CX137">A127940958F_Latest</f>
        <v>1.885</v>
      </c>
      <c r="CY137" s="52" cm="1">
        <f t="array" ref="CY137">A127940974F_Latest</f>
        <v>1.611</v>
      </c>
      <c r="CZ137" s="52" cm="1">
        <f t="array" ref="CZ137">A127913658X_Latest</f>
        <v>0.47199999999999998</v>
      </c>
      <c r="DA137" s="52" cm="1">
        <f t="array" ref="DA137">A127858914L_Latest</f>
        <v>5.125</v>
      </c>
      <c r="DB137" s="52" cm="1">
        <f t="array" ref="DB137">A127941022R_Latest</f>
        <v>2.004</v>
      </c>
      <c r="DC137" s="52" t="e" cm="1">
        <f t="array" ref="DC137">A127845178K_Latest</f>
        <v>#NAME?</v>
      </c>
      <c r="DD137" s="52" cm="1">
        <f t="array" ref="DD137">A127940714K_Latest</f>
        <v>11.228999999999999</v>
      </c>
      <c r="DE137" s="52" cm="1">
        <f t="array" ref="DE137">A127860238J_Latest</f>
        <v>0.871</v>
      </c>
      <c r="DF137" s="52" cm="1">
        <f t="array" ref="DF137">A127860362T_Latest</f>
        <v>1.038</v>
      </c>
      <c r="DG137" s="52" cm="1">
        <f t="array" ref="DG137">A127887670V_Latest</f>
        <v>1.466</v>
      </c>
      <c r="DH137" s="52" cm="1">
        <f t="array" ref="DH137">A127901414F_Latest</f>
        <v>0.55000000000000004</v>
      </c>
      <c r="DI137" s="52" cm="1">
        <f t="array" ref="DI137">A127846666R_Latest</f>
        <v>1.018</v>
      </c>
      <c r="DJ137" s="52" cm="1">
        <f t="array" ref="DJ137">A127860442T_Latest</f>
        <v>0.21299999999999999</v>
      </c>
      <c r="DK137" s="52" cm="1">
        <f t="array" ref="DK137">A127860454A_Latest</f>
        <v>0.57999999999999996</v>
      </c>
      <c r="DL137" s="52" cm="1">
        <f t="array" ref="DL137">A127901478T_Latest</f>
        <v>1.1870000000000001</v>
      </c>
      <c r="DM137" s="52" cm="1">
        <f t="array" ref="DM137">A127887554K_Latest</f>
        <v>1.7250000000000001</v>
      </c>
      <c r="DN137" s="52" cm="1">
        <f t="array" ref="DN137">A127942418C_Latest</f>
        <v>0.90600000000000003</v>
      </c>
      <c r="DO137" s="52" cm="1">
        <f t="array" ref="DO137">A127928794V_Latest</f>
        <v>1.6619999999999999</v>
      </c>
      <c r="DP137" s="52" cm="1">
        <f t="array" ref="DP137">A127860322X_Latest</f>
        <v>1.4490000000000001</v>
      </c>
      <c r="DQ137" s="52" cm="1">
        <f t="array" ref="DQ137">A127915262R_Latest</f>
        <v>0.97399999999999998</v>
      </c>
      <c r="DR137" s="52" t="e" cm="1">
        <f t="array" ref="DR137">A127915370X_Latest</f>
        <v>#NAME?</v>
      </c>
      <c r="DS137" s="52" cm="1">
        <f t="array" ref="DS137">A127887274T_Latest</f>
        <v>6.923</v>
      </c>
      <c r="DT137" s="52" cm="1">
        <f t="array" ref="DT137">A127916570K_Latest</f>
        <v>1.5229999999999999</v>
      </c>
      <c r="DU137" s="52" cm="1">
        <f t="array" ref="DU137">A127889178C_Latest</f>
        <v>6.359</v>
      </c>
      <c r="DV137" s="52" cm="1">
        <f t="array" ref="DV137">A127930414W_Latest</f>
        <v>1.522</v>
      </c>
      <c r="DW137" s="52" cm="1">
        <f t="array" ref="DW137">A127944086F_Latest</f>
        <v>0.86399999999999999</v>
      </c>
      <c r="DX137" s="52" cm="1">
        <f t="array" ref="DX137">A127889234K_Latest</f>
        <v>3.2810000000000001</v>
      </c>
      <c r="DY137" s="52" cm="1">
        <f t="array" ref="DY137">A127848182F_Latest</f>
        <v>1.6519999999999999</v>
      </c>
      <c r="DZ137" s="52" cm="1">
        <f t="array" ref="DZ137">A127889262V_Latest</f>
        <v>0.28699999999999998</v>
      </c>
      <c r="EA137" s="52" cm="1">
        <f t="array" ref="EA137">A127861982X_Latest</f>
        <v>1.766</v>
      </c>
      <c r="EB137" s="52" cm="1">
        <f t="array" ref="EB137">A127943978V_Latest</f>
        <v>7.657</v>
      </c>
      <c r="EC137" s="52" cm="1">
        <f t="array" ref="EC137">A127875354V_Latest</f>
        <v>1.3029999999999999</v>
      </c>
      <c r="ED137" s="52" cm="1">
        <f t="array" ref="ED137">A127875378L_Latest</f>
        <v>1.4370000000000001</v>
      </c>
      <c r="EE137" s="52" cm="1">
        <f t="array" ref="EE137">A127902966W_Latest</f>
        <v>3.8010000000000002</v>
      </c>
      <c r="EF137" s="52" cm="1">
        <f t="array" ref="EF137">A127889150A_Latest</f>
        <v>3.0550000000000002</v>
      </c>
      <c r="EG137" s="52" t="e" cm="1">
        <f t="array" ref="EG137">A127944174F_Latest</f>
        <v>#NAME?</v>
      </c>
      <c r="EH137" s="52" cm="1">
        <f t="array" ref="EH137">A127875058A_Latest</f>
        <v>17.253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8756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8757</v>
      </c>
      <c r="C139" s="62">
        <v>22</v>
      </c>
      <c r="D139" s="52" cm="1">
        <f t="array" ref="D139">A127904438C_Latest</f>
        <v>76.965000000000003</v>
      </c>
      <c r="E139" s="52" cm="1">
        <f t="array" ref="E139">A127890638C_Latest</f>
        <v>229.71700000000001</v>
      </c>
      <c r="F139" s="52" cm="1">
        <f t="array" ref="F139">A127863314C_Latest</f>
        <v>106.294</v>
      </c>
      <c r="G139" s="52" cm="1">
        <f t="array" ref="G139">A127918214A_Latest</f>
        <v>81.980999999999995</v>
      </c>
      <c r="H139" s="52" cm="1">
        <f t="array" ref="H139">A127849790C_Latest</f>
        <v>115.224</v>
      </c>
      <c r="I139" s="52" cm="1">
        <f t="array" ref="I139">A127890694W_Latest</f>
        <v>50.576000000000001</v>
      </c>
      <c r="J139" s="52" cm="1">
        <f t="array" ref="J139">A127932014W_Latest</f>
        <v>46.473999999999997</v>
      </c>
      <c r="K139" s="52" cm="1">
        <f t="array" ref="K139">A127877094W_Latest</f>
        <v>50.802999999999997</v>
      </c>
      <c r="L139" s="52" cm="1">
        <f t="array" ref="L139">A127931850K_Latest</f>
        <v>289.42700000000002</v>
      </c>
      <c r="M139" s="52" cm="1">
        <f t="array" ref="M139">A127876958A_Latest</f>
        <v>74.281000000000006</v>
      </c>
      <c r="N139" s="52" cm="1">
        <f t="array" ref="N139">A127863226C_Latest</f>
        <v>99.754999999999995</v>
      </c>
      <c r="O139" s="52" cm="1">
        <f t="array" ref="O139">A127835910A_Latest</f>
        <v>199.916</v>
      </c>
      <c r="P139" s="52" cm="1">
        <f t="array" ref="P139">A127918170K_Latest</f>
        <v>87.522999999999996</v>
      </c>
      <c r="Q139" s="52" t="e" cm="1">
        <f t="array" ref="Q139">A127836034F_Latest</f>
        <v>#NAME?</v>
      </c>
      <c r="R139" s="52" cm="1">
        <f t="array" ref="R139">A127890230X_Latest</f>
        <v>758.03300000000002</v>
      </c>
      <c r="S139" s="52" cm="1">
        <f t="array" ref="S139">A127864726T_Latest</f>
        <v>30.033999999999999</v>
      </c>
      <c r="T139" s="52" cm="1">
        <f t="array" ref="T139">A127837486L_Latest</f>
        <v>69.372</v>
      </c>
      <c r="U139" s="52" cm="1">
        <f t="array" ref="U139">A127919674J_Latest</f>
        <v>25.38</v>
      </c>
      <c r="V139" s="52" cm="1">
        <f t="array" ref="V139">A127906026V_Latest</f>
        <v>24.495000000000001</v>
      </c>
      <c r="W139" s="52" cm="1">
        <f t="array" ref="W139">A127878662A_Latest</f>
        <v>28.233000000000001</v>
      </c>
      <c r="X139" s="52" cm="1">
        <f t="array" ref="X139">A127906046C_Latest</f>
        <v>13.064</v>
      </c>
      <c r="Y139" s="52" cm="1">
        <f t="array" ref="Y139">A127906058L_Latest</f>
        <v>10.728999999999999</v>
      </c>
      <c r="Z139" s="52" cm="1">
        <f t="array" ref="Z139">A127892266L_Latest</f>
        <v>8.2989999999999995</v>
      </c>
      <c r="AA139" s="52" cm="1">
        <f t="array" ref="AA139">A127892070K_Latest</f>
        <v>96.384</v>
      </c>
      <c r="AB139" s="52" cm="1">
        <f t="array" ref="AB139">A127919594J_Latest</f>
        <v>17.614999999999998</v>
      </c>
      <c r="AC139" s="52" cm="1">
        <f t="array" ref="AC139">A127905922X_Latest</f>
        <v>25.963000000000001</v>
      </c>
      <c r="AD139" s="52" cm="1">
        <f t="array" ref="AD139">A127905950J_Latest</f>
        <v>49.3</v>
      </c>
      <c r="AE139" s="52" cm="1">
        <f t="array" ref="AE139">A127851202L_Latest</f>
        <v>19.821000000000002</v>
      </c>
      <c r="AF139" s="52" t="e" cm="1">
        <f t="array" ref="AF139">A127933642C_Latest</f>
        <v>#NAME?</v>
      </c>
      <c r="AG139" s="52" cm="1">
        <f t="array" ref="AG139">A127919334L_Latest</f>
        <v>209.607</v>
      </c>
      <c r="AH139" s="52" cm="1">
        <f t="array" ref="AH139">A127866274A_Latest</f>
        <v>21.96</v>
      </c>
      <c r="AI139" s="52" cm="1">
        <f t="array" ref="AI139">A127893790A_Latest</f>
        <v>75.881</v>
      </c>
      <c r="AJ139" s="52" cm="1">
        <f t="array" ref="AJ139">A127907554T_Latest</f>
        <v>25.286999999999999</v>
      </c>
      <c r="AK139" s="52" cm="1">
        <f t="array" ref="AK139">A127866406T_Latest</f>
        <v>19.338999999999999</v>
      </c>
      <c r="AL139" s="52" cm="1">
        <f t="array" ref="AL139">A127935070V_Latest</f>
        <v>32.807000000000002</v>
      </c>
      <c r="AM139" s="52" cm="1">
        <f t="array" ref="AM139">A127866430T_Latest</f>
        <v>14.714</v>
      </c>
      <c r="AN139" s="52" cm="1">
        <f t="array" ref="AN139">A127893902J_Latest</f>
        <v>7.7910000000000004</v>
      </c>
      <c r="AO139" s="52" cm="1">
        <f t="array" ref="AO139">A127935110A_Latest</f>
        <v>17.038</v>
      </c>
      <c r="AP139" s="52" cm="1">
        <f t="array" ref="AP139">A127852586C_Latest</f>
        <v>89.683000000000007</v>
      </c>
      <c r="AQ139" s="52" cm="1">
        <f t="array" ref="AQ139">A127880126L_Latest</f>
        <v>19.945</v>
      </c>
      <c r="AR139" s="52" cm="1">
        <f t="array" ref="AR139">A127893702R_Latest</f>
        <v>26.366</v>
      </c>
      <c r="AS139" s="52" cm="1">
        <f t="array" ref="AS139">A127838930R_Latest</f>
        <v>49.62</v>
      </c>
      <c r="AT139" s="52" cm="1">
        <f t="array" ref="AT139">A127907526J_Latest</f>
        <v>26.850999999999999</v>
      </c>
      <c r="AU139" s="52" t="e" cm="1">
        <f t="array" ref="AU139">A127921158C_Latest</f>
        <v>#NAME?</v>
      </c>
      <c r="AV139" s="52" cm="1">
        <f t="array" ref="AV139">A127893366R_Latest</f>
        <v>214.81800000000001</v>
      </c>
      <c r="AW139" s="52" cm="1">
        <f t="array" ref="AW139">A127854294L_Latest</f>
        <v>11.159000000000001</v>
      </c>
      <c r="AX139" s="52" cm="1">
        <f t="array" ref="AX139">A127867914F_Latest</f>
        <v>35.15</v>
      </c>
      <c r="AY139" s="52" cm="1">
        <f t="array" ref="AY139">A127854398F_Latest</f>
        <v>25.306999999999999</v>
      </c>
      <c r="AZ139" s="52" cm="1">
        <f t="array" ref="AZ139">A127881678C_Latest</f>
        <v>16.036999999999999</v>
      </c>
      <c r="BA139" s="52" cm="1">
        <f t="array" ref="BA139">A127854434C_Latest</f>
        <v>26.065999999999999</v>
      </c>
      <c r="BB139" s="52" cm="1">
        <f t="array" ref="BB139">A127936594A_Latest</f>
        <v>10.986000000000001</v>
      </c>
      <c r="BC139" s="52" cm="1">
        <f t="array" ref="BC139">A127895302R_Latest</f>
        <v>13.528</v>
      </c>
      <c r="BD139" s="52" cm="1">
        <f t="array" ref="BD139">A127909170T_Latest</f>
        <v>10.446</v>
      </c>
      <c r="BE139" s="52" cm="1">
        <f t="array" ref="BE139">A127895126R_Latest</f>
        <v>43.194000000000003</v>
      </c>
      <c r="BF139" s="52" cm="1">
        <f t="array" ref="BF139">A127840370V_Latest</f>
        <v>15.564</v>
      </c>
      <c r="BG139" s="52" cm="1">
        <f t="array" ref="BG139">A127895174J_Latest</f>
        <v>20.928000000000001</v>
      </c>
      <c r="BH139" s="52" cm="1">
        <f t="array" ref="BH139">A127840406K_Latest</f>
        <v>46.817</v>
      </c>
      <c r="BI139" s="52" cm="1">
        <f t="array" ref="BI139">A127881606T_Latest</f>
        <v>19.943999999999999</v>
      </c>
      <c r="BJ139" s="52" t="e" cm="1">
        <f t="array" ref="BJ139">A127840582W_Latest</f>
        <v>#NAME?</v>
      </c>
      <c r="BK139" s="52" cm="1">
        <f t="array" ref="BK139">A127867530V_Latest</f>
        <v>148.679</v>
      </c>
      <c r="BL139" s="52" cm="1">
        <f t="array" ref="BL139">A127841906X_Latest</f>
        <v>4.4379999999999997</v>
      </c>
      <c r="BM139" s="52" cm="1">
        <f t="array" ref="BM139">A127855906J_Latest</f>
        <v>10.936</v>
      </c>
      <c r="BN139" s="52" cm="1">
        <f t="array" ref="BN139">A127869362F_Latest</f>
        <v>6.758</v>
      </c>
      <c r="BO139" s="52" cm="1">
        <f t="array" ref="BO139">A127855946A_Latest</f>
        <v>7.0419999999999998</v>
      </c>
      <c r="BP139" s="52" cm="1">
        <f t="array" ref="BP139">A127938134X_Latest</f>
        <v>6.6680000000000001</v>
      </c>
      <c r="BQ139" s="52" cm="1">
        <f t="array" ref="BQ139">A127938150X_Latest</f>
        <v>2.7490000000000001</v>
      </c>
      <c r="BR139" s="52" cm="1">
        <f t="array" ref="BR139">A127842086W_Latest</f>
        <v>3.6469999999999998</v>
      </c>
      <c r="BS139" s="52" cm="1">
        <f t="array" ref="BS139">A127842102K_Latest</f>
        <v>4.8650000000000002</v>
      </c>
      <c r="BT139" s="52" cm="1">
        <f t="array" ref="BT139">A127937982W_Latest</f>
        <v>14.786</v>
      </c>
      <c r="BU139" s="52" cm="1">
        <f t="array" ref="BU139">A127896658W_Latest</f>
        <v>4.5220000000000002</v>
      </c>
      <c r="BV139" s="52" cm="1">
        <f t="array" ref="BV139">A127855850J_Latest</f>
        <v>4.6420000000000003</v>
      </c>
      <c r="BW139" s="52" cm="1">
        <f t="array" ref="BW139">A127938038X_Latest</f>
        <v>16.202999999999999</v>
      </c>
      <c r="BX139" s="52" cm="1">
        <f t="array" ref="BX139">A127924130F_Latest</f>
        <v>6.3159999999999998</v>
      </c>
      <c r="BY139" s="52" t="e" cm="1">
        <f t="array" ref="BY139">A127856050C_Latest</f>
        <v>#NAME?</v>
      </c>
      <c r="BZ139" s="52" cm="1">
        <f t="array" ref="BZ139">A127855562R_Latest</f>
        <v>47.103000000000002</v>
      </c>
      <c r="CA139" s="52" cm="1">
        <f t="array" ref="CA139">A127898190L_Latest</f>
        <v>4.8879999999999999</v>
      </c>
      <c r="CB139" s="52" cm="1">
        <f t="array" ref="CB139">A127870890J_Latest</f>
        <v>24.966000000000001</v>
      </c>
      <c r="CC139" s="52" cm="1">
        <f t="array" ref="CC139">A127857466A_Latest</f>
        <v>16.838000000000001</v>
      </c>
      <c r="CD139" s="52" cm="1">
        <f t="array" ref="CD139">A127898354W_Latest</f>
        <v>11.228</v>
      </c>
      <c r="CE139" s="52" cm="1">
        <f t="array" ref="CE139">A127884682X_Latest</f>
        <v>14.76</v>
      </c>
      <c r="CF139" s="52" cm="1">
        <f t="array" ref="CF139">A127898402C_Latest</f>
        <v>7.61</v>
      </c>
      <c r="CG139" s="52" cm="1">
        <f t="array" ref="CG139">A127898430L_Latest</f>
        <v>8.5820000000000007</v>
      </c>
      <c r="CH139" s="52" cm="1">
        <f t="array" ref="CH139">A127898450W_Latest</f>
        <v>7.907</v>
      </c>
      <c r="CI139" s="52" cm="1">
        <f t="array" ref="CI139">A127843438J_Latest</f>
        <v>28.37</v>
      </c>
      <c r="CJ139" s="52" cm="1">
        <f t="array" ref="CJ139">A127843446J_Latest</f>
        <v>11.052</v>
      </c>
      <c r="CK139" s="52" cm="1">
        <f t="array" ref="CK139">A127870846X_Latest</f>
        <v>16.277000000000001</v>
      </c>
      <c r="CL139" s="52" cm="1">
        <f t="array" ref="CL139">A127870866J_Latest</f>
        <v>28.574000000000002</v>
      </c>
      <c r="CM139" s="52" cm="1">
        <f t="array" ref="CM139">A127857418J_Latest</f>
        <v>11.44</v>
      </c>
      <c r="CN139" s="52" t="e" cm="1">
        <f t="array" ref="CN139">A127912254K_Latest</f>
        <v>#NAME?</v>
      </c>
      <c r="CO139" s="52" cm="1">
        <f t="array" ref="CO139">A127884326C_Latest</f>
        <v>96.778999999999996</v>
      </c>
      <c r="CP139" s="52" cm="1">
        <f t="array" ref="CP139">A127872350F_Latest</f>
        <v>1.456</v>
      </c>
      <c r="CQ139" s="52" cm="1">
        <f t="array" ref="CQ139">A127845066T_Latest</f>
        <v>3.577</v>
      </c>
      <c r="CR139" s="52" cm="1">
        <f t="array" ref="CR139">A127927254L_Latest</f>
        <v>2.4350000000000001</v>
      </c>
      <c r="CS139" s="52" cm="1">
        <f t="array" ref="CS139">A127858974R_Latest</f>
        <v>1.907</v>
      </c>
      <c r="CT139" s="52" cm="1">
        <f t="array" ref="CT139">A127913754X_Latest</f>
        <v>2.1280000000000001</v>
      </c>
      <c r="CU139" s="52" cm="1">
        <f t="array" ref="CU139">A127858998J_Latest</f>
        <v>0.33800000000000002</v>
      </c>
      <c r="CV139" s="52" cm="1">
        <f t="array" ref="CV139">A127899930A_Latest</f>
        <v>1.022</v>
      </c>
      <c r="CW139" s="52" cm="1">
        <f t="array" ref="CW139">A127859026J_Latest</f>
        <v>1.0549999999999999</v>
      </c>
      <c r="CX139" s="52" cm="1">
        <f t="array" ref="CX139">A127940962W_Latest</f>
        <v>4.484</v>
      </c>
      <c r="CY139" s="52" cm="1">
        <f t="array" ref="CY139">A127886014C_Latest</f>
        <v>2.1819999999999999</v>
      </c>
      <c r="CZ139" s="52" cm="1">
        <f t="array" ref="CZ139">A127899790K_Latest</f>
        <v>1.5509999999999999</v>
      </c>
      <c r="DA139" s="52" cm="1">
        <f t="array" ref="DA139">A127899806T_Latest</f>
        <v>4.4329999999999998</v>
      </c>
      <c r="DB139" s="52" cm="1">
        <f t="array" ref="DB139">A127845050X_Latest</f>
        <v>1.149</v>
      </c>
      <c r="DC139" s="52" t="e" cm="1">
        <f t="array" ref="DC139">A127899982C_Latest</f>
        <v>#NAME?</v>
      </c>
      <c r="DD139" s="52" cm="1">
        <f t="array" ref="DD139">A127885726J_Latest</f>
        <v>13.917</v>
      </c>
      <c r="DE139" s="52" cm="1">
        <f t="array" ref="DE139">A127873850V_Latest</f>
        <v>0.72</v>
      </c>
      <c r="DF139" s="52" cm="1">
        <f t="array" ref="DF139">A127928830T_Latest</f>
        <v>1.6759999999999999</v>
      </c>
      <c r="DG139" s="52" cm="1">
        <f t="array" ref="DG139">A127860374A_Latest</f>
        <v>2.1040000000000001</v>
      </c>
      <c r="DH139" s="52" cm="1">
        <f t="array" ref="DH139">A127928866V_Latest</f>
        <v>0.95599999999999996</v>
      </c>
      <c r="DI139" s="52" cm="1">
        <f t="array" ref="DI139">A127901438X_Latest</f>
        <v>1.0549999999999999</v>
      </c>
      <c r="DJ139" s="52" cm="1">
        <f t="array" ref="DJ139">A127901450R_Latest</f>
        <v>0.32</v>
      </c>
      <c r="DK139" s="52" cm="1">
        <f t="array" ref="DK139">A127846706W_Latest</f>
        <v>0.63700000000000001</v>
      </c>
      <c r="DL139" s="52" cm="1">
        <f t="array" ref="DL139">A127928954V_Latest</f>
        <v>0.746</v>
      </c>
      <c r="DM139" s="52" cm="1">
        <f t="array" ref="DM139">A127942402K_Latest</f>
        <v>2.2810000000000001</v>
      </c>
      <c r="DN139" s="52" cm="1">
        <f t="array" ref="DN139">A127860278A_Latest</f>
        <v>1.048</v>
      </c>
      <c r="DO139" s="52" cm="1">
        <f t="array" ref="DO139">A127860290T_Latest</f>
        <v>2.3260000000000001</v>
      </c>
      <c r="DP139" s="52" cm="1">
        <f t="array" ref="DP139">A127860326J_Latest</f>
        <v>1.395</v>
      </c>
      <c r="DQ139" s="52" cm="1">
        <f t="array" ref="DQ139">A127873942C_Latest</f>
        <v>0.95799999999999996</v>
      </c>
      <c r="DR139" s="52" t="e" cm="1">
        <f t="array" ref="DR139">A127901506R_Latest</f>
        <v>#NAME?</v>
      </c>
      <c r="DS139" s="52" cm="1">
        <f t="array" ref="DS139">A127887278A_Latest</f>
        <v>8.2140000000000004</v>
      </c>
      <c r="DT139" s="52" cm="1">
        <f t="array" ref="DT139">A127916574V_Latest</f>
        <v>2.31</v>
      </c>
      <c r="DU139" s="52" cm="1">
        <f t="array" ref="DU139">A127875442V_Latest</f>
        <v>8.1590000000000007</v>
      </c>
      <c r="DV139" s="52" cm="1">
        <f t="array" ref="DV139">A127903010W_Latest</f>
        <v>2.1850000000000001</v>
      </c>
      <c r="DW139" s="52" cm="1">
        <f t="array" ref="DW139">A127944090W_Latest</f>
        <v>0.97599999999999998</v>
      </c>
      <c r="DX139" s="52" cm="1">
        <f t="array" ref="DX139">A127903046X_Latest</f>
        <v>3.5049999999999999</v>
      </c>
      <c r="DY139" s="52" cm="1">
        <f t="array" ref="DY139">A127903078T_Latest</f>
        <v>0.79400000000000004</v>
      </c>
      <c r="DZ139" s="52" cm="1">
        <f t="array" ref="DZ139">A127875538L_Latest</f>
        <v>0.53800000000000003</v>
      </c>
      <c r="EA139" s="52" cm="1">
        <f t="array" ref="EA139">A127944166F_Latest</f>
        <v>0.44800000000000001</v>
      </c>
      <c r="EB139" s="52" cm="1">
        <f t="array" ref="EB139">A127902906V_Latest</f>
        <v>10.244999999999999</v>
      </c>
      <c r="EC139" s="52" cm="1">
        <f t="array" ref="EC139">A127902934C_Latest</f>
        <v>2.3519999999999999</v>
      </c>
      <c r="ED139" s="52" cm="1">
        <f t="array" ref="ED139">A127916610T_Latest</f>
        <v>1.702</v>
      </c>
      <c r="EE139" s="52" cm="1">
        <f t="array" ref="EE139">A127861850W_Latest</f>
        <v>3.573</v>
      </c>
      <c r="EF139" s="52" cm="1">
        <f t="array" ref="EF139">A127875410A_Latest</f>
        <v>1.044</v>
      </c>
      <c r="EG139" s="52" t="e" cm="1">
        <f t="array" ref="EG139">A127903150X_Latest</f>
        <v>#NAME?</v>
      </c>
      <c r="EH139" s="52" cm="1">
        <f t="array" ref="EH139">A127902606T_Latest</f>
        <v>18.916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8758</v>
      </c>
      <c r="C140" s="62">
        <v>23</v>
      </c>
      <c r="D140" s="52" cm="1">
        <f t="array" ref="D140">A127931838V_Latest</f>
        <v>49.506999999999998</v>
      </c>
      <c r="E140" s="52" cm="1">
        <f t="array" ref="E140">A127835954C_Latest</f>
        <v>53.744999999999997</v>
      </c>
      <c r="F140" s="52" cm="1">
        <f t="array" ref="F140">A127849750K_Latest</f>
        <v>47.17</v>
      </c>
      <c r="G140" s="52" cm="1">
        <f t="array" ref="G140">A127849770V_Latest</f>
        <v>55.542000000000002</v>
      </c>
      <c r="H140" s="52" cm="1">
        <f t="array" ref="H140">A127918234K_Latest</f>
        <v>47.088999999999999</v>
      </c>
      <c r="I140" s="52" cm="1">
        <f t="array" ref="I140">A127931998F_Latest</f>
        <v>57.203000000000003</v>
      </c>
      <c r="J140" s="52" cm="1">
        <f t="array" ref="J140">A127877086W_Latest</f>
        <v>28.591000000000001</v>
      </c>
      <c r="K140" s="52" cm="1">
        <f t="array" ref="K140">A127877098F_Latest</f>
        <v>41.058</v>
      </c>
      <c r="L140" s="52" cm="1">
        <f t="array" ref="L140">A127904458L_Latest</f>
        <v>83.230999999999995</v>
      </c>
      <c r="M140" s="52" cm="1">
        <f t="array" ref="M140">A127876962T_Latest</f>
        <v>48.784999999999997</v>
      </c>
      <c r="N140" s="52" cm="1">
        <f t="array" ref="N140">A127918134A_Latest</f>
        <v>49.085000000000001</v>
      </c>
      <c r="O140" s="52" cm="1">
        <f t="array" ref="O140">A127863262L_Latest</f>
        <v>113.117</v>
      </c>
      <c r="P140" s="52" cm="1">
        <f t="array" ref="P140">A127835934V_Latest</f>
        <v>81.328000000000003</v>
      </c>
      <c r="Q140" s="52" t="e" cm="1">
        <f t="array" ref="Q140">A127877130V_Latest</f>
        <v>#NAME?</v>
      </c>
      <c r="R140" s="52" cm="1">
        <f t="array" ref="R140">A127862946J_Latest</f>
        <v>379.90499999999997</v>
      </c>
      <c r="S140" s="52" cm="1">
        <f t="array" ref="S140">A127837378C_Latest</f>
        <v>14.366</v>
      </c>
      <c r="T140" s="52" cm="1">
        <f t="array" ref="T140">A127905998V_Latest</f>
        <v>22.349</v>
      </c>
      <c r="U140" s="52" cm="1">
        <f t="array" ref="U140">A127892174C_Latest</f>
        <v>9.0619999999999994</v>
      </c>
      <c r="V140" s="52" cm="1">
        <f t="array" ref="V140">A127878658K_Latest</f>
        <v>12.506</v>
      </c>
      <c r="W140" s="52" cm="1">
        <f t="array" ref="W140">A127837558L_Latest</f>
        <v>13.618</v>
      </c>
      <c r="X140" s="52" cm="1">
        <f t="array" ref="X140">A127851274X_Latest</f>
        <v>16.215</v>
      </c>
      <c r="Y140" s="52" cm="1">
        <f t="array" ref="Y140">A127878714T_Latest</f>
        <v>7.657</v>
      </c>
      <c r="Z140" s="52" cm="1">
        <f t="array" ref="Z140">A127933626C_Latest</f>
        <v>6.4329999999999998</v>
      </c>
      <c r="AA140" s="52" cm="1">
        <f t="array" ref="AA140">A127892074V_Latest</f>
        <v>31.056999999999999</v>
      </c>
      <c r="AB140" s="52" cm="1">
        <f t="array" ref="AB140">A127905906X_Latest</f>
        <v>13.217000000000001</v>
      </c>
      <c r="AC140" s="52" cm="1">
        <f t="array" ref="AC140">A127919614F_Latest</f>
        <v>10.848000000000001</v>
      </c>
      <c r="AD140" s="52" cm="1">
        <f t="array" ref="AD140">A127919630F_Latest</f>
        <v>27.349</v>
      </c>
      <c r="AE140" s="52" cm="1">
        <f t="array" ref="AE140">A127878594K_Latest</f>
        <v>18.068000000000001</v>
      </c>
      <c r="AF140" s="52" t="e" cm="1">
        <f t="array" ref="AF140">A127851322F_Latest</f>
        <v>#NAME?</v>
      </c>
      <c r="AG140" s="52" cm="1">
        <f t="array" ref="AG140">A127837070J_Latest</f>
        <v>102.206</v>
      </c>
      <c r="AH140" s="52" cm="1">
        <f t="array" ref="AH140">A127852566V_Latest</f>
        <v>12.452999999999999</v>
      </c>
      <c r="AI140" s="52" cm="1">
        <f t="array" ref="AI140">A127880218W_Latest</f>
        <v>12.827</v>
      </c>
      <c r="AJ140" s="52" cm="1">
        <f t="array" ref="AJ140">A127852682C_Latest</f>
        <v>13.864000000000001</v>
      </c>
      <c r="AK140" s="52" cm="1">
        <f t="array" ref="AK140">A127893814J_Latest</f>
        <v>13.634</v>
      </c>
      <c r="AL140" s="52" cm="1">
        <f t="array" ref="AL140">A127921098L_Latest</f>
        <v>12.335000000000001</v>
      </c>
      <c r="AM140" s="52" cm="1">
        <f t="array" ref="AM140">A127866434A_Latest</f>
        <v>16.981999999999999</v>
      </c>
      <c r="AN140" s="52" cm="1">
        <f t="array" ref="AN140">A127921122A_Latest</f>
        <v>7.9580000000000002</v>
      </c>
      <c r="AO140" s="52" cm="1">
        <f t="array" ref="AO140">A127907650T_Latest</f>
        <v>6.1669999999999998</v>
      </c>
      <c r="AP140" s="52" cm="1">
        <f t="array" ref="AP140">A127907470J_Latest</f>
        <v>22.135000000000002</v>
      </c>
      <c r="AQ140" s="52" cm="1">
        <f t="array" ref="AQ140">A127880130C_Latest</f>
        <v>10.377000000000001</v>
      </c>
      <c r="AR140" s="52" cm="1">
        <f t="array" ref="AR140">A127880158F_Latest</f>
        <v>15.180999999999999</v>
      </c>
      <c r="AS140" s="52" cm="1">
        <f t="array" ref="AS140">A127921002J_Latest</f>
        <v>30.785</v>
      </c>
      <c r="AT140" s="52" cm="1">
        <f t="array" ref="AT140">A127907530X_Latest</f>
        <v>17.741</v>
      </c>
      <c r="AU140" s="52" t="e" cm="1">
        <f t="array" ref="AU140">A127866498L_Latest</f>
        <v>#NAME?</v>
      </c>
      <c r="AV140" s="52" cm="1">
        <f t="array" ref="AV140">A127934666R_Latest</f>
        <v>96.218999999999994</v>
      </c>
      <c r="AW140" s="52" cm="1">
        <f t="array" ref="AW140">A127895098T_Latest</f>
        <v>10.827</v>
      </c>
      <c r="AX140" s="52" cm="1">
        <f t="array" ref="AX140">A127881638K_Latest</f>
        <v>7.6829999999999998</v>
      </c>
      <c r="AY140" s="52" cm="1">
        <f t="array" ref="AY140">A127909082T_Latest</f>
        <v>13.115</v>
      </c>
      <c r="AZ140" s="52" cm="1">
        <f t="array" ref="AZ140">A127881682V_Latest</f>
        <v>15.971</v>
      </c>
      <c r="BA140" s="52" cm="1">
        <f t="array" ref="BA140">A127909102R_Latest</f>
        <v>10.061</v>
      </c>
      <c r="BB140" s="52" cm="1">
        <f t="array" ref="BB140">A127922694A_Latest</f>
        <v>11.457000000000001</v>
      </c>
      <c r="BC140" s="52" cm="1">
        <f t="array" ref="BC140">A127895306X_Latest</f>
        <v>8.7240000000000002</v>
      </c>
      <c r="BD140" s="52" cm="1">
        <f t="array" ref="BD140">A127909174A_Latest</f>
        <v>12.692</v>
      </c>
      <c r="BE140" s="52" cm="1">
        <f t="array" ref="BE140">A127895130F_Latest</f>
        <v>14.343</v>
      </c>
      <c r="BF140" s="52" cm="1">
        <f t="array" ref="BF140">A127922530F_Latest</f>
        <v>11.678000000000001</v>
      </c>
      <c r="BG140" s="52" cm="1">
        <f t="array" ref="BG140">A127936514R_Latest</f>
        <v>11.744999999999999</v>
      </c>
      <c r="BH140" s="52" cm="1">
        <f t="array" ref="BH140">A127909046J_Latest</f>
        <v>31.251000000000001</v>
      </c>
      <c r="BI140" s="52" cm="1">
        <f t="array" ref="BI140">A127909066T_Latest</f>
        <v>19.795000000000002</v>
      </c>
      <c r="BJ140" s="52" t="e" cm="1">
        <f t="array" ref="BJ140">A127854494F_Latest</f>
        <v>#NAME?</v>
      </c>
      <c r="BK140" s="52" cm="1">
        <f t="array" ref="BK140">A127936162W_Latest</f>
        <v>90.53</v>
      </c>
      <c r="BL140" s="52" cm="1">
        <f t="array" ref="BL140">A127841910R_Latest</f>
        <v>3.0329999999999999</v>
      </c>
      <c r="BM140" s="52" cm="1">
        <f t="array" ref="BM140">A127924154X_Latest</f>
        <v>3.8239999999999998</v>
      </c>
      <c r="BN140" s="52" cm="1">
        <f t="array" ref="BN140">A127938094T_Latest</f>
        <v>1.3160000000000001</v>
      </c>
      <c r="BO140" s="52" cm="1">
        <f t="array" ref="BO140">A127910566K_Latest</f>
        <v>2.2570000000000001</v>
      </c>
      <c r="BP140" s="52" cm="1">
        <f t="array" ref="BP140">A127924214R_Latest</f>
        <v>2.794</v>
      </c>
      <c r="BQ140" s="52" cm="1">
        <f t="array" ref="BQ140">A127924226X_Latest</f>
        <v>4.391</v>
      </c>
      <c r="BR140" s="52" cm="1">
        <f t="array" ref="BR140">A127910610J_Latest</f>
        <v>2.077</v>
      </c>
      <c r="BS140" s="52" cm="1">
        <f t="array" ref="BS140">A127869482X_Latest</f>
        <v>3.1949999999999998</v>
      </c>
      <c r="BT140" s="52" cm="1">
        <f t="array" ref="BT140">A127896638L_Latest</f>
        <v>4.9240000000000004</v>
      </c>
      <c r="BU140" s="52" cm="1">
        <f t="array" ref="BU140">A127841942J_Latest</f>
        <v>1.9330000000000001</v>
      </c>
      <c r="BV140" s="52" cm="1">
        <f t="array" ref="BV140">A127883178V_Latest</f>
        <v>2.2879999999999998</v>
      </c>
      <c r="BW140" s="52" cm="1">
        <f t="array" ref="BW140">A127938042R_Latest</f>
        <v>6.9359999999999999</v>
      </c>
      <c r="BX140" s="52" cm="1">
        <f t="array" ref="BX140">A127938062X_Latest</f>
        <v>6.5570000000000004</v>
      </c>
      <c r="BY140" s="52" t="e" cm="1">
        <f t="array" ref="BY140">A127869526R_Latest</f>
        <v>#NAME?</v>
      </c>
      <c r="BZ140" s="52" cm="1">
        <f t="array" ref="BZ140">A127923790V_Latest</f>
        <v>22.885999999999999</v>
      </c>
      <c r="CA140" s="52" cm="1">
        <f t="array" ref="CA140">A127843410F_Latest</f>
        <v>6.83</v>
      </c>
      <c r="CB140" s="52" cm="1">
        <f t="array" ref="CB140">A127870894T_Latest</f>
        <v>3.97</v>
      </c>
      <c r="CC140" s="52" cm="1">
        <f t="array" ref="CC140">A127857470T_Latest</f>
        <v>8.2910000000000004</v>
      </c>
      <c r="CD140" s="52" cm="1">
        <f t="array" ref="CD140">A127870942X_Latest</f>
        <v>8.6609999999999996</v>
      </c>
      <c r="CE140" s="52" cm="1">
        <f t="array" ref="CE140">A127857506J_Latest</f>
        <v>4.2389999999999999</v>
      </c>
      <c r="CF140" s="52" cm="1">
        <f t="array" ref="CF140">A127857538A_Latest</f>
        <v>5.5410000000000004</v>
      </c>
      <c r="CG140" s="52" cm="1">
        <f t="array" ref="CG140">A127843594K_Latest</f>
        <v>1.5760000000000001</v>
      </c>
      <c r="CH140" s="52" cm="1">
        <f t="array" ref="CH140">A127912226A_Latest</f>
        <v>9.2609999999999992</v>
      </c>
      <c r="CI140" s="52" cm="1">
        <f t="array" ref="CI140">A127912010R_Latest</f>
        <v>6.5279999999999996</v>
      </c>
      <c r="CJ140" s="52" cm="1">
        <f t="array" ref="CJ140">A127898230V_Latest</f>
        <v>8.8539999999999992</v>
      </c>
      <c r="CK140" s="52" cm="1">
        <f t="array" ref="CK140">A127857382T_Latest</f>
        <v>7.38</v>
      </c>
      <c r="CL140" s="52" cm="1">
        <f t="array" ref="CL140">A127843478A_Latest</f>
        <v>11.198</v>
      </c>
      <c r="CM140" s="52" cm="1">
        <f t="array" ref="CM140">A127925746W_Latest</f>
        <v>14.02</v>
      </c>
      <c r="CN140" s="52" t="e" cm="1">
        <f t="array" ref="CN140">A127939562L_Latest</f>
        <v>#NAME?</v>
      </c>
      <c r="CO140" s="52" cm="1">
        <f t="array" ref="CO140">A127925390V_Latest</f>
        <v>48.368000000000002</v>
      </c>
      <c r="CP140" s="52" cm="1">
        <f t="array" ref="CP140">A127899730J_Latest</f>
        <v>0.72699999999999998</v>
      </c>
      <c r="CQ140" s="52" cm="1">
        <f t="array" ref="CQ140">A127858946F_Latest</f>
        <v>0.59699999999999998</v>
      </c>
      <c r="CR140" s="52" cm="1">
        <f t="array" ref="CR140">A127845098K_Latest</f>
        <v>0.376</v>
      </c>
      <c r="CS140" s="52" cm="1">
        <f t="array" ref="CS140">A127941086A_Latest</f>
        <v>0.91600000000000004</v>
      </c>
      <c r="CT140" s="52" cm="1">
        <f t="array" ref="CT140">A127927298R_Latest</f>
        <v>1.41</v>
      </c>
      <c r="CU140" s="52" cm="1">
        <f t="array" ref="CU140">A127941114X_Latest</f>
        <v>1.2030000000000001</v>
      </c>
      <c r="CV140" s="52" cm="1">
        <f t="array" ref="CV140">A127941130X_Latest</f>
        <v>0.35399999999999998</v>
      </c>
      <c r="CW140" s="52" cm="1">
        <f t="array" ref="CW140">A127859030X_Latest</f>
        <v>1.006</v>
      </c>
      <c r="CX140" s="52" cm="1">
        <f t="array" ref="CX140">A127858854W_Latest</f>
        <v>0.86399999999999999</v>
      </c>
      <c r="CY140" s="52" cm="1">
        <f t="array" ref="CY140">A127940978R_Latest</f>
        <v>0.85499999999999998</v>
      </c>
      <c r="CZ140" s="52" cm="1">
        <f t="array" ref="CZ140">A127872398T_Latest</f>
        <v>0.22600000000000001</v>
      </c>
      <c r="DA140" s="52" cm="1">
        <f t="array" ref="DA140">A127899810J_Latest</f>
        <v>2.4039999999999999</v>
      </c>
      <c r="DB140" s="52" cm="1">
        <f t="array" ref="DB140">A127899826A_Latest</f>
        <v>2.109</v>
      </c>
      <c r="DC140" s="52" t="e" cm="1">
        <f t="array" ref="DC140">A127899986L_Latest</f>
        <v>#NAME?</v>
      </c>
      <c r="DD140" s="52" cm="1">
        <f t="array" ref="DD140">A127913342C_Latest</f>
        <v>6.5880000000000001</v>
      </c>
      <c r="DE140" s="52" cm="1">
        <f t="array" ref="DE140">A127901262F_Latest</f>
        <v>0.46100000000000002</v>
      </c>
      <c r="DF140" s="52" cm="1">
        <f t="array" ref="DF140">A127915278J_Latest</f>
        <v>0.40400000000000003</v>
      </c>
      <c r="DG140" s="52" cm="1">
        <f t="array" ref="DG140">A127942478F_Latest</f>
        <v>0.56299999999999994</v>
      </c>
      <c r="DH140" s="52" cm="1">
        <f t="array" ref="DH140">A127860394K_Latest</f>
        <v>0.53600000000000003</v>
      </c>
      <c r="DI140" s="52" cm="1">
        <f t="array" ref="DI140">A127860414J_Latest</f>
        <v>0.66300000000000003</v>
      </c>
      <c r="DJ140" s="52" cm="1">
        <f t="array" ref="DJ140">A127942550L_Latest</f>
        <v>0.115</v>
      </c>
      <c r="DK140" s="52" cm="1">
        <f t="array" ref="DK140">A127860458K_Latest</f>
        <v>0.24399999999999999</v>
      </c>
      <c r="DL140" s="52" cm="1">
        <f t="array" ref="DL140">A127942570W_Latest</f>
        <v>0.55200000000000005</v>
      </c>
      <c r="DM140" s="52" cm="1">
        <f t="array" ref="DM140">A127860262J_Latest</f>
        <v>0.68100000000000005</v>
      </c>
      <c r="DN140" s="52" cm="1">
        <f t="array" ref="DN140">A127873886W_Latest</f>
        <v>0.70399999999999996</v>
      </c>
      <c r="DO140" s="52" cm="1">
        <f t="array" ref="DO140">A127901334F_Latest</f>
        <v>0.57299999999999995</v>
      </c>
      <c r="DP140" s="52" cm="1">
        <f t="array" ref="DP140">A127887610T_Latest</f>
        <v>1.024</v>
      </c>
      <c r="DQ140" s="52" cm="1">
        <f t="array" ref="DQ140">A127942454L_Latest</f>
        <v>0.34799999999999998</v>
      </c>
      <c r="DR140" s="52" t="e" cm="1">
        <f t="array" ref="DR140">A127901510F_Latest</f>
        <v>#NAME?</v>
      </c>
      <c r="DS140" s="52" cm="1">
        <f t="array" ref="DS140">A127942090K_Latest</f>
        <v>3.5379999999999998</v>
      </c>
      <c r="DT140" s="52" cm="1">
        <f t="array" ref="DT140">A127902886W_Latest</f>
        <v>0.80900000000000005</v>
      </c>
      <c r="DU140" s="52" cm="1">
        <f t="array" ref="DU140">A127930378X_Latest</f>
        <v>2.0920000000000001</v>
      </c>
      <c r="DV140" s="52" cm="1">
        <f t="array" ref="DV140">A127930418F_Latest</f>
        <v>0.58299999999999996</v>
      </c>
      <c r="DW140" s="52" cm="1">
        <f t="array" ref="DW140">A127944094F_Latest</f>
        <v>1.0620000000000001</v>
      </c>
      <c r="DX140" s="52" cm="1">
        <f t="array" ref="DX140">A127916678L_Latest</f>
        <v>1.97</v>
      </c>
      <c r="DY140" s="52" cm="1">
        <f t="array" ref="DY140">A127930482X_Latest</f>
        <v>1.3</v>
      </c>
      <c r="DZ140" s="52" cm="1">
        <f t="array" ref="DZ140">A127903090J_Latest</f>
        <v>0</v>
      </c>
      <c r="EA140" s="52" cm="1">
        <f t="array" ref="EA140">A127903126X_Latest</f>
        <v>1.7529999999999999</v>
      </c>
      <c r="EB140" s="52" cm="1">
        <f t="array" ref="EB140">A127930254W_Latest</f>
        <v>2.6989999999999998</v>
      </c>
      <c r="EC140" s="52" cm="1">
        <f t="array" ref="EC140">A127902938L_Latest</f>
        <v>1.1659999999999999</v>
      </c>
      <c r="ED140" s="52" cm="1">
        <f t="array" ref="ED140">A127944010K_Latest</f>
        <v>0.84399999999999997</v>
      </c>
      <c r="EE140" s="52" cm="1">
        <f t="array" ref="EE140">A127902970L_Latest</f>
        <v>2.17</v>
      </c>
      <c r="EF140" s="52" cm="1">
        <f t="array" ref="EF140">A127875414K_Latest</f>
        <v>2.69</v>
      </c>
      <c r="EG140" s="52" t="e" cm="1">
        <f t="array" ref="EG140">A127916734V_Latest</f>
        <v>#NAME?</v>
      </c>
      <c r="EH140" s="52" cm="1">
        <f t="array" ref="EH140">A127861510A_Latest</f>
        <v>9.5690000000000008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8759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8760</v>
      </c>
      <c r="C142" s="62">
        <v>25</v>
      </c>
      <c r="D142" s="52" cm="1">
        <f t="array" ref="D142">A127890506A_Latest</f>
        <v>84.661000000000001</v>
      </c>
      <c r="E142" s="52" cm="1">
        <f t="array" ref="E142">A127918194C_Latest</f>
        <v>245.404</v>
      </c>
      <c r="F142" s="52" cm="1">
        <f t="array" ref="F142">A127835978W_Latest</f>
        <v>104.71599999999999</v>
      </c>
      <c r="G142" s="52" cm="1">
        <f t="array" ref="G142">A127890666L_Latest</f>
        <v>90.683000000000007</v>
      </c>
      <c r="H142" s="52" cm="1">
        <f t="array" ref="H142">A127904626L_Latest</f>
        <v>103.294</v>
      </c>
      <c r="I142" s="52" cm="1">
        <f t="array" ref="I142">A127877062C_Latest</f>
        <v>57.37</v>
      </c>
      <c r="J142" s="52" cm="1">
        <f t="array" ref="J142">A127904650L_Latest</f>
        <v>49.747</v>
      </c>
      <c r="K142" s="52" cm="1">
        <f t="array" ref="K142">A127849842V_Latest</f>
        <v>51.781999999999996</v>
      </c>
      <c r="L142" s="52" cm="1">
        <f t="array" ref="L142">A127876950J_Latest</f>
        <v>313.65100000000001</v>
      </c>
      <c r="M142" s="52" cm="1">
        <f t="array" ref="M142">A127904478W_Latest</f>
        <v>68.552999999999997</v>
      </c>
      <c r="N142" s="52" cm="1">
        <f t="array" ref="N142">A127876970T_Latest</f>
        <v>99.02</v>
      </c>
      <c r="O142" s="52" cm="1">
        <f t="array" ref="O142">A127876990A_Latest</f>
        <v>213.46100000000001</v>
      </c>
      <c r="P142" s="52" cm="1">
        <f t="array" ref="P142">A127877010A_Latest</f>
        <v>92.972999999999999</v>
      </c>
      <c r="Q142" s="52" t="e" cm="1">
        <f t="array" ref="Q142">A127918318V_Latest</f>
        <v>#NAME?</v>
      </c>
      <c r="R142" s="52" cm="1">
        <f t="array" ref="R142">A127876722F_Latest</f>
        <v>787.65800000000002</v>
      </c>
      <c r="S142" s="52" cm="1">
        <f t="array" ref="S142">A127919558X_Latest</f>
        <v>31.402999999999999</v>
      </c>
      <c r="T142" s="52" cm="1">
        <f t="array" ref="T142">A127919666J_Latest</f>
        <v>75.495000000000005</v>
      </c>
      <c r="U142" s="52" cm="1">
        <f t="array" ref="U142">A127919678T_Latest</f>
        <v>25.834</v>
      </c>
      <c r="V142" s="52" cm="1">
        <f t="array" ref="V142">A127933554C_Latest</f>
        <v>27</v>
      </c>
      <c r="W142" s="52" cm="1">
        <f t="array" ref="W142">A127892214K_Latest</f>
        <v>23.085999999999999</v>
      </c>
      <c r="X142" s="52" cm="1">
        <f t="array" ref="X142">A127837570C_Latest</f>
        <v>15.494999999999999</v>
      </c>
      <c r="Y142" s="52" cm="1">
        <f t="array" ref="Y142">A127919738J_Latest</f>
        <v>11.297000000000001</v>
      </c>
      <c r="Z142" s="52" cm="1">
        <f t="array" ref="Z142">A127906078W_Latest</f>
        <v>8.9629999999999992</v>
      </c>
      <c r="AA142" s="52" cm="1">
        <f t="array" ref="AA142">A127878534J_Latest</f>
        <v>104.60599999999999</v>
      </c>
      <c r="AB142" s="52" cm="1">
        <f t="array" ref="AB142">A127933434K_Latest</f>
        <v>16.353000000000002</v>
      </c>
      <c r="AC142" s="52" cm="1">
        <f t="array" ref="AC142">A127878562T_Latest</f>
        <v>25.821000000000002</v>
      </c>
      <c r="AD142" s="52" cm="1">
        <f t="array" ref="AD142">A127933474C_Latest</f>
        <v>50.744999999999997</v>
      </c>
      <c r="AE142" s="52" cm="1">
        <f t="array" ref="AE142">A127878598V_Latest</f>
        <v>21.048999999999999</v>
      </c>
      <c r="AF142" s="52" t="e" cm="1">
        <f t="array" ref="AF142">A127851326R_Latest</f>
        <v>#NAME?</v>
      </c>
      <c r="AG142" s="52" cm="1">
        <f t="array" ref="AG142">A127864486T_Latest</f>
        <v>218.57400000000001</v>
      </c>
      <c r="AH142" s="52" cm="1">
        <f t="array" ref="AH142">A127838862X_Latest</f>
        <v>25.503</v>
      </c>
      <c r="AI142" s="52" cm="1">
        <f t="array" ref="AI142">A127893794K_Latest</f>
        <v>79.911000000000001</v>
      </c>
      <c r="AJ142" s="52" cm="1">
        <f t="array" ref="AJ142">A127921074V_Latest</f>
        <v>24.8</v>
      </c>
      <c r="AK142" s="52" cm="1">
        <f t="array" ref="AK142">A127907598V_Latest</f>
        <v>18.486000000000001</v>
      </c>
      <c r="AL142" s="52" cm="1">
        <f t="array" ref="AL142">A127907606J_Latest</f>
        <v>29.834</v>
      </c>
      <c r="AM142" s="52" cm="1">
        <f t="array" ref="AM142">A127839026K_Latest</f>
        <v>15.632999999999999</v>
      </c>
      <c r="AN142" s="52" cm="1">
        <f t="array" ref="AN142">A127866454K_Latest</f>
        <v>8.6959999999999997</v>
      </c>
      <c r="AO142" s="52" cm="1">
        <f t="array" ref="AO142">A127907654A_Latest</f>
        <v>17.158999999999999</v>
      </c>
      <c r="AP142" s="52" cm="1">
        <f t="array" ref="AP142">A127907474T_Latest</f>
        <v>99.763999999999996</v>
      </c>
      <c r="AQ142" s="52" cm="1">
        <f t="array" ref="AQ142">A127880134L_Latest</f>
        <v>14.613</v>
      </c>
      <c r="AR142" s="52" cm="1">
        <f t="array" ref="AR142">A127893706X_Latest</f>
        <v>26.541</v>
      </c>
      <c r="AS142" s="52" cm="1">
        <f t="array" ref="AS142">A127934994A_Latest</f>
        <v>51.122999999999998</v>
      </c>
      <c r="AT142" s="52" cm="1">
        <f t="array" ref="AT142">A127852638V_Latest</f>
        <v>27.98</v>
      </c>
      <c r="AU142" s="52" t="e" cm="1">
        <f t="array" ref="AU142">A127866502T_Latest</f>
        <v>#NAME?</v>
      </c>
      <c r="AV142" s="52" cm="1">
        <f t="array" ref="AV142">A127907166R_Latest</f>
        <v>220.02199999999999</v>
      </c>
      <c r="AW142" s="52" cm="1">
        <f t="array" ref="AW142">A127908974F_Latest</f>
        <v>10.573</v>
      </c>
      <c r="AX142" s="52" cm="1">
        <f t="array" ref="AX142">A127854374L_Latest</f>
        <v>37.279000000000003</v>
      </c>
      <c r="AY142" s="52" cm="1">
        <f t="array" ref="AY142">A127881666V_Latest</f>
        <v>24.771999999999998</v>
      </c>
      <c r="AZ142" s="52" cm="1">
        <f t="array" ref="AZ142">A127867946X_Latest</f>
        <v>22.007000000000001</v>
      </c>
      <c r="BA142" s="52" cm="1">
        <f t="array" ref="BA142">A127840506V_Latest</f>
        <v>23.707999999999998</v>
      </c>
      <c r="BB142" s="52" cm="1">
        <f t="array" ref="BB142">A127881718K_Latest</f>
        <v>13.492000000000001</v>
      </c>
      <c r="BC142" s="52" cm="1">
        <f t="array" ref="BC142">A127881722A_Latest</f>
        <v>14.127000000000001</v>
      </c>
      <c r="BD142" s="52" cm="1">
        <f t="array" ref="BD142">A127936622X_Latest</f>
        <v>10.760999999999999</v>
      </c>
      <c r="BE142" s="52" cm="1">
        <f t="array" ref="BE142">A127922518R_Latest</f>
        <v>44.837000000000003</v>
      </c>
      <c r="BF142" s="52" cm="1">
        <f t="array" ref="BF142">A127840374C_Latest</f>
        <v>14.8</v>
      </c>
      <c r="BG142" s="52" cm="1">
        <f t="array" ref="BG142">A127922546X_Latest</f>
        <v>21.423999999999999</v>
      </c>
      <c r="BH142" s="52" cm="1">
        <f t="array" ref="BH142">A127840410A_Latest</f>
        <v>55.046999999999997</v>
      </c>
      <c r="BI142" s="52" cm="1">
        <f t="array" ref="BI142">A127867894J_Latest</f>
        <v>20.611999999999998</v>
      </c>
      <c r="BJ142" s="52" t="e" cm="1">
        <f t="array" ref="BJ142">A127895322X_Latest</f>
        <v>#NAME?</v>
      </c>
      <c r="BK142" s="52" cm="1">
        <f t="array" ref="BK142">A127908702A_Latest</f>
        <v>156.71899999999999</v>
      </c>
      <c r="BL142" s="52" cm="1">
        <f t="array" ref="BL142">A127910450J_Latest</f>
        <v>5.5570000000000004</v>
      </c>
      <c r="BM142" s="52" cm="1">
        <f t="array" ref="BM142">A127924158J_Latest</f>
        <v>12.814</v>
      </c>
      <c r="BN142" s="52" cm="1">
        <f t="array" ref="BN142">A127910554A_Latest</f>
        <v>6.101</v>
      </c>
      <c r="BO142" s="52" cm="1">
        <f t="array" ref="BO142">A127938114R_Latest</f>
        <v>7.0339999999999998</v>
      </c>
      <c r="BP142" s="52" cm="1">
        <f t="array" ref="BP142">A127924218X_Latest</f>
        <v>7.2869999999999999</v>
      </c>
      <c r="BQ142" s="52" cm="1">
        <f t="array" ref="BQ142">A127924230R_Latest</f>
        <v>3.5990000000000002</v>
      </c>
      <c r="BR142" s="52" cm="1">
        <f t="array" ref="BR142">A127842090L_Latest</f>
        <v>4.843</v>
      </c>
      <c r="BS142" s="52" cm="1">
        <f t="array" ref="BS142">A127910638K_Latest</f>
        <v>4.9329999999999998</v>
      </c>
      <c r="BT142" s="52" cm="1">
        <f t="array" ref="BT142">A127869266F_Latest</f>
        <v>17.166</v>
      </c>
      <c r="BU142" s="52" cm="1">
        <f t="array" ref="BU142">A127869286R_Latest</f>
        <v>5.1390000000000002</v>
      </c>
      <c r="BV142" s="52" cm="1">
        <f t="array" ref="BV142">A127855854T_Latest</f>
        <v>4.3330000000000002</v>
      </c>
      <c r="BW142" s="52" cm="1">
        <f t="array" ref="BW142">A127869314L_Latest</f>
        <v>17.998999999999999</v>
      </c>
      <c r="BX142" s="52" cm="1">
        <f t="array" ref="BX142">A127869330L_Latest</f>
        <v>7.5309999999999997</v>
      </c>
      <c r="BY142" s="52" t="e" cm="1">
        <f t="array" ref="BY142">A127896802C_Latest</f>
        <v>#NAME?</v>
      </c>
      <c r="BZ142" s="52" cm="1">
        <f t="array" ref="BZ142">A127882870W_Latest</f>
        <v>52.167999999999999</v>
      </c>
      <c r="CA142" s="52" cm="1">
        <f t="array" ref="CA142">A127898194W_Latest</f>
        <v>7.2510000000000003</v>
      </c>
      <c r="CB142" s="52" cm="1">
        <f t="array" ref="CB142">A127843514X_Latest</f>
        <v>25.789000000000001</v>
      </c>
      <c r="CC142" s="52" cm="1">
        <f t="array" ref="CC142">A127939470C_Latest</f>
        <v>16.273</v>
      </c>
      <c r="CD142" s="52" cm="1">
        <f t="array" ref="CD142">A127857498V_Latest</f>
        <v>12.221</v>
      </c>
      <c r="CE142" s="52" cm="1">
        <f t="array" ref="CE142">A127925854F_Latest</f>
        <v>13.882999999999999</v>
      </c>
      <c r="CF142" s="52" cm="1">
        <f t="array" ref="CF142">A127843574A_Latest</f>
        <v>7.9139999999999997</v>
      </c>
      <c r="CG142" s="52" cm="1">
        <f t="array" ref="CG142">A127912202J_Latest</f>
        <v>8.5820000000000007</v>
      </c>
      <c r="CH142" s="52" cm="1">
        <f t="array" ref="CH142">A127884722F_Latest</f>
        <v>7.3860000000000001</v>
      </c>
      <c r="CI142" s="52" cm="1">
        <f t="array" ref="CI142">A127857346J_Latest</f>
        <v>29.556999999999999</v>
      </c>
      <c r="CJ142" s="52" cm="1">
        <f t="array" ref="CJ142">A127898234C_Latest</f>
        <v>12.234</v>
      </c>
      <c r="CK142" s="52" cm="1">
        <f t="array" ref="CK142">A127870850R_Latest</f>
        <v>15.488</v>
      </c>
      <c r="CL142" s="52" cm="1">
        <f t="array" ref="CL142">A127884626F_Latest</f>
        <v>29.731000000000002</v>
      </c>
      <c r="CM142" s="52" cm="1">
        <f t="array" ref="CM142">A127843498K_Latest</f>
        <v>12.289</v>
      </c>
      <c r="CN142" s="52" t="e" cm="1">
        <f t="array" ref="CN142">A127843626T_Latest</f>
        <v>#NAME?</v>
      </c>
      <c r="CO142" s="52" cm="1">
        <f t="array" ref="CO142">A127939150T_Latest</f>
        <v>99.298000000000002</v>
      </c>
      <c r="CP142" s="52" cm="1">
        <f t="array" ref="CP142">A127899734T_Latest</f>
        <v>1.3360000000000001</v>
      </c>
      <c r="CQ142" s="52" cm="1">
        <f t="array" ref="CQ142">A127872446X_Latest</f>
        <v>3.9209999999999998</v>
      </c>
      <c r="CR142" s="52" cm="1">
        <f t="array" ref="CR142">A127886094R_Latest</f>
        <v>2.4350000000000001</v>
      </c>
      <c r="CS142" s="52" cm="1">
        <f t="array" ref="CS142">A127913734R_Latest</f>
        <v>2.0990000000000002</v>
      </c>
      <c r="CT142" s="52" cm="1">
        <f t="array" ref="CT142">A127913758J_Latest</f>
        <v>2.3639999999999999</v>
      </c>
      <c r="CU142" s="52" cm="1">
        <f t="array" ref="CU142">A127913774J_Latest</f>
        <v>0.33700000000000002</v>
      </c>
      <c r="CV142" s="52" cm="1">
        <f t="array" ref="CV142">A127927350L_Latest</f>
        <v>1.0269999999999999</v>
      </c>
      <c r="CW142" s="52" cm="1">
        <f t="array" ref="CW142">A127941150J_Latest</f>
        <v>1.052</v>
      </c>
      <c r="CX142" s="52" cm="1">
        <f t="array" ref="CX142">A127927118V_Latest</f>
        <v>4.8280000000000003</v>
      </c>
      <c r="CY142" s="52" cm="1">
        <f t="array" ref="CY142">A127886018L_Latest</f>
        <v>2.2000000000000002</v>
      </c>
      <c r="CZ142" s="52" cm="1">
        <f t="array" ref="CZ142">A127845006R_Latest</f>
        <v>1.5509999999999999</v>
      </c>
      <c r="DA142" s="52" cm="1">
        <f t="array" ref="DA142">A127913670R_Latest</f>
        <v>4.5979999999999999</v>
      </c>
      <c r="DB142" s="52" cm="1">
        <f t="array" ref="DB142">A127913686J_Latest</f>
        <v>1.393</v>
      </c>
      <c r="DC142" s="52" t="e" cm="1">
        <f t="array" ref="DC142">A127886202L_Latest</f>
        <v>#NAME?</v>
      </c>
      <c r="DD142" s="52" cm="1">
        <f t="array" ref="DD142">A127940718V_Latest</f>
        <v>14.569000000000001</v>
      </c>
      <c r="DE142" s="52" cm="1">
        <f t="array" ref="DE142">A127860242X_Latest</f>
        <v>0.72699999999999998</v>
      </c>
      <c r="DF142" s="52" cm="1">
        <f t="array" ref="DF142">A127873962L_Latest</f>
        <v>1.6759999999999999</v>
      </c>
      <c r="DG142" s="52" cm="1">
        <f t="array" ref="DG142">A127915294J_Latest</f>
        <v>2.2789999999999999</v>
      </c>
      <c r="DH142" s="52" cm="1">
        <f t="array" ref="DH142">A127846658R_Latest</f>
        <v>0.85899999999999999</v>
      </c>
      <c r="DI142" s="52" cm="1">
        <f t="array" ref="DI142">A127873994F_Latest</f>
        <v>0.67800000000000005</v>
      </c>
      <c r="DJ142" s="52" cm="1">
        <f t="array" ref="DJ142">A127942554W_Latest</f>
        <v>0.105</v>
      </c>
      <c r="DK142" s="52" cm="1">
        <f t="array" ref="DK142">A127901462X_Latest</f>
        <v>0.63700000000000001</v>
      </c>
      <c r="DL142" s="52" cm="1">
        <f t="array" ref="DL142">A127915358J_Latest</f>
        <v>0.85699999999999998</v>
      </c>
      <c r="DM142" s="52" cm="1">
        <f t="array" ref="DM142">A127846502V_Latest</f>
        <v>2.2879999999999998</v>
      </c>
      <c r="DN142" s="52" cm="1">
        <f t="array" ref="DN142">A127901310L_Latest</f>
        <v>1.268</v>
      </c>
      <c r="DO142" s="52" cm="1">
        <f t="array" ref="DO142">A127942434C_Latest</f>
        <v>2.121</v>
      </c>
      <c r="DP142" s="52" cm="1">
        <f t="array" ref="DP142">A127915238R_Latest</f>
        <v>1.29</v>
      </c>
      <c r="DQ142" s="52" cm="1">
        <f t="array" ref="DQ142">A127846582F_Latest</f>
        <v>0.85199999999999998</v>
      </c>
      <c r="DR142" s="52" t="e" cm="1">
        <f t="array" ref="DR142">A127942606L_Latest</f>
        <v>#NAME?</v>
      </c>
      <c r="DS142" s="52" cm="1">
        <f t="array" ref="DS142">A127846238V_Latest</f>
        <v>7.819</v>
      </c>
      <c r="DT142" s="52" cm="1">
        <f t="array" ref="DT142">A127916578C_Latest</f>
        <v>2.31</v>
      </c>
      <c r="DU142" s="52" cm="1">
        <f t="array" ref="DU142">A127902998R_Latest</f>
        <v>8.5210000000000008</v>
      </c>
      <c r="DV142" s="52" cm="1">
        <f t="array" ref="DV142">A127944082W_Latest</f>
        <v>2.2240000000000002</v>
      </c>
      <c r="DW142" s="52" cm="1">
        <f t="array" ref="DW142">A127916658C_Latest</f>
        <v>0.97599999999999998</v>
      </c>
      <c r="DX142" s="52" cm="1">
        <f t="array" ref="DX142">A127916682C_Latest</f>
        <v>2.4550000000000001</v>
      </c>
      <c r="DY142" s="52" cm="1">
        <f t="array" ref="DY142">A127944126L_Latest</f>
        <v>0.79400000000000004</v>
      </c>
      <c r="DZ142" s="52" cm="1">
        <f t="array" ref="DZ142">A127944146W_Latest</f>
        <v>0.53800000000000003</v>
      </c>
      <c r="EA142" s="52" cm="1">
        <f t="array" ref="EA142">A127930518R_Latest</f>
        <v>0.67200000000000004</v>
      </c>
      <c r="EB142" s="52" cm="1">
        <f t="array" ref="EB142">A127889098C_Latest</f>
        <v>10.606999999999999</v>
      </c>
      <c r="EC142" s="52" cm="1">
        <f t="array" ref="EC142">A127875358C_Latest</f>
        <v>1.946</v>
      </c>
      <c r="ED142" s="52" cm="1">
        <f t="array" ref="ED142">A127944014V_Latest</f>
        <v>1.74</v>
      </c>
      <c r="EE142" s="52" cm="1">
        <f t="array" ref="EE142">A127930330L_Latest</f>
        <v>2.9289999999999998</v>
      </c>
      <c r="EF142" s="52" cm="1">
        <f t="array" ref="EF142">A127848110V_Latest</f>
        <v>1.268</v>
      </c>
      <c r="EG142" s="52" t="e" cm="1">
        <f t="array" ref="EG142">A127861994J_Latest</f>
        <v>#NAME?</v>
      </c>
      <c r="EH142" s="52" cm="1">
        <f t="array" ref="EH142">A127875062T_Latest</f>
        <v>18.489999999999998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8761</v>
      </c>
      <c r="C143" s="62">
        <v>26</v>
      </c>
      <c r="D143" s="52" cm="1">
        <f t="array" ref="D143">A127918086V_Latest</f>
        <v>8.8000000000000007</v>
      </c>
      <c r="E143" s="52" cm="1">
        <f t="array" ref="E143">A127835958L_Latest</f>
        <v>1.4850000000000001</v>
      </c>
      <c r="F143" s="52" cm="1">
        <f t="array" ref="F143">A127890646C_Latest</f>
        <v>15.769</v>
      </c>
      <c r="G143" s="52" cm="1">
        <f t="array" ref="G143">A127904606C_Latest</f>
        <v>26.785</v>
      </c>
      <c r="H143" s="52" cm="1">
        <f t="array" ref="H143">A127918238V_Latest</f>
        <v>46.911999999999999</v>
      </c>
      <c r="I143" s="52" cm="1">
        <f t="array" ref="I143">A127890698F_Latest</f>
        <v>46.061</v>
      </c>
      <c r="J143" s="52" cm="1">
        <f t="array" ref="J143">A127863386R_Latest</f>
        <v>10.446999999999999</v>
      </c>
      <c r="K143" s="52" cm="1">
        <f t="array" ref="K143">A127877102K_Latest</f>
        <v>34.015999999999998</v>
      </c>
      <c r="L143" s="52" cm="1">
        <f t="array" ref="L143">A127863186W_Latest</f>
        <v>0</v>
      </c>
      <c r="M143" s="52" cm="1">
        <f t="array" ref="M143">A127918122T_Latest</f>
        <v>27.952000000000002</v>
      </c>
      <c r="N143" s="52" cm="1">
        <f t="array" ref="N143">A127890574C_Latest</f>
        <v>19.798999999999999</v>
      </c>
      <c r="O143" s="52" cm="1">
        <f t="array" ref="O143">A127849702T_Latest</f>
        <v>68.146000000000001</v>
      </c>
      <c r="P143" s="52" cm="1">
        <f t="array" ref="P143">A127835938C_Latest</f>
        <v>74.379000000000005</v>
      </c>
      <c r="Q143" s="52" t="e" cm="1">
        <f t="array" ref="Q143">A127836038R_Latest</f>
        <v>#NAME?</v>
      </c>
      <c r="R143" s="52" cm="1">
        <f t="array" ref="R143">A127849338J_Latest</f>
        <v>190.27600000000001</v>
      </c>
      <c r="S143" s="52" cm="1">
        <f t="array" ref="S143">A127851130L_Latest</f>
        <v>3.6909999999999998</v>
      </c>
      <c r="T143" s="52" cm="1">
        <f t="array" ref="T143">A127919670X_Latest</f>
        <v>0</v>
      </c>
      <c r="U143" s="52" cm="1">
        <f t="array" ref="U143">A127851230W_Latest</f>
        <v>3.8780000000000001</v>
      </c>
      <c r="V143" s="52" cm="1">
        <f t="array" ref="V143">A127892194L_Latest</f>
        <v>8.2829999999999995</v>
      </c>
      <c r="W143" s="52" cm="1">
        <f t="array" ref="W143">A127919698A_Latest</f>
        <v>16.390999999999998</v>
      </c>
      <c r="X143" s="52" cm="1">
        <f t="array" ref="X143">A127878690K_Latest</f>
        <v>13.226000000000001</v>
      </c>
      <c r="Y143" s="52" cm="1">
        <f t="array" ref="Y143">A127933614V_Latest</f>
        <v>2.14</v>
      </c>
      <c r="Z143" s="52" cm="1">
        <f t="array" ref="Z143">A127851306F_Latest</f>
        <v>4.51</v>
      </c>
      <c r="AA143" s="52" cm="1">
        <f t="array" ref="AA143">A127837390V_Latest</f>
        <v>0</v>
      </c>
      <c r="AB143" s="52" cm="1">
        <f t="array" ref="AB143">A127851166R_Latest</f>
        <v>9.4390000000000001</v>
      </c>
      <c r="AC143" s="52" cm="1">
        <f t="array" ref="AC143">A127837426K_Latest</f>
        <v>6.915</v>
      </c>
      <c r="AD143" s="52" cm="1">
        <f t="array" ref="AD143">A127905954T_Latest</f>
        <v>18.925999999999998</v>
      </c>
      <c r="AE143" s="52" cm="1">
        <f t="array" ref="AE143">A127878602X_Latest</f>
        <v>16.84</v>
      </c>
      <c r="AF143" s="52" t="e" cm="1">
        <f t="array" ref="AF143">A127933646L_Latest</f>
        <v>#NAME?</v>
      </c>
      <c r="AG143" s="52" cm="1">
        <f t="array" ref="AG143">A127919338W_Latest</f>
        <v>52.12</v>
      </c>
      <c r="AH143" s="52" cm="1">
        <f t="array" ref="AH143">A127934946J_Latest</f>
        <v>3.1360000000000001</v>
      </c>
      <c r="AI143" s="52" cm="1">
        <f t="array" ref="AI143">A127935014A_Latest</f>
        <v>1.228</v>
      </c>
      <c r="AJ143" s="52" cm="1">
        <f t="array" ref="AJ143">A127907558A_Latest</f>
        <v>5.6920000000000002</v>
      </c>
      <c r="AK143" s="52" cm="1">
        <f t="array" ref="AK143">A127921086C_Latest</f>
        <v>5.3680000000000003</v>
      </c>
      <c r="AL143" s="52" cm="1">
        <f t="array" ref="AL143">A127839014A_Latest</f>
        <v>12.318</v>
      </c>
      <c r="AM143" s="52" cm="1">
        <f t="array" ref="AM143">A127907622J_Latest</f>
        <v>14.002000000000001</v>
      </c>
      <c r="AN143" s="52" cm="1">
        <f t="array" ref="AN143">A127921126K_Latest</f>
        <v>3.2170000000000001</v>
      </c>
      <c r="AO143" s="52" cm="1">
        <f t="array" ref="AO143">A127907658K_Latest</f>
        <v>5.5140000000000002</v>
      </c>
      <c r="AP143" s="52" cm="1">
        <f t="array" ref="AP143">A127838886T_Latest</f>
        <v>0</v>
      </c>
      <c r="AQ143" s="52" cm="1">
        <f t="array" ref="AQ143">A127838902F_Latest</f>
        <v>10.122</v>
      </c>
      <c r="AR143" s="52" cm="1">
        <f t="array" ref="AR143">A127893710R_Latest</f>
        <v>6.0010000000000003</v>
      </c>
      <c r="AS143" s="52" cm="1">
        <f t="array" ref="AS143">A127921006T_Latest</f>
        <v>17.741</v>
      </c>
      <c r="AT143" s="52" cm="1">
        <f t="array" ref="AT143">A127852642K_Latest</f>
        <v>16.611000000000001</v>
      </c>
      <c r="AU143" s="52" t="e" cm="1">
        <f t="array" ref="AU143">A127880322W_Latest</f>
        <v>#NAME?</v>
      </c>
      <c r="AV143" s="52" cm="1">
        <f t="array" ref="AV143">A127865986F_Latest</f>
        <v>50.475000000000001</v>
      </c>
      <c r="AW143" s="52" cm="1">
        <f t="array" ref="AW143">A127867790R_Latest</f>
        <v>1.853</v>
      </c>
      <c r="AX143" s="52" cm="1">
        <f t="array" ref="AX143">A127881642A_Latest</f>
        <v>0</v>
      </c>
      <c r="AY143" s="52" cm="1">
        <f t="array" ref="AY143">A127854402K_Latest</f>
        <v>2.375</v>
      </c>
      <c r="AZ143" s="52" cm="1">
        <f t="array" ref="AZ143">A127867950R_Latest</f>
        <v>5.4969999999999999</v>
      </c>
      <c r="BA143" s="52" cm="1">
        <f t="array" ref="BA143">A127867958J_Latest</f>
        <v>9.4689999999999994</v>
      </c>
      <c r="BB143" s="52" cm="1">
        <f t="array" ref="BB143">A127922698K_Latest</f>
        <v>8.1129999999999995</v>
      </c>
      <c r="BC143" s="52" cm="1">
        <f t="array" ref="BC143">A127868010J_Latest</f>
        <v>4.0599999999999996</v>
      </c>
      <c r="BD143" s="52" cm="1">
        <f t="array" ref="BD143">A127936626J_Latest</f>
        <v>10.433</v>
      </c>
      <c r="BE143" s="52" cm="1">
        <f t="array" ref="BE143">A127908990F_Latest</f>
        <v>0</v>
      </c>
      <c r="BF143" s="52" cm="1">
        <f t="array" ref="BF143">A127922534R_Latest</f>
        <v>4.625</v>
      </c>
      <c r="BG143" s="52" cm="1">
        <f t="array" ref="BG143">A127854330K_Latest</f>
        <v>1.899</v>
      </c>
      <c r="BH143" s="52" cm="1">
        <f t="array" ref="BH143">A127854354C_Latest</f>
        <v>17.648</v>
      </c>
      <c r="BI143" s="52" cm="1">
        <f t="array" ref="BI143">A127922570X_Latest</f>
        <v>17.626999999999999</v>
      </c>
      <c r="BJ143" s="52" t="e" cm="1">
        <f t="array" ref="BJ143">A127936654T_Latest</f>
        <v>#NAME?</v>
      </c>
      <c r="BK143" s="52" cm="1">
        <f t="array" ref="BK143">A127922266F_Latest</f>
        <v>41.8</v>
      </c>
      <c r="BL143" s="52" cm="1">
        <f t="array" ref="BL143">A127855814X_Latest</f>
        <v>0</v>
      </c>
      <c r="BM143" s="52" cm="1">
        <f t="array" ref="BM143">A127924162X_Latest</f>
        <v>0.25700000000000001</v>
      </c>
      <c r="BN143" s="52" cm="1">
        <f t="array" ref="BN143">A127938098A_Latest</f>
        <v>0.309</v>
      </c>
      <c r="BO143" s="52" cm="1">
        <f t="array" ref="BO143">A127869382R_Latest</f>
        <v>1.556</v>
      </c>
      <c r="BP143" s="52" cm="1">
        <f t="array" ref="BP143">A127869410L_Latest</f>
        <v>1.97</v>
      </c>
      <c r="BQ143" s="52" cm="1">
        <f t="array" ref="BQ143">A127855994V_Latest</f>
        <v>3.12</v>
      </c>
      <c r="BR143" s="52" cm="1">
        <f t="array" ref="BR143">A127896778R_Latest</f>
        <v>0.56999999999999995</v>
      </c>
      <c r="BS143" s="52" cm="1">
        <f t="array" ref="BS143">A127883354V_Latest</f>
        <v>2.5870000000000002</v>
      </c>
      <c r="BT143" s="52" cm="1">
        <f t="array" ref="BT143">A127910462T_Latest</f>
        <v>0</v>
      </c>
      <c r="BU143" s="52" cm="1">
        <f t="array" ref="BU143">A127910470T_Latest</f>
        <v>0.25700000000000001</v>
      </c>
      <c r="BV143" s="52" cm="1">
        <f t="array" ref="BV143">A127938026R_Latest</f>
        <v>1.2809999999999999</v>
      </c>
      <c r="BW143" s="52" cm="1">
        <f t="array" ref="BW143">A127883206T_Latest</f>
        <v>3.4889999999999999</v>
      </c>
      <c r="BX143" s="52" cm="1">
        <f t="array" ref="BX143">A127883218A_Latest</f>
        <v>5.3419999999999996</v>
      </c>
      <c r="BY143" s="52" t="e" cm="1">
        <f t="array" ref="BY143">A127869530F_Latest</f>
        <v>#NAME?</v>
      </c>
      <c r="BZ143" s="52" cm="1">
        <f t="array" ref="BZ143">A127923794C_Latest</f>
        <v>10.369</v>
      </c>
      <c r="CA143" s="52" cm="1">
        <f t="array" ref="CA143">A127870774X_Latest</f>
        <v>0</v>
      </c>
      <c r="CB143" s="52" cm="1">
        <f t="array" ref="CB143">A127939454C_Latest</f>
        <v>0</v>
      </c>
      <c r="CC143" s="52" cm="1">
        <f t="array" ref="CC143">A127857474A_Latest</f>
        <v>2.8380000000000001</v>
      </c>
      <c r="CD143" s="52" cm="1">
        <f t="array" ref="CD143">A127912158K_Latest</f>
        <v>4.548</v>
      </c>
      <c r="CE143" s="52" cm="1">
        <f t="array" ref="CE143">A127870954J_Latest</f>
        <v>3.3969999999999998</v>
      </c>
      <c r="CF143" s="52" cm="1">
        <f t="array" ref="CF143">A127939514V_Latest</f>
        <v>5.2380000000000004</v>
      </c>
      <c r="CG143" s="52" cm="1">
        <f t="array" ref="CG143">A127912206T_Latest</f>
        <v>0.46100000000000002</v>
      </c>
      <c r="CH143" s="52" cm="1">
        <f t="array" ref="CH143">A127898454F_Latest</f>
        <v>8.327</v>
      </c>
      <c r="CI143" s="52" cm="1">
        <f t="array" ref="CI143">A127898210K_Latest</f>
        <v>0</v>
      </c>
      <c r="CJ143" s="52" cm="1">
        <f t="array" ref="CJ143">A127857358T_Latest</f>
        <v>2.0920000000000001</v>
      </c>
      <c r="CK143" s="52" cm="1">
        <f t="array" ref="CK143">A127939418V_Latest</f>
        <v>2.879</v>
      </c>
      <c r="CL143" s="52" cm="1">
        <f t="array" ref="CL143">A127884630W_Latest</f>
        <v>6.665</v>
      </c>
      <c r="CM143" s="52" cm="1">
        <f t="array" ref="CM143">A127870882J_Latest</f>
        <v>13.172000000000001</v>
      </c>
      <c r="CN143" s="52" t="e" cm="1">
        <f t="array" ref="CN143">A127939566W_Latest</f>
        <v>#NAME?</v>
      </c>
      <c r="CO143" s="52" cm="1">
        <f t="array" ref="CO143">A127843186X_Latest</f>
        <v>24.808</v>
      </c>
      <c r="CP143" s="52" cm="1">
        <f t="array" ref="CP143">A127899738A_Latest</f>
        <v>0.12</v>
      </c>
      <c r="CQ143" s="52" cm="1">
        <f t="array" ref="CQ143">A127886078R_Latest</f>
        <v>0</v>
      </c>
      <c r="CR143" s="52" cm="1">
        <f t="array" ref="CR143">A127872466J_Latest</f>
        <v>0.13200000000000001</v>
      </c>
      <c r="CS143" s="52" cm="1">
        <f t="array" ref="CS143">A127899866V_Latest</f>
        <v>0.36099999999999999</v>
      </c>
      <c r="CT143" s="52" cm="1">
        <f t="array" ref="CT143">A127858986X_Latest</f>
        <v>0.52200000000000002</v>
      </c>
      <c r="CU143" s="52" cm="1">
        <f t="array" ref="CU143">A127886146F_Latest</f>
        <v>1.204</v>
      </c>
      <c r="CV143" s="52" cm="1">
        <f t="array" ref="CV143">A127886162F_Latest</f>
        <v>0</v>
      </c>
      <c r="CW143" s="52" cm="1">
        <f t="array" ref="CW143">A127927366F_Latest</f>
        <v>0.88300000000000001</v>
      </c>
      <c r="CX143" s="52" cm="1">
        <f t="array" ref="CX143">A127927122K_Latest</f>
        <v>0</v>
      </c>
      <c r="CY143" s="52" cm="1">
        <f t="array" ref="CY143">A127886022C_Latest</f>
        <v>0.252</v>
      </c>
      <c r="CZ143" s="52" cm="1">
        <f t="array" ref="CZ143">A127899794V_Latest</f>
        <v>0</v>
      </c>
      <c r="DA143" s="52" cm="1">
        <f t="array" ref="DA143">A127899814T_Latest</f>
        <v>1.1040000000000001</v>
      </c>
      <c r="DB143" s="52" cm="1">
        <f t="array" ref="DB143">A127941026X_Latest</f>
        <v>1.8660000000000001</v>
      </c>
      <c r="DC143" s="52" t="e" cm="1">
        <f t="array" ref="DC143">A127872546J_Latest</f>
        <v>#NAME?</v>
      </c>
      <c r="DD143" s="52" cm="1">
        <f t="array" ref="DD143">A127926854X_Latest</f>
        <v>3.222</v>
      </c>
      <c r="DE143" s="52" cm="1">
        <f t="array" ref="DE143">A127928754A_Latest</f>
        <v>0</v>
      </c>
      <c r="DF143" s="52" cm="1">
        <f t="array" ref="DF143">A127928834A_Latest</f>
        <v>0</v>
      </c>
      <c r="DG143" s="52" cm="1">
        <f t="array" ref="DG143">A127846642W_Latest</f>
        <v>0</v>
      </c>
      <c r="DH143" s="52" cm="1">
        <f t="array" ref="DH143">A127942494F_Latest</f>
        <v>0.313</v>
      </c>
      <c r="DI143" s="52" cm="1">
        <f t="array" ref="DI143">A127915314F_Latest</f>
        <v>0.93400000000000005</v>
      </c>
      <c r="DJ143" s="52" cm="1">
        <f t="array" ref="DJ143">A127846694X_Latest</f>
        <v>0.222</v>
      </c>
      <c r="DK143" s="52" cm="1">
        <f t="array" ref="DK143">A127928942K_Latest</f>
        <v>0</v>
      </c>
      <c r="DL143" s="52" cm="1">
        <f t="array" ref="DL143">A127901482J_Latest</f>
        <v>0.23400000000000001</v>
      </c>
      <c r="DM143" s="52" cm="1">
        <f t="array" ref="DM143">A127901290R_Latest</f>
        <v>0</v>
      </c>
      <c r="DN143" s="52" cm="1">
        <f t="array" ref="DN143">A127901314W_Latest</f>
        <v>0.20100000000000001</v>
      </c>
      <c r="DO143" s="52" cm="1">
        <f t="array" ref="DO143">A127915210L_Latest</f>
        <v>0.38300000000000001</v>
      </c>
      <c r="DP143" s="52" cm="1">
        <f t="array" ref="DP143">A127915242F_Latest</f>
        <v>0.66300000000000003</v>
      </c>
      <c r="DQ143" s="52" cm="1">
        <f t="array" ref="DQ143">A127915266X_Latest</f>
        <v>0.45500000000000002</v>
      </c>
      <c r="DR143" s="52" t="e" cm="1">
        <f t="array" ref="DR143">A127846758X_Latest</f>
        <v>#NAME?</v>
      </c>
      <c r="DS143" s="52" cm="1">
        <f t="array" ref="DS143">A127846242K_Latest</f>
        <v>1.702</v>
      </c>
      <c r="DT143" s="52" cm="1">
        <f t="array" ref="DT143">A127875314A_Latest</f>
        <v>0</v>
      </c>
      <c r="DU143" s="52" cm="1">
        <f t="array" ref="DU143">A127875446C_Latest</f>
        <v>0</v>
      </c>
      <c r="DV143" s="52" cm="1">
        <f t="array" ref="DV143">A127875466L_Latest</f>
        <v>0.54500000000000004</v>
      </c>
      <c r="DW143" s="52" cm="1">
        <f t="array" ref="DW143">A127889230A_Latest</f>
        <v>0.86099999999999999</v>
      </c>
      <c r="DX143" s="52" cm="1">
        <f t="array" ref="DX143">A127875506V_Latest</f>
        <v>1.91</v>
      </c>
      <c r="DY143" s="52" cm="1">
        <f t="array" ref="DY143">A127916694L_Latest</f>
        <v>0.93600000000000005</v>
      </c>
      <c r="DZ143" s="52" cm="1">
        <f t="array" ref="DZ143">A127875542C_Latest</f>
        <v>0</v>
      </c>
      <c r="EA143" s="52" cm="1">
        <f t="array" ref="EA143">A127889274C_Latest</f>
        <v>1.5289999999999999</v>
      </c>
      <c r="EB143" s="52" cm="1">
        <f t="array" ref="EB143">A127861798X_Latest</f>
        <v>0</v>
      </c>
      <c r="EC143" s="52" cm="1">
        <f t="array" ref="EC143">A127889114T_Latest</f>
        <v>0.96399999999999997</v>
      </c>
      <c r="ED143" s="52" cm="1">
        <f t="array" ref="ED143">A127930302C_Latest</f>
        <v>0.442</v>
      </c>
      <c r="EE143" s="52" cm="1">
        <f t="array" ref="EE143">A127861854F_Latest</f>
        <v>1.909</v>
      </c>
      <c r="EF143" s="52" cm="1">
        <f t="array" ref="EF143">A127889154K_Latest</f>
        <v>2.4660000000000002</v>
      </c>
      <c r="EG143" s="52" t="e" cm="1">
        <f t="array" ref="EG143">A127916738C_Latest</f>
        <v>#NAME?</v>
      </c>
      <c r="EH143" s="52" cm="1">
        <f t="array" ref="EH143">A127930018V_Latest</f>
        <v>5.78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8762</v>
      </c>
      <c r="C144" s="62">
        <v>27</v>
      </c>
      <c r="D144" s="52" cm="1">
        <f t="array" ref="D144">A127918062A_Latest</f>
        <v>33.011000000000003</v>
      </c>
      <c r="E144" s="52" cm="1">
        <f t="array" ref="E144">A127877014K_Latest</f>
        <v>36.572000000000003</v>
      </c>
      <c r="F144" s="52" cm="1">
        <f t="array" ref="F144">A127863290W_Latest</f>
        <v>32.630000000000003</v>
      </c>
      <c r="G144" s="52" cm="1">
        <f t="array" ref="G144">A127890654C_Latest</f>
        <v>16.199000000000002</v>
      </c>
      <c r="H144" s="52" cm="1">
        <f t="array" ref="H144">A127904614C_Latest</f>
        <v>11.879</v>
      </c>
      <c r="I144" s="52" cm="1">
        <f t="array" ref="I144">A127849794L_Latest</f>
        <v>3.5110000000000001</v>
      </c>
      <c r="J144" s="52" cm="1">
        <f t="array" ref="J144">A127890702K_Latest</f>
        <v>11.347</v>
      </c>
      <c r="K144" s="52" cm="1">
        <f t="array" ref="K144">A127863390F_Latest</f>
        <v>0.38</v>
      </c>
      <c r="L144" s="52" cm="1">
        <f t="array" ref="L144">A127890510T_Latest</f>
        <v>59.006999999999998</v>
      </c>
      <c r="M144" s="52" cm="1">
        <f t="array" ref="M144">A127849634A_Latest</f>
        <v>26.561</v>
      </c>
      <c r="N144" s="52" cm="1">
        <f t="array" ref="N144">A127849658V_Latest</f>
        <v>30.021000000000001</v>
      </c>
      <c r="O144" s="52" cm="1">
        <f t="array" ref="O144">A127863230V_Latest</f>
        <v>29.94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145.529</v>
      </c>
      <c r="S144" s="52" cm="1">
        <f t="array" ref="S144">A127905870J_Latest</f>
        <v>9.3070000000000004</v>
      </c>
      <c r="T144" s="52" cm="1">
        <f t="array" ref="T144">A127892138V_Latest</f>
        <v>16.227</v>
      </c>
      <c r="U144" s="52" cm="1">
        <f t="array" ref="U144">A127892166C_Latest</f>
        <v>4.7290000000000001</v>
      </c>
      <c r="V144" s="52" cm="1">
        <f t="array" ref="V144">A127919682J_Latest</f>
        <v>1.194</v>
      </c>
      <c r="W144" s="52" cm="1">
        <f t="array" ref="W144">A127892198W_Latest</f>
        <v>2.375</v>
      </c>
      <c r="X144" s="52" cm="1">
        <f t="array" ref="X144">A127851262R_Latest</f>
        <v>0.55700000000000005</v>
      </c>
      <c r="Y144" s="52" cm="1">
        <f t="array" ref="Y144">A127933586W_Latest</f>
        <v>3.802</v>
      </c>
      <c r="Z144" s="52" cm="1">
        <f t="array" ref="Z144">A127851290X_Latest</f>
        <v>0</v>
      </c>
      <c r="AA144" s="52" cm="1">
        <f t="array" ref="AA144">A127933382V_Latest</f>
        <v>22.835000000000001</v>
      </c>
      <c r="AB144" s="52" cm="1">
        <f t="array" ref="AB144">A127837394C_Latest</f>
        <v>5.04</v>
      </c>
      <c r="AC144" s="52" cm="1">
        <f t="array" ref="AC144">A127837410T_Latest</f>
        <v>4.0750000000000002</v>
      </c>
      <c r="AD144" s="52" cm="1">
        <f t="array" ref="AD144">A127892110T_Latest</f>
        <v>6.2389999999999999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38.189</v>
      </c>
      <c r="AH144" s="52" cm="1">
        <f t="array" ref="AH144">A127880066W_Latest</f>
        <v>5.774</v>
      </c>
      <c r="AI144" s="52" cm="1">
        <f t="array" ref="AI144">A127921030T_Latest</f>
        <v>7.569</v>
      </c>
      <c r="AJ144" s="52" cm="1">
        <f t="array" ref="AJ144">A127935018K_Latest</f>
        <v>8.6590000000000007</v>
      </c>
      <c r="AK144" s="52" cm="1">
        <f t="array" ref="AK144">A127907566A_Latest</f>
        <v>7.3120000000000003</v>
      </c>
      <c r="AL144" s="52" cm="1">
        <f t="array" ref="AL144">A127866410J_Latest</f>
        <v>2.9889999999999999</v>
      </c>
      <c r="AM144" s="52" cm="1">
        <f t="array" ref="AM144">A127880270F_Latest</f>
        <v>2.0609999999999999</v>
      </c>
      <c r="AN144" s="52" cm="1">
        <f t="array" ref="AN144">A127839030A_Latest</f>
        <v>3.3050000000000002</v>
      </c>
      <c r="AO144" s="52" cm="1">
        <f t="array" ref="AO144">A127866458V_Latest</f>
        <v>0</v>
      </c>
      <c r="AP144" s="52" cm="1">
        <f t="array" ref="AP144">A127880090W_Latest</f>
        <v>12.055</v>
      </c>
      <c r="AQ144" s="52" cm="1">
        <f t="array" ref="AQ144">A127852590V_Latest</f>
        <v>5.5869999999999997</v>
      </c>
      <c r="AR144" s="52" cm="1">
        <f t="array" ref="AR144">A127866322J_Latest</f>
        <v>9.0050000000000008</v>
      </c>
      <c r="AS144" s="52" cm="1">
        <f t="array" ref="AS144">A127934990T_Latest</f>
        <v>11.023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37.668999999999997</v>
      </c>
      <c r="AW144" s="52" cm="1">
        <f t="array" ref="AW144">A127867778X_Latest</f>
        <v>9.56</v>
      </c>
      <c r="AX144" s="52" cm="1">
        <f t="array" ref="AX144">A127854366L_Latest</f>
        <v>5.5549999999999997</v>
      </c>
      <c r="AY144" s="52" cm="1">
        <f t="array" ref="AY144">A127854378W_Latest</f>
        <v>11.275</v>
      </c>
      <c r="AZ144" s="52" cm="1">
        <f t="array" ref="AZ144">A127922622R_Latest</f>
        <v>3.4319999999999999</v>
      </c>
      <c r="BA144" s="52" cm="1">
        <f t="array" ref="BA144">A127922646J_Latest</f>
        <v>2.9510000000000001</v>
      </c>
      <c r="BB144" s="52" cm="1">
        <f t="array" ref="BB144">A127867962X_Latest</f>
        <v>0</v>
      </c>
      <c r="BC144" s="52" cm="1">
        <f t="array" ref="BC144">A127936598K_Latest</f>
        <v>2.4700000000000002</v>
      </c>
      <c r="BD144" s="52" cm="1">
        <f t="array" ref="BD144">A127881726K_Latest</f>
        <v>0</v>
      </c>
      <c r="BE144" s="52" cm="1">
        <f t="array" ref="BE144">A127908978R_Latest</f>
        <v>12.7</v>
      </c>
      <c r="BF144" s="52" cm="1">
        <f t="array" ref="BF144">A127936470X_Latest</f>
        <v>7.8179999999999996</v>
      </c>
      <c r="BG144" s="52" cm="1">
        <f t="array" ref="BG144">A127909010F_Latest</f>
        <v>9.3510000000000009</v>
      </c>
      <c r="BH144" s="52" cm="1">
        <f t="array" ref="BH144">A127840394L_Latest</f>
        <v>5.3730000000000002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35.241999999999997</v>
      </c>
      <c r="BL144" s="52" cm="1">
        <f t="array" ref="BL144">A127855794A_Latest</f>
        <v>1.915</v>
      </c>
      <c r="BM144" s="52" cm="1">
        <f t="array" ref="BM144">A127910514J_Latest</f>
        <v>1.6890000000000001</v>
      </c>
      <c r="BN144" s="52" cm="1">
        <f t="array" ref="BN144">A127842014K_Latest</f>
        <v>1.3160000000000001</v>
      </c>
      <c r="BO144" s="52" cm="1">
        <f t="array" ref="BO144">A127896738W_Latest</f>
        <v>0.46100000000000002</v>
      </c>
      <c r="BP144" s="52" cm="1">
        <f t="array" ref="BP144">A127924194T_Latest</f>
        <v>0.20499999999999999</v>
      </c>
      <c r="BQ144" s="52" cm="1">
        <f t="array" ref="BQ144">A127855970A_Latest</f>
        <v>0.42099999999999999</v>
      </c>
      <c r="BR144" s="52" cm="1">
        <f t="array" ref="BR144">A127896762W_Latest</f>
        <v>0.31</v>
      </c>
      <c r="BS144" s="52" cm="1">
        <f t="array" ref="BS144">A127883342K_Latest</f>
        <v>0.254</v>
      </c>
      <c r="BT144" s="52" cm="1">
        <f t="array" ref="BT144">A127937950C_Latest</f>
        <v>2.5449999999999999</v>
      </c>
      <c r="BU144" s="52" cm="1">
        <f t="array" ref="BU144">A127937986F_Latest</f>
        <v>1.0589999999999999</v>
      </c>
      <c r="BV144" s="52" cm="1">
        <f t="array" ref="BV144">A127841946T_Latest</f>
        <v>1.3160000000000001</v>
      </c>
      <c r="BW144" s="52" cm="1">
        <f t="array" ref="BW144">A127841958A_Latest</f>
        <v>1.651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6.5709999999999997</v>
      </c>
      <c r="CA144" s="52" cm="1">
        <f t="array" ref="CA144">A127925650C_Latest</f>
        <v>4.4660000000000002</v>
      </c>
      <c r="CB144" s="52" cm="1">
        <f t="array" ref="CB144">A127898310V_Latest</f>
        <v>3.1469999999999998</v>
      </c>
      <c r="CC144" s="52" cm="1">
        <f t="array" ref="CC144">A127870898A_Latest</f>
        <v>6.0190000000000001</v>
      </c>
      <c r="CD144" s="52" cm="1">
        <f t="array" ref="CD144">A127884654R_Latest</f>
        <v>3.12</v>
      </c>
      <c r="CE144" s="52" cm="1">
        <f t="array" ref="CE144">A127870946J_Latest</f>
        <v>1.7190000000000001</v>
      </c>
      <c r="CF144" s="52" cm="1">
        <f t="array" ref="CF144">A127898374F_Latest</f>
        <v>0</v>
      </c>
      <c r="CG144" s="52" cm="1">
        <f t="array" ref="CG144">A127843578K_Latest</f>
        <v>1.115</v>
      </c>
      <c r="CH144" s="52" cm="1">
        <f t="array" ref="CH144">A127939530V_Latest</f>
        <v>0</v>
      </c>
      <c r="CI144" s="52" cm="1">
        <f t="array" ref="CI144">A127898198F_Latest</f>
        <v>5.3410000000000002</v>
      </c>
      <c r="CJ144" s="52" cm="1">
        <f t="array" ref="CJ144">A127884586X_Latest</f>
        <v>5.58</v>
      </c>
      <c r="CK144" s="52" cm="1">
        <f t="array" ref="CK144">A127925710V_Latest</f>
        <v>5.29</v>
      </c>
      <c r="CL144" s="52" cm="1">
        <f t="array" ref="CL144">A127898262L_Latest</f>
        <v>3.3759999999999999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19.587</v>
      </c>
      <c r="CP144" s="52" cm="1">
        <f t="array" ref="CP144">A127844914C_Latest</f>
        <v>0.72699999999999998</v>
      </c>
      <c r="CQ144" s="52" cm="1">
        <f t="array" ref="CQ144">A127858926W_Latest</f>
        <v>0.253</v>
      </c>
      <c r="CR144" s="52" cm="1">
        <f t="array" ref="CR144">A127858950W_Latest</f>
        <v>0.245</v>
      </c>
      <c r="CS144" s="52" cm="1">
        <f t="array" ref="CS144">A127899846K_Latest</f>
        <v>0.36299999999999999</v>
      </c>
      <c r="CT144" s="52" cm="1">
        <f t="array" ref="CT144">A127941090T_Latest</f>
        <v>0.65200000000000002</v>
      </c>
      <c r="CU144" s="52" cm="1">
        <f t="array" ref="CU144">A127913762X_Latest</f>
        <v>0</v>
      </c>
      <c r="CV144" s="52" cm="1">
        <f t="array" ref="CV144">A127913778T_Latest</f>
        <v>0.10100000000000001</v>
      </c>
      <c r="CW144" s="52" cm="1">
        <f t="array" ref="CW144">A127886170F_Latest</f>
        <v>0.126</v>
      </c>
      <c r="CX144" s="52" cm="1">
        <f t="array" ref="CX144">A127927102A_Latest</f>
        <v>0.52</v>
      </c>
      <c r="CY144" s="52" cm="1">
        <f t="array" ref="CY144">A127940966F_Latest</f>
        <v>0.58599999999999997</v>
      </c>
      <c r="CZ144" s="52" cm="1">
        <f t="array" ref="CZ144">A127899770A_Latest</f>
        <v>0.22600000000000001</v>
      </c>
      <c r="DA144" s="52" cm="1">
        <f t="array" ref="DA144">A127858898X_Latest</f>
        <v>1.1339999999999999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2.4660000000000002</v>
      </c>
      <c r="DE144" s="52" cm="1">
        <f t="array" ref="DE144">A127942370C_Latest</f>
        <v>0.45400000000000001</v>
      </c>
      <c r="DF144" s="52" cm="1">
        <f t="array" ref="DF144">A127928826A_Latest</f>
        <v>0.40400000000000003</v>
      </c>
      <c r="DG144" s="52" cm="1">
        <f t="array" ref="DG144">A127846618W_Latest</f>
        <v>0.38900000000000001</v>
      </c>
      <c r="DH144" s="52" cm="1">
        <f t="array" ref="DH144">A127846646F_Latest</f>
        <v>0.115</v>
      </c>
      <c r="DI144" s="52" cm="1">
        <f t="array" ref="DI144">A127942502V_Latest</f>
        <v>0.106</v>
      </c>
      <c r="DJ144" s="52" cm="1">
        <f t="array" ref="DJ144">A127928894C_Latest</f>
        <v>0.107</v>
      </c>
      <c r="DK144" s="52" cm="1">
        <f t="array" ref="DK144">A127874018R_Latest</f>
        <v>0.24399999999999999</v>
      </c>
      <c r="DL144" s="52" cm="1">
        <f t="array" ref="DL144">A127846710L_Latest</f>
        <v>0</v>
      </c>
      <c r="DM144" s="52" cm="1">
        <f t="array" ref="DM144">A127928758K_Latest</f>
        <v>0.67400000000000004</v>
      </c>
      <c r="DN144" s="52" cm="1">
        <f t="array" ref="DN144">A127846506C_Latest</f>
        <v>0.28399999999999997</v>
      </c>
      <c r="DO144" s="52" cm="1">
        <f t="array" ref="DO144">A127846526L_Latest</f>
        <v>0.39400000000000002</v>
      </c>
      <c r="DP144" s="52" cm="1">
        <f t="array" ref="DP144">A127860294A_Latest</f>
        <v>0.46600000000000003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1.819</v>
      </c>
      <c r="DT144" s="52" cm="1">
        <f t="array" ref="DT144">A127889062A_Latest</f>
        <v>0.80900000000000005</v>
      </c>
      <c r="DU144" s="52" cm="1">
        <f t="array" ref="DU144">A127930358R_Latest</f>
        <v>1.73</v>
      </c>
      <c r="DV144" s="52" cm="1">
        <f t="array" ref="DV144">A127944058W_Latest</f>
        <v>0</v>
      </c>
      <c r="DW144" s="52" cm="1">
        <f t="array" ref="DW144">A127930422W_Latest</f>
        <v>0.20200000000000001</v>
      </c>
      <c r="DX144" s="52" cm="1">
        <f t="array" ref="DX144">A127861914W_Latest</f>
        <v>0.88200000000000001</v>
      </c>
      <c r="DY144" s="52" cm="1">
        <f t="array" ref="DY144">A127944114C_Latest</f>
        <v>0.36399999999999999</v>
      </c>
      <c r="DZ144" s="52" cm="1">
        <f t="array" ref="DZ144">A127889246V_Latest</f>
        <v>0</v>
      </c>
      <c r="EA144" s="52" cm="1">
        <f t="array" ref="EA144">A127848198X_Latest</f>
        <v>0</v>
      </c>
      <c r="EB144" s="52" cm="1">
        <f t="array" ref="EB144">A127889074K_Latest</f>
        <v>2.3370000000000002</v>
      </c>
      <c r="EC144" s="52" cm="1">
        <f t="array" ref="EC144">A127861802C_Latest</f>
        <v>0.60799999999999998</v>
      </c>
      <c r="ED144" s="52" cm="1">
        <f t="array" ref="ED144">A127916590V_Latest</f>
        <v>0.36399999999999999</v>
      </c>
      <c r="EE144" s="52" cm="1">
        <f t="array" ref="EE144">A127930306L_Latest</f>
        <v>0.67800000000000005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3.9870000000000001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8763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8764</v>
      </c>
      <c r="C146" s="62">
        <v>29</v>
      </c>
      <c r="D146" s="52" cm="1">
        <f t="array" ref="D146">A127876930X_Latest</f>
        <v>54.287999999999997</v>
      </c>
      <c r="E146" s="52" cm="1">
        <f t="array" ref="E146">A127890618V_Latest</f>
        <v>111.367</v>
      </c>
      <c r="F146" s="52" cm="1">
        <f t="array" ref="F146">A127904534C_Latest</f>
        <v>65.271000000000001</v>
      </c>
      <c r="G146" s="52" cm="1">
        <f t="array" ref="G146">A127849754V_Latest</f>
        <v>25.067</v>
      </c>
      <c r="H146" s="52" cm="1">
        <f t="array" ref="H146">A127931938C_Latest</f>
        <v>58.253</v>
      </c>
      <c r="I146" s="52" cm="1">
        <f t="array" ref="I146">A127890682L_Latest</f>
        <v>31.138000000000002</v>
      </c>
      <c r="J146" s="52" cm="1">
        <f t="array" ref="J146">A127918278L_Latest</f>
        <v>18.792000000000002</v>
      </c>
      <c r="K146" s="52" cm="1">
        <f t="array" ref="K146">A127932022W_Latest</f>
        <v>20.228000000000002</v>
      </c>
      <c r="L146" s="52" cm="1">
        <f t="array" ref="L146">A127835838V_Latest</f>
        <v>152.833</v>
      </c>
      <c r="M146" s="52" cm="1">
        <f t="array" ref="M146">A127890534K_Latest</f>
        <v>49.470999999999997</v>
      </c>
      <c r="N146" s="52" cm="1">
        <f t="array" ref="N146">A127835874C_Latest</f>
        <v>61.225999999999999</v>
      </c>
      <c r="O146" s="52" cm="1">
        <f t="array" ref="O146">A127849690V_Latest</f>
        <v>78.093000000000004</v>
      </c>
      <c r="P146" s="52" cm="1">
        <f t="array" ref="P146">A127918150A_Latest</f>
        <v>40.9</v>
      </c>
      <c r="Q146" s="52" t="e" cm="1">
        <f t="array" ref="Q146">A127836018F_Latest</f>
        <v>#NAME?</v>
      </c>
      <c r="R146" s="52" cm="1">
        <f t="array" ref="R146">A127917778R_Latest</f>
        <v>384.96600000000001</v>
      </c>
      <c r="S146" s="52" cm="1">
        <f t="array" ref="S146">A127864702X_Latest</f>
        <v>17.817</v>
      </c>
      <c r="T146" s="52" cm="1">
        <f t="array" ref="T146">A127905974A_Latest</f>
        <v>36.027000000000001</v>
      </c>
      <c r="U146" s="52" cm="1">
        <f t="array" ref="U146">A127837490C_Latest</f>
        <v>16.791</v>
      </c>
      <c r="V146" s="52" cm="1">
        <f t="array" ref="V146">A127878630J_Latest</f>
        <v>7.2889999999999997</v>
      </c>
      <c r="W146" s="52" cm="1">
        <f t="array" ref="W146">A127892202A_Latest</f>
        <v>16.855</v>
      </c>
      <c r="X146" s="52" cm="1">
        <f t="array" ref="X146">A127851266X_Latest</f>
        <v>11.069000000000001</v>
      </c>
      <c r="Y146" s="52" cm="1">
        <f t="array" ref="Y146">A127933590L_Latest</f>
        <v>3.2890000000000001</v>
      </c>
      <c r="Z146" s="52" cm="1">
        <f t="array" ref="Z146">A127933618C_Latest</f>
        <v>4.4180000000000001</v>
      </c>
      <c r="AA146" s="52" cm="1">
        <f t="array" ref="AA146">A127933386C_Latest</f>
        <v>52.183999999999997</v>
      </c>
      <c r="AB146" s="52" cm="1">
        <f t="array" ref="AB146">A127837398L_Latest</f>
        <v>10.711</v>
      </c>
      <c r="AC146" s="52" cm="1">
        <f t="array" ref="AC146">A127933438V_Latest</f>
        <v>17.318000000000001</v>
      </c>
      <c r="AD146" s="52" cm="1">
        <f t="array" ref="AD146">A127878566A_Latest</f>
        <v>19.672999999999998</v>
      </c>
      <c r="AE146" s="52" cm="1">
        <f t="array" ref="AE146">A127933478L_Latest</f>
        <v>13.146000000000001</v>
      </c>
      <c r="AF146" s="52" t="e" cm="1">
        <f t="array" ref="AF146">A127906082L_Latest</f>
        <v>#NAME?</v>
      </c>
      <c r="AG146" s="52" cm="1">
        <f t="array" ref="AG146">A127850858K_Latest</f>
        <v>113.556</v>
      </c>
      <c r="AH146" s="52" cm="1">
        <f t="array" ref="AH146">A127907446J_Latest</f>
        <v>16.07</v>
      </c>
      <c r="AI146" s="52" cm="1">
        <f t="array" ref="AI146">A127852646V_Latest</f>
        <v>36.484000000000002</v>
      </c>
      <c r="AJ146" s="52" cm="1">
        <f t="array" ref="AJ146">A127921054K_Latest</f>
        <v>18.963000000000001</v>
      </c>
      <c r="AK146" s="52" cm="1">
        <f t="array" ref="AK146">A127893806J_Latest</f>
        <v>5.6109999999999998</v>
      </c>
      <c r="AL146" s="52" cm="1">
        <f t="array" ref="AL146">A127893818T_Latest</f>
        <v>17.654</v>
      </c>
      <c r="AM146" s="52" cm="1">
        <f t="array" ref="AM146">A127893850T_Latest</f>
        <v>9.7189999999999994</v>
      </c>
      <c r="AN146" s="52" cm="1">
        <f t="array" ref="AN146">A127921106A_Latest</f>
        <v>3.956</v>
      </c>
      <c r="AO146" s="52" cm="1">
        <f t="array" ref="AO146">A127921130A_Latest</f>
        <v>6.6120000000000001</v>
      </c>
      <c r="AP146" s="52" cm="1">
        <f t="array" ref="AP146">A127866278K_Latest</f>
        <v>46.558</v>
      </c>
      <c r="AQ146" s="52" cm="1">
        <f t="array" ref="AQ146">A127866298V_Latest</f>
        <v>14.837</v>
      </c>
      <c r="AR146" s="52" cm="1">
        <f t="array" ref="AR146">A127852602T_Latest</f>
        <v>19.73</v>
      </c>
      <c r="AS146" s="52" cm="1">
        <f t="array" ref="AS146">A127920994T_Latest</f>
        <v>21.742000000000001</v>
      </c>
      <c r="AT146" s="52" cm="1">
        <f t="array" ref="AT146">A127893750J_Latest</f>
        <v>12.202</v>
      </c>
      <c r="AU146" s="52" t="e" cm="1">
        <f t="array" ref="AU146">A127852806V_Latest</f>
        <v>#NAME?</v>
      </c>
      <c r="AV146" s="52" cm="1">
        <f t="array" ref="AV146">A127934650W_Latest</f>
        <v>115.631</v>
      </c>
      <c r="AW146" s="52" cm="1">
        <f t="array" ref="AW146">A127854274C_Latest</f>
        <v>10.736000000000001</v>
      </c>
      <c r="AX146" s="52" cm="1">
        <f t="array" ref="AX146">A127867898T_Latest</f>
        <v>15.526999999999999</v>
      </c>
      <c r="AY146" s="52" cm="1">
        <f t="array" ref="AY146">A127922598A_Latest</f>
        <v>16.974</v>
      </c>
      <c r="AZ146" s="52" cm="1">
        <f t="array" ref="AZ146">A127867930F_Latest</f>
        <v>4.83</v>
      </c>
      <c r="BA146" s="52" cm="1">
        <f t="array" ref="BA146">A127881686C_Latest</f>
        <v>10.945</v>
      </c>
      <c r="BB146" s="52" cm="1">
        <f t="array" ref="BB146">A127922678A_Latest</f>
        <v>6.0460000000000003</v>
      </c>
      <c r="BC146" s="52" cm="1">
        <f t="array" ref="BC146">A127936602R_Latest</f>
        <v>7.609</v>
      </c>
      <c r="BD146" s="52" cm="1">
        <f t="array" ref="BD146">A127922730X_Latest</f>
        <v>2.9359999999999999</v>
      </c>
      <c r="BE146" s="52" cm="1">
        <f t="array" ref="BE146">A127867794X_Latest</f>
        <v>23.681000000000001</v>
      </c>
      <c r="BF146" s="52" cm="1">
        <f t="array" ref="BF146">A127840354V_Latest</f>
        <v>12.096</v>
      </c>
      <c r="BG146" s="52" cm="1">
        <f t="array" ref="BG146">A127854314K_Latest</f>
        <v>12.920999999999999</v>
      </c>
      <c r="BH146" s="52" cm="1">
        <f t="array" ref="BH146">A127867854R_Latest</f>
        <v>18.846</v>
      </c>
      <c r="BI146" s="52" cm="1">
        <f t="array" ref="BI146">A127909050X_Latest</f>
        <v>7.4349999999999996</v>
      </c>
      <c r="BJ146" s="52" t="e" cm="1">
        <f t="array" ref="BJ146">A127868030T_Latest</f>
        <v>#NAME?</v>
      </c>
      <c r="BK146" s="52" cm="1">
        <f t="array" ref="BK146">A127936134L_Latest</f>
        <v>75.602000000000004</v>
      </c>
      <c r="BL146" s="52" cm="1">
        <f t="array" ref="BL146">A127937930V_Latest</f>
        <v>3.181</v>
      </c>
      <c r="BM146" s="52" cm="1">
        <f t="array" ref="BM146">A127924134R_Latest</f>
        <v>6.8330000000000002</v>
      </c>
      <c r="BN146" s="52" cm="1">
        <f t="array" ref="BN146">A127883246K_Latest</f>
        <v>2.242</v>
      </c>
      <c r="BO146" s="52" cm="1">
        <f t="array" ref="BO146">A127938102F_Latest</f>
        <v>1.855</v>
      </c>
      <c r="BP146" s="52" cm="1">
        <f t="array" ref="BP146">A127938118X_Latest</f>
        <v>3.6739999999999999</v>
      </c>
      <c r="BQ146" s="52" cm="1">
        <f t="array" ref="BQ146">A127855974K_Latest</f>
        <v>0.312</v>
      </c>
      <c r="BR146" s="52" cm="1">
        <f t="array" ref="BR146">A127938154J_Latest</f>
        <v>1.454</v>
      </c>
      <c r="BS146" s="52" cm="1">
        <f t="array" ref="BS146">A127910614T_Latest</f>
        <v>1.1659999999999999</v>
      </c>
      <c r="BT146" s="52" cm="1">
        <f t="array" ref="BT146">A127883134T_Latest</f>
        <v>9.7050000000000001</v>
      </c>
      <c r="BU146" s="52" cm="1">
        <f t="array" ref="BU146">A127896642C_Latest</f>
        <v>0.98599999999999999</v>
      </c>
      <c r="BV146" s="52" cm="1">
        <f t="array" ref="BV146">A127924066X_Latest</f>
        <v>2.601</v>
      </c>
      <c r="BW146" s="52" cm="1">
        <f t="array" ref="BW146">A127938030F_Latest</f>
        <v>6.2169999999999996</v>
      </c>
      <c r="BX146" s="52" cm="1">
        <f t="array" ref="BX146">A127924110W_Latest</f>
        <v>0.86</v>
      </c>
      <c r="BY146" s="52" t="e" cm="1">
        <f t="array" ref="BY146">A127896786R_Latest</f>
        <v>#NAME?</v>
      </c>
      <c r="BZ146" s="52" cm="1">
        <f t="array" ref="BZ146">A127910146R_Latest</f>
        <v>20.716999999999999</v>
      </c>
      <c r="CA146" s="52" cm="1">
        <f t="array" ref="CA146">A127911974R_Latest</f>
        <v>3.7829999999999999</v>
      </c>
      <c r="CB146" s="52" cm="1">
        <f t="array" ref="CB146">A127925750L_Latest</f>
        <v>9.8870000000000005</v>
      </c>
      <c r="CC146" s="52" cm="1">
        <f t="array" ref="CC146">A127870902F_Latest</f>
        <v>6.92</v>
      </c>
      <c r="CD146" s="52" cm="1">
        <f t="array" ref="CD146">A127912138A_Latest</f>
        <v>4.0380000000000003</v>
      </c>
      <c r="CE146" s="52" cm="1">
        <f t="array" ref="CE146">A127843530X_Latest</f>
        <v>4.3819999999999997</v>
      </c>
      <c r="CF146" s="52" cm="1">
        <f t="array" ref="CF146">A127870958T_Latest</f>
        <v>3.0049999999999999</v>
      </c>
      <c r="CG146" s="52" cm="1">
        <f t="array" ref="CG146">A127843582A_Latest</f>
        <v>2.0710000000000002</v>
      </c>
      <c r="CH146" s="52" cm="1">
        <f t="array" ref="CH146">A127843602X_Latest</f>
        <v>3.6379999999999999</v>
      </c>
      <c r="CI146" s="52" cm="1">
        <f t="array" ref="CI146">A127870778J_Latest</f>
        <v>11.923</v>
      </c>
      <c r="CJ146" s="52" cm="1">
        <f t="array" ref="CJ146">A127912014X_Latest</f>
        <v>7.0289999999999999</v>
      </c>
      <c r="CK146" s="52" cm="1">
        <f t="array" ref="CK146">A127857366T_Latest</f>
        <v>6.04</v>
      </c>
      <c r="CL146" s="52" cm="1">
        <f t="array" ref="CL146">A127925722C_Latest</f>
        <v>6.9169999999999998</v>
      </c>
      <c r="CM146" s="52" cm="1">
        <f t="array" ref="CM146">A127870874J_Latest</f>
        <v>5.4240000000000004</v>
      </c>
      <c r="CN146" s="52" t="e" cm="1">
        <f t="array" ref="CN146">A127884726R_Latest</f>
        <v>#NAME?</v>
      </c>
      <c r="CO146" s="52" cm="1">
        <f t="array" ref="CO146">A127857014L_Latest</f>
        <v>37.722000000000001</v>
      </c>
      <c r="CP146" s="52" cm="1">
        <f t="array" ref="CP146">A127844918L_Latest</f>
        <v>0.80900000000000005</v>
      </c>
      <c r="CQ146" s="52" cm="1">
        <f t="array" ref="CQ146">A127886062W_Latest</f>
        <v>1.696</v>
      </c>
      <c r="CR146" s="52" cm="1">
        <f t="array" ref="CR146">A127845070J_Latest</f>
        <v>0.96099999999999997</v>
      </c>
      <c r="CS146" s="52" cm="1">
        <f t="array" ref="CS146">A127913718R_Latest</f>
        <v>0.373</v>
      </c>
      <c r="CT146" s="52" cm="1">
        <f t="array" ref="CT146">A127858978X_Latest</f>
        <v>1.1220000000000001</v>
      </c>
      <c r="CU146" s="52" cm="1">
        <f t="array" ref="CU146">A127886130L_Latest</f>
        <v>0.107</v>
      </c>
      <c r="CV146" s="52" cm="1">
        <f t="array" ref="CV146">A127927322C_Latest</f>
        <v>0.17699999999999999</v>
      </c>
      <c r="CW146" s="52" cm="1">
        <f t="array" ref="CW146">A127913798A_Latest</f>
        <v>0.59899999999999998</v>
      </c>
      <c r="CX146" s="52" cm="1">
        <f t="array" ref="CX146">A127885982V_Latest</f>
        <v>2.383</v>
      </c>
      <c r="CY146" s="52" cm="1">
        <f t="array" ref="CY146">A127872366X_Latest</f>
        <v>0.71799999999999997</v>
      </c>
      <c r="CZ146" s="52" cm="1">
        <f t="array" ref="CZ146">A127872386J_Latest</f>
        <v>0.60699999999999998</v>
      </c>
      <c r="DA146" s="52" cm="1">
        <f t="array" ref="DA146">A127845014R_Latest</f>
        <v>1.661</v>
      </c>
      <c r="DB146" s="52" cm="1">
        <f t="array" ref="DB146">A127872418R_Latest</f>
        <v>0.47299999999999998</v>
      </c>
      <c r="DC146" s="52" t="e" cm="1">
        <f t="array" ref="DC146">A127941154T_Latest</f>
        <v>#NAME?</v>
      </c>
      <c r="DD146" s="52" cm="1">
        <f t="array" ref="DD146">A127872046L_Latest</f>
        <v>5.8419999999999996</v>
      </c>
      <c r="DE146" s="52" cm="1">
        <f t="array" ref="DE146">A127928742T_Latest</f>
        <v>0.36899999999999999</v>
      </c>
      <c r="DF146" s="52" cm="1">
        <f t="array" ref="DF146">A127846586R_Latest</f>
        <v>0.70699999999999996</v>
      </c>
      <c r="DG146" s="52" cm="1">
        <f t="array" ref="DG146">A127901366X_Latest</f>
        <v>0.85299999999999998</v>
      </c>
      <c r="DH146" s="52" cm="1">
        <f t="array" ref="DH146">A127901398T_Latest</f>
        <v>0.63500000000000001</v>
      </c>
      <c r="DI146" s="52" cm="1">
        <f t="array" ref="DI146">A127928870K_Latest</f>
        <v>0.81299999999999994</v>
      </c>
      <c r="DJ146" s="52" cm="1">
        <f t="array" ref="DJ146">A127846670F_Latest</f>
        <v>0</v>
      </c>
      <c r="DK146" s="52" cm="1">
        <f t="array" ref="DK146">A127928914A_Latest</f>
        <v>0.23599999999999999</v>
      </c>
      <c r="DL146" s="52" cm="1">
        <f t="array" ref="DL146">A127901466J_Latest</f>
        <v>0.25</v>
      </c>
      <c r="DM146" s="52" cm="1">
        <f t="array" ref="DM146">A127873854C_Latest</f>
        <v>0.89200000000000002</v>
      </c>
      <c r="DN146" s="52" cm="1">
        <f t="array" ref="DN146">A127873870C_Latest</f>
        <v>0.91100000000000003</v>
      </c>
      <c r="DO146" s="52" cm="1">
        <f t="array" ref="DO146">A127901318F_Latest</f>
        <v>0.88500000000000001</v>
      </c>
      <c r="DP146" s="52" cm="1">
        <f t="array" ref="DP146">A127846546W_Latest</f>
        <v>0.92600000000000005</v>
      </c>
      <c r="DQ146" s="52" cm="1">
        <f t="array" ref="DQ146">A127887618K_Latest</f>
        <v>0.25</v>
      </c>
      <c r="DR146" s="52" t="e" cm="1">
        <f t="array" ref="DR146">A127942574F_Latest</f>
        <v>#NAME?</v>
      </c>
      <c r="DS146" s="52" cm="1">
        <f t="array" ref="DS146">A127873530J_Latest</f>
        <v>3.863</v>
      </c>
      <c r="DT146" s="52" cm="1">
        <f t="array" ref="DT146">A127943954A_Latest</f>
        <v>1.5229999999999999</v>
      </c>
      <c r="DU146" s="52" cm="1">
        <f t="array" ref="DU146">A127861878X_Latest</f>
        <v>4.2069999999999999</v>
      </c>
      <c r="DV146" s="52" cm="1">
        <f t="array" ref="DV146">A127930382R_Latest</f>
        <v>1.5680000000000001</v>
      </c>
      <c r="DW146" s="52" cm="1">
        <f t="array" ref="DW146">A127861886X_Latest</f>
        <v>0.436</v>
      </c>
      <c r="DX146" s="52" cm="1">
        <f t="array" ref="DX146">A127930446R_Latest</f>
        <v>2.8079999999999998</v>
      </c>
      <c r="DY146" s="52" cm="1">
        <f t="array" ref="DY146">A127889238V_Latest</f>
        <v>0.88200000000000001</v>
      </c>
      <c r="DZ146" s="52" cm="1">
        <f t="array" ref="DZ146">A127944130C_Latest</f>
        <v>0</v>
      </c>
      <c r="EA146" s="52" cm="1">
        <f t="array" ref="EA146">A127875546L_Latest</f>
        <v>0.61</v>
      </c>
      <c r="EB146" s="52" cm="1">
        <f t="array" ref="EB146">A127889078V_Latest</f>
        <v>5.5060000000000002</v>
      </c>
      <c r="EC146" s="52" cm="1">
        <f t="array" ref="EC146">A127848062L_Latest</f>
        <v>2.1819999999999999</v>
      </c>
      <c r="ED146" s="52" cm="1">
        <f t="array" ref="ED146">A127916594C_Latest</f>
        <v>1.123</v>
      </c>
      <c r="EE146" s="52" cm="1">
        <f t="array" ref="EE146">A127875382C_Latest</f>
        <v>2.1120000000000001</v>
      </c>
      <c r="EF146" s="52" cm="1">
        <f t="array" ref="EF146">A127930334W_Latest</f>
        <v>1.1100000000000001</v>
      </c>
      <c r="EG146" s="52" t="e" cm="1">
        <f t="array" ref="EG146">A127930522F_Latest</f>
        <v>#NAME?</v>
      </c>
      <c r="EH146" s="52" cm="1">
        <f t="array" ref="EH146">A127861482C_Latest</f>
        <v>12.032999999999999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8765</v>
      </c>
      <c r="C147" s="62">
        <v>30</v>
      </c>
      <c r="D147" s="52" cm="1">
        <f t="array" ref="D147">A127876934J_Latest</f>
        <v>27.864999999999998</v>
      </c>
      <c r="E147" s="52" cm="1">
        <f t="array" ref="E147">A127918174V_Latest</f>
        <v>88.375</v>
      </c>
      <c r="F147" s="52" cm="1">
        <f t="array" ref="F147">A127904538L_Latest</f>
        <v>41.021000000000001</v>
      </c>
      <c r="G147" s="52" cm="1">
        <f t="array" ref="G147">A127904566W_Latest</f>
        <v>71.088999999999999</v>
      </c>
      <c r="H147" s="52" cm="1">
        <f t="array" ref="H147">A127931942V_Latest</f>
        <v>56.835999999999999</v>
      </c>
      <c r="I147" s="52" cm="1">
        <f t="array" ref="I147">A127849798W_Latest</f>
        <v>46.85</v>
      </c>
      <c r="J147" s="52" cm="1">
        <f t="array" ref="J147">A127849810A_Latest</f>
        <v>25.523</v>
      </c>
      <c r="K147" s="52" cm="1">
        <f t="array" ref="K147">A127904654W_Latest</f>
        <v>39.520000000000003</v>
      </c>
      <c r="L147" s="52" cm="1">
        <f t="array" ref="L147">A127904442V_Latest</f>
        <v>107.499</v>
      </c>
      <c r="M147" s="52" cm="1">
        <f t="array" ref="M147">A127904462C_Latest</f>
        <v>29.922000000000001</v>
      </c>
      <c r="N147" s="52" cm="1">
        <f t="array" ref="N147">A127849662K_Latest</f>
        <v>43.085999999999999</v>
      </c>
      <c r="O147" s="52" cm="1">
        <f t="array" ref="O147">A127918138K_Latest</f>
        <v>132.72999999999999</v>
      </c>
      <c r="P147" s="52" cm="1">
        <f t="array" ref="P147">A127849706A_Latest</f>
        <v>78.994</v>
      </c>
      <c r="Q147" s="52" t="e" cm="1">
        <f t="array" ref="Q147">A127904670W_Latest</f>
        <v>#NAME?</v>
      </c>
      <c r="R147" s="52" cm="1">
        <f t="array" ref="R147">A127890214X_Latest</f>
        <v>398.33100000000002</v>
      </c>
      <c r="S147" s="52" cm="1">
        <f t="array" ref="S147">A127851118W_Latest</f>
        <v>10.73</v>
      </c>
      <c r="T147" s="52" cm="1">
        <f t="array" ref="T147">A127864798C_Latest</f>
        <v>25.274999999999999</v>
      </c>
      <c r="U147" s="52" cm="1">
        <f t="array" ref="U147">A127851210L_Latest</f>
        <v>8.5030000000000001</v>
      </c>
      <c r="V147" s="52" cm="1">
        <f t="array" ref="V147">A127919686T_Latest</f>
        <v>17.831</v>
      </c>
      <c r="W147" s="52" cm="1">
        <f t="array" ref="W147">A127837530K_Latest</f>
        <v>13.272</v>
      </c>
      <c r="X147" s="52" cm="1">
        <f t="array" ref="X147">A127864874V_Latest</f>
        <v>10.747999999999999</v>
      </c>
      <c r="Y147" s="52" cm="1">
        <f t="array" ref="Y147">A127864890V_Latest</f>
        <v>5.851</v>
      </c>
      <c r="Z147" s="52" cm="1">
        <f t="array" ref="Z147">A127878718A_Latest</f>
        <v>4.1660000000000004</v>
      </c>
      <c r="AA147" s="52" cm="1">
        <f t="array" ref="AA147">A127892050A_Latest</f>
        <v>32.991</v>
      </c>
      <c r="AB147" s="52" cm="1">
        <f t="array" ref="AB147">A127837402T_Latest</f>
        <v>8.2129999999999992</v>
      </c>
      <c r="AC147" s="52" cm="1">
        <f t="array" ref="AC147">A127864734T_Latest</f>
        <v>9.7550000000000008</v>
      </c>
      <c r="AD147" s="52" cm="1">
        <f t="array" ref="AD147">A127905930X_Latest</f>
        <v>31.327999999999999</v>
      </c>
      <c r="AE147" s="52" cm="1">
        <f t="array" ref="AE147">A127905958A_Latest</f>
        <v>13.105</v>
      </c>
      <c r="AF147" s="52" t="e" cm="1">
        <f t="array" ref="AF147">A127837590L_Latest</f>
        <v>#NAME?</v>
      </c>
      <c r="AG147" s="52" cm="1">
        <f t="array" ref="AG147">A127933070J_Latest</f>
        <v>97.263000000000005</v>
      </c>
      <c r="AH147" s="52" cm="1">
        <f t="array" ref="AH147">A127880070L_Latest</f>
        <v>7.79</v>
      </c>
      <c r="AI147" s="52" cm="1">
        <f t="array" ref="AI147">A127866378V_Latest</f>
        <v>28.905000000000001</v>
      </c>
      <c r="AJ147" s="52" cm="1">
        <f t="array" ref="AJ147">A127921058V_Latest</f>
        <v>6.4379999999999997</v>
      </c>
      <c r="AK147" s="52" cm="1">
        <f t="array" ref="AK147">A127907570T_Latest</f>
        <v>19.404</v>
      </c>
      <c r="AL147" s="52" cm="1">
        <f t="array" ref="AL147">A127866414T_Latest</f>
        <v>19.079000000000001</v>
      </c>
      <c r="AM147" s="52" cm="1">
        <f t="array" ref="AM147">A127880274R_Latest</f>
        <v>13.744</v>
      </c>
      <c r="AN147" s="52" cm="1">
        <f t="array" ref="AN147">A127866438K_Latest</f>
        <v>6.1970000000000001</v>
      </c>
      <c r="AO147" s="52" cm="1">
        <f t="array" ref="AO147">A127921134K_Latest</f>
        <v>9.2149999999999999</v>
      </c>
      <c r="AP147" s="52" cm="1">
        <f t="array" ref="AP147">A127852570K_Latest</f>
        <v>34.435000000000002</v>
      </c>
      <c r="AQ147" s="52" cm="1">
        <f t="array" ref="AQ147">A127907478A_Latest</f>
        <v>5.6970000000000001</v>
      </c>
      <c r="AR147" s="52" cm="1">
        <f t="array" ref="AR147">A127880138W_Latest</f>
        <v>9.0299999999999994</v>
      </c>
      <c r="AS147" s="52" cm="1">
        <f t="array" ref="AS147">A127880162W_Latest</f>
        <v>40.319000000000003</v>
      </c>
      <c r="AT147" s="52" cm="1">
        <f t="array" ref="AT147">A127893754T_Latest</f>
        <v>20.504000000000001</v>
      </c>
      <c r="AU147" s="52" t="e" cm="1">
        <f t="array" ref="AU147">A127852810K_Latest</f>
        <v>#NAME?</v>
      </c>
      <c r="AV147" s="52" cm="1">
        <f t="array" ref="AV147">A127838626W_Latest</f>
        <v>110.77200000000001</v>
      </c>
      <c r="AW147" s="52" cm="1">
        <f t="array" ref="AW147">A127840310T_Latest</f>
        <v>4.76</v>
      </c>
      <c r="AX147" s="52" cm="1">
        <f t="array" ref="AX147">A127936550X_Latest</f>
        <v>13.683999999999999</v>
      </c>
      <c r="AY147" s="52" cm="1">
        <f t="array" ref="AY147">A127922602F_Latest</f>
        <v>11.798</v>
      </c>
      <c r="AZ147" s="52" cm="1">
        <f t="array" ref="AZ147">A127895238J_Latest</f>
        <v>14.234999999999999</v>
      </c>
      <c r="BA147" s="52" cm="1">
        <f t="array" ref="BA147">A127895250X_Latest</f>
        <v>13.292999999999999</v>
      </c>
      <c r="BB147" s="52" cm="1">
        <f t="array" ref="BB147">A127895270J_Latest</f>
        <v>9.3140000000000001</v>
      </c>
      <c r="BC147" s="52" cm="1">
        <f t="array" ref="BC147">A127840518C_Latest</f>
        <v>7.4180000000000001</v>
      </c>
      <c r="BD147" s="52" cm="1">
        <f t="array" ref="BD147">A127936610R_Latest</f>
        <v>12.112</v>
      </c>
      <c r="BE147" s="52" cm="1">
        <f t="array" ref="BE147">A127854298W_Latest</f>
        <v>17.181000000000001</v>
      </c>
      <c r="BF147" s="52" cm="1">
        <f t="array" ref="BF147">A127936474J_Latest</f>
        <v>5.6050000000000004</v>
      </c>
      <c r="BG147" s="52" cm="1">
        <f t="array" ref="BG147">A127840378L_Latest</f>
        <v>11.29</v>
      </c>
      <c r="BH147" s="52" cm="1">
        <f t="array" ref="BH147">A127895178T_Latest</f>
        <v>30.617999999999999</v>
      </c>
      <c r="BI147" s="52" cm="1">
        <f t="array" ref="BI147">A127867866X_Latest</f>
        <v>20.170000000000002</v>
      </c>
      <c r="BJ147" s="52" t="e" cm="1">
        <f t="array" ref="BJ147">A127840558W_Latest</f>
        <v>#NAME?</v>
      </c>
      <c r="BK147" s="52" cm="1">
        <f t="array" ref="BK147">A127840066A_Latest</f>
        <v>86.611999999999995</v>
      </c>
      <c r="BL147" s="52" cm="1">
        <f t="array" ref="BL147">A127869258F_Latest</f>
        <v>1.53</v>
      </c>
      <c r="BM147" s="52" cm="1">
        <f t="array" ref="BM147">A127841994K_Latest</f>
        <v>4.2770000000000001</v>
      </c>
      <c r="BN147" s="52" cm="1">
        <f t="array" ref="BN147">A127910534T_Latest</f>
        <v>2.101</v>
      </c>
      <c r="BO147" s="52" cm="1">
        <f t="array" ref="BO147">A127855926T_Latest</f>
        <v>5.4089999999999998</v>
      </c>
      <c r="BP147" s="52" cm="1">
        <f t="array" ref="BP147">A127855950T_Latest</f>
        <v>2.3849999999999998</v>
      </c>
      <c r="BQ147" s="52" cm="1">
        <f t="array" ref="BQ147">A127896758F_Latest</f>
        <v>5.2779999999999996</v>
      </c>
      <c r="BR147" s="52" cm="1">
        <f t="array" ref="BR147">A127924238J_Latest</f>
        <v>1.9870000000000001</v>
      </c>
      <c r="BS147" s="52" cm="1">
        <f t="array" ref="BS147">A127869454R_Latest</f>
        <v>5.7779999999999996</v>
      </c>
      <c r="BT147" s="52" cm="1">
        <f t="array" ref="BT147">A127841914X_Latest</f>
        <v>4.423</v>
      </c>
      <c r="BU147" s="52" cm="1">
        <f t="array" ref="BU147">A127883146A_Latest</f>
        <v>2.976</v>
      </c>
      <c r="BV147" s="52" cm="1">
        <f t="array" ref="BV147">A127869294R_Latest</f>
        <v>2.0529999999999999</v>
      </c>
      <c r="BW147" s="52" cm="1">
        <f t="array" ref="BW147">A127896674W_Latest</f>
        <v>8.593</v>
      </c>
      <c r="BX147" s="52" cm="1">
        <f t="array" ref="BX147">A127896694F_Latest</f>
        <v>10.166</v>
      </c>
      <c r="BY147" s="52" t="e" cm="1">
        <f t="array" ref="BY147">A127910642A_Latest</f>
        <v>#NAME?</v>
      </c>
      <c r="BZ147" s="52" cm="1">
        <f t="array" ref="BZ147">A127923770K_Latest</f>
        <v>28.745000000000001</v>
      </c>
      <c r="CA147" s="52" cm="1">
        <f t="array" ref="CA147">A127911978X_Latest</f>
        <v>2.1080000000000001</v>
      </c>
      <c r="CB147" s="52" cm="1">
        <f t="array" ref="CB147">A127857422X_Latest</f>
        <v>10.688000000000001</v>
      </c>
      <c r="CC147" s="52" cm="1">
        <f t="array" ref="CC147">A127857450J_Latest</f>
        <v>8.7050000000000001</v>
      </c>
      <c r="CD147" s="52" cm="1">
        <f t="array" ref="CD147">A127857478K_Latest</f>
        <v>12.016</v>
      </c>
      <c r="CE147" s="52" cm="1">
        <f t="array" ref="CE147">A127925826W_Latest</f>
        <v>6.2850000000000001</v>
      </c>
      <c r="CF147" s="52" cm="1">
        <f t="array" ref="CF147">A127939498F_Latest</f>
        <v>5.8</v>
      </c>
      <c r="CG147" s="52" cm="1">
        <f t="array" ref="CG147">A127857542T_Latest</f>
        <v>3.0539999999999998</v>
      </c>
      <c r="CH147" s="52" cm="1">
        <f t="array" ref="CH147">A127884706F_Latest</f>
        <v>6.7050000000000001</v>
      </c>
      <c r="CI147" s="52" cm="1">
        <f t="array" ref="CI147">A127843414R_Latest</f>
        <v>12.395</v>
      </c>
      <c r="CJ147" s="52" cm="1">
        <f t="array" ref="CJ147">A127925694F_Latest</f>
        <v>5.2830000000000004</v>
      </c>
      <c r="CK147" s="52" cm="1">
        <f t="array" ref="CK147">A127898238L_Latest</f>
        <v>8.6300000000000008</v>
      </c>
      <c r="CL147" s="52" cm="1">
        <f t="array" ref="CL147">A127939422K_Latest</f>
        <v>16.954000000000001</v>
      </c>
      <c r="CM147" s="52" cm="1">
        <f t="array" ref="CM147">A127912082A_Latest</f>
        <v>11.432</v>
      </c>
      <c r="CN147" s="52" t="e" cm="1">
        <f t="array" ref="CN147">A127912234A_Latest</f>
        <v>#NAME?</v>
      </c>
      <c r="CO147" s="52" cm="1">
        <f t="array" ref="CO147">A127925370K_Latest</f>
        <v>55.726999999999997</v>
      </c>
      <c r="CP147" s="52" cm="1">
        <f t="array" ref="CP147">A127872318F_Latest</f>
        <v>0.29599999999999999</v>
      </c>
      <c r="CQ147" s="52" cm="1">
        <f t="array" ref="CQ147">A127858930L_Latest</f>
        <v>1.4630000000000001</v>
      </c>
      <c r="CR147" s="52" cm="1">
        <f t="array" ref="CR147">A127927246L_Latest</f>
        <v>1.46</v>
      </c>
      <c r="CS147" s="52" cm="1">
        <f t="array" ref="CS147">A127899850A_Latest</f>
        <v>1.044</v>
      </c>
      <c r="CT147" s="52" cm="1">
        <f t="array" ref="CT147">A127941094A_Latest</f>
        <v>1.53</v>
      </c>
      <c r="CU147" s="52" cm="1">
        <f t="array" ref="CU147">A127927302V_Latest</f>
        <v>0.91400000000000003</v>
      </c>
      <c r="CV147" s="52" cm="1">
        <f t="array" ref="CV147">A127886154F_Latest</f>
        <v>0.84099999999999997</v>
      </c>
      <c r="CW147" s="52" cm="1">
        <f t="array" ref="CW147">A127859018J_Latest</f>
        <v>0.60199999999999998</v>
      </c>
      <c r="CX147" s="52" cm="1">
        <f t="array" ref="CX147">A127913622W_Latest</f>
        <v>1.4550000000000001</v>
      </c>
      <c r="CY147" s="52" cm="1">
        <f t="array" ref="CY147">A127872370R_Latest</f>
        <v>1.23</v>
      </c>
      <c r="CZ147" s="52" cm="1">
        <f t="array" ref="CZ147">A127927158L_Latest</f>
        <v>0.78</v>
      </c>
      <c r="DA147" s="52" cm="1">
        <f t="array" ref="DA147">A127940990F_Latest</f>
        <v>3.0379999999999998</v>
      </c>
      <c r="DB147" s="52" cm="1">
        <f t="array" ref="DB147">A127927186W_Latest</f>
        <v>1.516</v>
      </c>
      <c r="DC147" s="52" t="e" cm="1">
        <f t="array" ref="DC147">A127872530R_Latest</f>
        <v>#NAME?</v>
      </c>
      <c r="DD147" s="52" cm="1">
        <f t="array" ref="DD147">A127926834R_Latest</f>
        <v>8.15</v>
      </c>
      <c r="DE147" s="52" cm="1">
        <f t="array" ref="DE147">A127887530T_Latest</f>
        <v>0.42</v>
      </c>
      <c r="DF147" s="52" cm="1">
        <f t="array" ref="DF147">A127873946L_Latest</f>
        <v>0.84499999999999997</v>
      </c>
      <c r="DG147" s="52" cm="1">
        <f t="array" ref="DG147">A127942470L_Latest</f>
        <v>0.81599999999999995</v>
      </c>
      <c r="DH147" s="52" cm="1">
        <f t="array" ref="DH147">A127915298T_Latest</f>
        <v>0.22700000000000001</v>
      </c>
      <c r="DI147" s="52" cm="1">
        <f t="array" ref="DI147">A127860398V_Latest</f>
        <v>0.108</v>
      </c>
      <c r="DJ147" s="52" cm="1">
        <f t="array" ref="DJ147">A127901442R_Latest</f>
        <v>0.434</v>
      </c>
      <c r="DK147" s="52" cm="1">
        <f t="array" ref="DK147">A127860446A_Latest</f>
        <v>0.17499999999999999</v>
      </c>
      <c r="DL147" s="52" cm="1">
        <f t="array" ref="DL147">A127860466K_Latest</f>
        <v>0.26900000000000002</v>
      </c>
      <c r="DM147" s="52" cm="1">
        <f t="array" ref="DM147">A127873858L_Latest</f>
        <v>1.1499999999999999</v>
      </c>
      <c r="DN147" s="52" cm="1">
        <f t="array" ref="DN147">A127901294X_Latest</f>
        <v>0.22</v>
      </c>
      <c r="DO147" s="52" cm="1">
        <f t="array" ref="DO147">A127846530C_Latest</f>
        <v>0.81899999999999995</v>
      </c>
      <c r="DP147" s="52" cm="1">
        <f t="array" ref="DP147">A127887598L_Latest</f>
        <v>0.50900000000000001</v>
      </c>
      <c r="DQ147" s="52" cm="1">
        <f t="array" ref="DQ147">A127846566F_Latest</f>
        <v>0.59599999999999997</v>
      </c>
      <c r="DR147" s="52" t="e" cm="1">
        <f t="array" ref="DR147">A127874050R_Latest</f>
        <v>#NAME?</v>
      </c>
      <c r="DS147" s="52" cm="1">
        <f t="array" ref="DS147">A127942074K_Latest</f>
        <v>3.294</v>
      </c>
      <c r="DT147" s="52" cm="1">
        <f t="array" ref="DT147">A127875302T_Latest</f>
        <v>0.23100000000000001</v>
      </c>
      <c r="DU147" s="52" cm="1">
        <f t="array" ref="DU147">A127944046L_Latest</f>
        <v>3.2370000000000001</v>
      </c>
      <c r="DV147" s="52" cm="1">
        <f t="array" ref="DV147">A127930386X_Latest</f>
        <v>1.2010000000000001</v>
      </c>
      <c r="DW147" s="52" cm="1">
        <f t="array" ref="DW147">A127848130C_Latest</f>
        <v>0.92400000000000004</v>
      </c>
      <c r="DX147" s="52" cm="1">
        <f t="array" ref="DX147">A127848150L_Latest</f>
        <v>0.88400000000000001</v>
      </c>
      <c r="DY147" s="52" cm="1">
        <f t="array" ref="DY147">A127903050R_Latest</f>
        <v>0.61799999999999999</v>
      </c>
      <c r="DZ147" s="52" cm="1">
        <f t="array" ref="DZ147">A127889250K_Latest</f>
        <v>0</v>
      </c>
      <c r="EA147" s="52" cm="1">
        <f t="array" ref="EA147">A127889266C_Latest</f>
        <v>0.67300000000000004</v>
      </c>
      <c r="EB147" s="52" cm="1">
        <f t="array" ref="EB147">A127943970A_Latest</f>
        <v>3.468</v>
      </c>
      <c r="EC147" s="52" cm="1">
        <f t="array" ref="EC147">A127930258F_Latest</f>
        <v>0.69699999999999995</v>
      </c>
      <c r="ED147" s="52" cm="1">
        <f t="array" ref="ED147">A127848070L_Latest</f>
        <v>0.72799999999999998</v>
      </c>
      <c r="EE147" s="52" cm="1">
        <f t="array" ref="EE147">A127848086F_Latest</f>
        <v>1.37</v>
      </c>
      <c r="EF147" s="52" cm="1">
        <f t="array" ref="EF147">A127848090W_Latest</f>
        <v>1.504</v>
      </c>
      <c r="EG147" s="52" t="e" cm="1">
        <f t="array" ref="EG147">A127875562L_Latest</f>
        <v>#NAME?</v>
      </c>
      <c r="EH147" s="52" cm="1">
        <f t="array" ref="EH147">A127875038T_Latest</f>
        <v>7.7679999999999998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8766</v>
      </c>
      <c r="C148" s="62">
        <v>31</v>
      </c>
      <c r="D148" s="52" cm="1">
        <f t="array" ref="D148">A127849610J_Latest</f>
        <v>44.319000000000003</v>
      </c>
      <c r="E148" s="52" cm="1">
        <f t="array" ref="E148">A127918178C_Latest</f>
        <v>83.72</v>
      </c>
      <c r="F148" s="52" cm="1">
        <f t="array" ref="F148">A127918202T_Latest</f>
        <v>47.171999999999997</v>
      </c>
      <c r="G148" s="52" cm="1">
        <f t="array" ref="G148">A127849758C_Latest</f>
        <v>41.366999999999997</v>
      </c>
      <c r="H148" s="52" cm="1">
        <f t="array" ref="H148">A127849774C_Latest</f>
        <v>47.223999999999997</v>
      </c>
      <c r="I148" s="52" cm="1">
        <f t="array" ref="I148">A127877050V_Latest</f>
        <v>29.791</v>
      </c>
      <c r="J148" s="52" cm="1">
        <f t="array" ref="J148">A127904634L_Latest</f>
        <v>30.751000000000001</v>
      </c>
      <c r="K148" s="52" cm="1">
        <f t="array" ref="K148">A127918286L_Latest</f>
        <v>32.112000000000002</v>
      </c>
      <c r="L148" s="52" cm="1">
        <f t="array" ref="L148">A127918094V_Latest</f>
        <v>112.327</v>
      </c>
      <c r="M148" s="52" cm="1">
        <f t="array" ref="M148">A127931854V_Latest</f>
        <v>43.673999999999999</v>
      </c>
      <c r="N148" s="52" cm="1">
        <f t="array" ref="N148">A127835878L_Latest</f>
        <v>44.529000000000003</v>
      </c>
      <c r="O148" s="52" cm="1">
        <f t="array" ref="O148">A127890582C_Latest</f>
        <v>102.21</v>
      </c>
      <c r="P148" s="52" cm="1">
        <f t="array" ref="P148">A127918154K_Latest</f>
        <v>48.957000000000001</v>
      </c>
      <c r="Q148" s="52" t="e" cm="1">
        <f t="array" ref="Q148">A127932058X_Latest</f>
        <v>#NAME?</v>
      </c>
      <c r="R148" s="52" cm="1">
        <f t="array" ref="R148">A127890218J_Latest</f>
        <v>356.95800000000003</v>
      </c>
      <c r="S148" s="52" cm="1">
        <f t="array" ref="S148">A127851122L_Latest</f>
        <v>15.853999999999999</v>
      </c>
      <c r="T148" s="52" cm="1">
        <f t="array" ref="T148">A127933494L_Latest</f>
        <v>30.419</v>
      </c>
      <c r="U148" s="52" cm="1">
        <f t="array" ref="U148">A127837494L_Latest</f>
        <v>9.1470000000000002</v>
      </c>
      <c r="V148" s="52" cm="1">
        <f t="array" ref="V148">A127864822T_Latest</f>
        <v>11.88</v>
      </c>
      <c r="W148" s="52" cm="1">
        <f t="array" ref="W148">A127864846K_Latest</f>
        <v>11.724</v>
      </c>
      <c r="X148" s="52" cm="1">
        <f t="array" ref="X148">A127919706R_Latest</f>
        <v>7.4619999999999997</v>
      </c>
      <c r="Y148" s="52" cm="1">
        <f t="array" ref="Y148">A127864894C_Latest</f>
        <v>9.2460000000000004</v>
      </c>
      <c r="Z148" s="52" cm="1">
        <f t="array" ref="Z148">A127851294J_Latest</f>
        <v>6.1479999999999997</v>
      </c>
      <c r="AA148" s="52" cm="1">
        <f t="array" ref="AA148">A127892054K_Latest</f>
        <v>42.265000000000001</v>
      </c>
      <c r="AB148" s="52" cm="1">
        <f t="array" ref="AB148">A127905898K_Latest</f>
        <v>11.907999999999999</v>
      </c>
      <c r="AC148" s="52" cm="1">
        <f t="array" ref="AC148">A127919598T_Latest</f>
        <v>9.7379999999999995</v>
      </c>
      <c r="AD148" s="52" cm="1">
        <f t="array" ref="AD148">A127919618R_Latest</f>
        <v>25.649000000000001</v>
      </c>
      <c r="AE148" s="52" cm="1">
        <f t="array" ref="AE148">A127905962T_Latest</f>
        <v>11.638</v>
      </c>
      <c r="AF148" s="52" t="e" cm="1">
        <f t="array" ref="AF148">A127878738K_Latest</f>
        <v>#NAME?</v>
      </c>
      <c r="AG148" s="52" cm="1">
        <f t="array" ref="AG148">A127837054J_Latest</f>
        <v>101.88</v>
      </c>
      <c r="AH148" s="52" cm="1">
        <f t="array" ref="AH148">A127880074W_Latest</f>
        <v>10.552</v>
      </c>
      <c r="AI148" s="52" cm="1">
        <f t="array" ref="AI148">A127880202C_Latest</f>
        <v>23.318000000000001</v>
      </c>
      <c r="AJ148" s="52" cm="1">
        <f t="array" ref="AJ148">A127880222L_Latest</f>
        <v>13.75</v>
      </c>
      <c r="AK148" s="52" cm="1">
        <f t="array" ref="AK148">A127838978A_Latest</f>
        <v>7.9580000000000002</v>
      </c>
      <c r="AL148" s="52" cm="1">
        <f t="array" ref="AL148">A127893822J_Latest</f>
        <v>8.4079999999999995</v>
      </c>
      <c r="AM148" s="52" cm="1">
        <f t="array" ref="AM148">A127866418A_Latest</f>
        <v>8.234</v>
      </c>
      <c r="AN148" s="52" cm="1">
        <f t="array" ref="AN148">A127852766L_Latest</f>
        <v>5.5970000000000004</v>
      </c>
      <c r="AO148" s="52" cm="1">
        <f t="array" ref="AO148">A127852786W_Latest</f>
        <v>7.3780000000000001</v>
      </c>
      <c r="AP148" s="52" cm="1">
        <f t="array" ref="AP148">A127866282A_Latest</f>
        <v>30.824999999999999</v>
      </c>
      <c r="AQ148" s="52" cm="1">
        <f t="array" ref="AQ148">A127838894T_Latest</f>
        <v>9.7880000000000003</v>
      </c>
      <c r="AR148" s="52" cm="1">
        <f t="array" ref="AR148">A127852606A_Latest</f>
        <v>12.786</v>
      </c>
      <c r="AS148" s="52" cm="1">
        <f t="array" ref="AS148">A127907506X_Latest</f>
        <v>18.344000000000001</v>
      </c>
      <c r="AT148" s="52" cm="1">
        <f t="array" ref="AT148">A127838934X_Latest</f>
        <v>11.885999999999999</v>
      </c>
      <c r="AU148" s="52" t="e" cm="1">
        <f t="array" ref="AU148">A127866474V_Latest</f>
        <v>#NAME?</v>
      </c>
      <c r="AV148" s="52" cm="1">
        <f t="array" ref="AV148">A127907146F_Latest</f>
        <v>85.194999999999993</v>
      </c>
      <c r="AW148" s="52" cm="1">
        <f t="array" ref="AW148">A127867782R_Latest</f>
        <v>6.4909999999999997</v>
      </c>
      <c r="AX148" s="52" cm="1">
        <f t="array" ref="AX148">A127840422K_Latest</f>
        <v>13.622999999999999</v>
      </c>
      <c r="AY148" s="52" cm="1">
        <f t="array" ref="AY148">A127922606R_Latest</f>
        <v>9.65</v>
      </c>
      <c r="AZ148" s="52" cm="1">
        <f t="array" ref="AZ148">A127840454C_Latest</f>
        <v>12.944000000000001</v>
      </c>
      <c r="BA148" s="52" cm="1">
        <f t="array" ref="BA148">A127895254J_Latest</f>
        <v>11.89</v>
      </c>
      <c r="BB148" s="52" cm="1">
        <f t="array" ref="BB148">A127936586A_Latest</f>
        <v>7.0830000000000002</v>
      </c>
      <c r="BC148" s="52" cm="1">
        <f t="array" ref="BC148">A127895282T_Latest</f>
        <v>7.2249999999999996</v>
      </c>
      <c r="BD148" s="52" cm="1">
        <f t="array" ref="BD148">A127840538L_Latest</f>
        <v>8.0890000000000004</v>
      </c>
      <c r="BE148" s="52" cm="1">
        <f t="array" ref="BE148">A127881534T_Latest</f>
        <v>16.675000000000001</v>
      </c>
      <c r="BF148" s="52" cm="1">
        <f t="array" ref="BF148">A127895134R_Latest</f>
        <v>9.5419999999999998</v>
      </c>
      <c r="BG148" s="52" cm="1">
        <f t="array" ref="BG148">A127867834F_Latest</f>
        <v>8.4610000000000003</v>
      </c>
      <c r="BH148" s="52" cm="1">
        <f t="array" ref="BH148">A127909026X_Latest</f>
        <v>28.603999999999999</v>
      </c>
      <c r="BI148" s="52" cm="1">
        <f t="array" ref="BI148">A127922558J_Latest</f>
        <v>12.134</v>
      </c>
      <c r="BJ148" s="52" t="e" cm="1">
        <f t="array" ref="BJ148">A127868034A_Latest</f>
        <v>#NAME?</v>
      </c>
      <c r="BK148" s="52" cm="1">
        <f t="array" ref="BK148">A127936138W_Latest</f>
        <v>76.995000000000005</v>
      </c>
      <c r="BL148" s="52" cm="1">
        <f t="array" ref="BL148">A127841878A_Latest</f>
        <v>2.76</v>
      </c>
      <c r="BM148" s="52" cm="1">
        <f t="array" ref="BM148">A127883222T_Latest</f>
        <v>3.65</v>
      </c>
      <c r="BN148" s="52" cm="1">
        <f t="array" ref="BN148">A127924166J_Latest</f>
        <v>3.7309999999999999</v>
      </c>
      <c r="BO148" s="52" cm="1">
        <f t="array" ref="BO148">A127869366R_Latest</f>
        <v>2.0350000000000001</v>
      </c>
      <c r="BP148" s="52" cm="1">
        <f t="array" ref="BP148">A127869386X_Latest</f>
        <v>3.4020000000000001</v>
      </c>
      <c r="BQ148" s="52" cm="1">
        <f t="array" ref="BQ148">A127910594V_Latest</f>
        <v>1.55</v>
      </c>
      <c r="BR148" s="52" cm="1">
        <f t="array" ref="BR148">A127842066L_Latest</f>
        <v>2.2829999999999999</v>
      </c>
      <c r="BS148" s="52" cm="1">
        <f t="array" ref="BS148">A127883346V_Latest</f>
        <v>1.1160000000000001</v>
      </c>
      <c r="BT148" s="52" cm="1">
        <f t="array" ref="BT148">A127883138A_Latest</f>
        <v>5.5819999999999999</v>
      </c>
      <c r="BU148" s="52" cm="1">
        <f t="array" ref="BU148">A127924042F_Latest</f>
        <v>2.492</v>
      </c>
      <c r="BV148" s="52" cm="1">
        <f t="array" ref="BV148">A127924070R_Latest</f>
        <v>2.2759999999999998</v>
      </c>
      <c r="BW148" s="52" cm="1">
        <f t="array" ref="BW148">A127924102W_Latest</f>
        <v>8.33</v>
      </c>
      <c r="BX148" s="52" cm="1">
        <f t="array" ref="BX148">A127883210J_Latest</f>
        <v>1.847</v>
      </c>
      <c r="BY148" s="52" t="e" cm="1">
        <f t="array" ref="BY148">A127883358C_Latest</f>
        <v>#NAME?</v>
      </c>
      <c r="BZ148" s="52" cm="1">
        <f t="array" ref="BZ148">A127841614W_Latest</f>
        <v>20.527999999999999</v>
      </c>
      <c r="CA148" s="52" cm="1">
        <f t="array" ref="CA148">A127898174L_Latest</f>
        <v>5.827</v>
      </c>
      <c r="CB148" s="52" cm="1">
        <f t="array" ref="CB148">A127925754W_Latest</f>
        <v>8.36</v>
      </c>
      <c r="CC148" s="52" cm="1">
        <f t="array" ref="CC148">A127925790F_Latest</f>
        <v>9.5050000000000008</v>
      </c>
      <c r="CD148" s="52" cm="1">
        <f t="array" ref="CD148">A127925810C_Latest</f>
        <v>3.8359999999999999</v>
      </c>
      <c r="CE148" s="52" cm="1">
        <f t="array" ref="CE148">A127898358F_Latest</f>
        <v>8.3330000000000002</v>
      </c>
      <c r="CF148" s="52" cm="1">
        <f t="array" ref="CF148">A127884686J_Latest</f>
        <v>4.3460000000000001</v>
      </c>
      <c r="CG148" s="52" cm="1">
        <f t="array" ref="CG148">A127870970J_Latest</f>
        <v>5.0330000000000004</v>
      </c>
      <c r="CH148" s="52" cm="1">
        <f t="array" ref="CH148">A127870986A_Latest</f>
        <v>6.8250000000000002</v>
      </c>
      <c r="CI148" s="52" cm="1">
        <f t="array" ref="CI148">A127939390C_Latest</f>
        <v>10.58</v>
      </c>
      <c r="CJ148" s="52" cm="1">
        <f t="array" ref="CJ148">A127912018J_Latest</f>
        <v>7.593</v>
      </c>
      <c r="CK148" s="52" cm="1">
        <f t="array" ref="CK148">A127912038T_Latest</f>
        <v>8.9870000000000001</v>
      </c>
      <c r="CL148" s="52" cm="1">
        <f t="array" ref="CL148">A127939426V_Latest</f>
        <v>15.901</v>
      </c>
      <c r="CM148" s="52" cm="1">
        <f t="array" ref="CM148">A127898270L_Latest</f>
        <v>8.6039999999999992</v>
      </c>
      <c r="CN148" s="52" t="e" cm="1">
        <f t="array" ref="CN148">A127857562A_Latest</f>
        <v>#NAME?</v>
      </c>
      <c r="CO148" s="52" cm="1">
        <f t="array" ref="CO148">A127925374V_Latest</f>
        <v>52.569000000000003</v>
      </c>
      <c r="CP148" s="52" cm="1">
        <f t="array" ref="CP148">A127844922C_Latest</f>
        <v>1.079</v>
      </c>
      <c r="CQ148" s="52" cm="1">
        <f t="array" ref="CQ148">A127927210K_Latest</f>
        <v>1.0149999999999999</v>
      </c>
      <c r="CR148" s="52" cm="1">
        <f t="array" ref="CR148">A127858954F_Latest</f>
        <v>0.39</v>
      </c>
      <c r="CS148" s="52" cm="1">
        <f t="array" ref="CS148">A127886098X_Latest</f>
        <v>1.4059999999999999</v>
      </c>
      <c r="CT148" s="52" cm="1">
        <f t="array" ref="CT148">A127899870K_Latest</f>
        <v>0.88600000000000001</v>
      </c>
      <c r="CU148" s="52" cm="1">
        <f t="array" ref="CU148">A127872482J_Latest</f>
        <v>0.52</v>
      </c>
      <c r="CV148" s="52" cm="1">
        <f t="array" ref="CV148">A127872506R_Latest</f>
        <v>0.35799999999999998</v>
      </c>
      <c r="CW148" s="52" cm="1">
        <f t="array" ref="CW148">A127886174R_Latest</f>
        <v>0.85899999999999999</v>
      </c>
      <c r="CX148" s="52" cm="1">
        <f t="array" ref="CX148">A127858842L_Latest</f>
        <v>1.5089999999999999</v>
      </c>
      <c r="CY148" s="52" cm="1">
        <f t="array" ref="CY148">A127885994C_Latest</f>
        <v>1.089</v>
      </c>
      <c r="CZ148" s="52" cm="1">
        <f t="array" ref="CZ148">A127844982F_Latest</f>
        <v>0.39</v>
      </c>
      <c r="DA148" s="52" cm="1">
        <f t="array" ref="DA148">A127899798C_Latest</f>
        <v>2.137</v>
      </c>
      <c r="DB148" s="52" cm="1">
        <f t="array" ref="DB148">A127886034L_Latest</f>
        <v>1.27</v>
      </c>
      <c r="DC148" s="52" t="e" cm="1">
        <f t="array" ref="DC148">A127845166A_Latest</f>
        <v>#NAME?</v>
      </c>
      <c r="DD148" s="52" cm="1">
        <f t="array" ref="DD148">A127940690C_Latest</f>
        <v>6.5129999999999999</v>
      </c>
      <c r="DE148" s="52" cm="1">
        <f t="array" ref="DE148">A127873826V_Latest</f>
        <v>0.39300000000000002</v>
      </c>
      <c r="DF148" s="52" cm="1">
        <f t="array" ref="DF148">A127901350F_Latest</f>
        <v>0.52800000000000002</v>
      </c>
      <c r="DG148" s="52" cm="1">
        <f t="array" ref="DG148">A127873966W_Latest</f>
        <v>0.999</v>
      </c>
      <c r="DH148" s="52" cm="1">
        <f t="array" ref="DH148">A127928850A_Latest</f>
        <v>0.63</v>
      </c>
      <c r="DI148" s="52" cm="1">
        <f t="array" ref="DI148">A127915310W_Latest</f>
        <v>0.79600000000000004</v>
      </c>
      <c r="DJ148" s="52" cm="1">
        <f t="array" ref="DJ148">A127873998R_Latest</f>
        <v>0</v>
      </c>
      <c r="DK148" s="52" cm="1">
        <f t="array" ref="DK148">A127901454X_Latest</f>
        <v>0.47</v>
      </c>
      <c r="DL148" s="52" cm="1">
        <f t="array" ref="DL148">A127887718V_Latest</f>
        <v>0.78</v>
      </c>
      <c r="DM148" s="52" cm="1">
        <f t="array" ref="DM148">A127860246J_Latest</f>
        <v>0.92</v>
      </c>
      <c r="DN148" s="52" cm="1">
        <f t="array" ref="DN148">A127846510V_Latest</f>
        <v>0.622</v>
      </c>
      <c r="DO148" s="52" cm="1">
        <f t="array" ref="DO148">A127860282T_Latest</f>
        <v>1.1950000000000001</v>
      </c>
      <c r="DP148" s="52" cm="1">
        <f t="array" ref="DP148">A127860298K_Latest</f>
        <v>0.98399999999999999</v>
      </c>
      <c r="DQ148" s="52" cm="1">
        <f t="array" ref="DQ148">A127928806T_Latest</f>
        <v>0.46100000000000002</v>
      </c>
      <c r="DR148" s="52" t="e" cm="1">
        <f t="array" ref="DR148">A127846742F_Latest</f>
        <v>#NAME?</v>
      </c>
      <c r="DS148" s="52" cm="1">
        <f t="array" ref="DS148">A127901050C_Latest</f>
        <v>4.5949999999999998</v>
      </c>
      <c r="DT148" s="52" cm="1">
        <f t="array" ref="DT148">A127889066K_Latest</f>
        <v>1.365</v>
      </c>
      <c r="DU148" s="52" cm="1">
        <f t="array" ref="DU148">A127889158V_Latest</f>
        <v>2.8069999999999999</v>
      </c>
      <c r="DV148" s="52" cm="1">
        <f t="array" ref="DV148">A127875450V_Latest</f>
        <v>0</v>
      </c>
      <c r="DW148" s="52" cm="1">
        <f t="array" ref="DW148">A127930426F_Latest</f>
        <v>0.67800000000000005</v>
      </c>
      <c r="DX148" s="52" cm="1">
        <f t="array" ref="DX148">A127875490L_Latest</f>
        <v>1.784</v>
      </c>
      <c r="DY148" s="52" cm="1">
        <f t="array" ref="DY148">A127875510K_Latest</f>
        <v>0.59499999999999997</v>
      </c>
      <c r="DZ148" s="52" cm="1">
        <f t="array" ref="DZ148">A127944134L_Latest</f>
        <v>0.53800000000000003</v>
      </c>
      <c r="EA148" s="52" cm="1">
        <f t="array" ref="EA148">A127930502W_Latest</f>
        <v>0.91700000000000004</v>
      </c>
      <c r="EB148" s="52" cm="1">
        <f t="array" ref="EB148">A127930238W_Latest</f>
        <v>3.9689999999999999</v>
      </c>
      <c r="EC148" s="52" cm="1">
        <f t="array" ref="EC148">A127943982K_Latest</f>
        <v>0.63900000000000001</v>
      </c>
      <c r="ED148" s="52" cm="1">
        <f t="array" ref="ED148">A127916598L_Latest</f>
        <v>0.69499999999999995</v>
      </c>
      <c r="EE148" s="52" cm="1">
        <f t="array" ref="EE148">A127861838F_Latest</f>
        <v>2.2610000000000001</v>
      </c>
      <c r="EF148" s="52" cm="1">
        <f t="array" ref="EF148">A127916626K_Latest</f>
        <v>1.119</v>
      </c>
      <c r="EG148" s="52" t="e" cm="1">
        <f t="array" ref="EG148">A127903130R_Latest</f>
        <v>#NAME?</v>
      </c>
      <c r="EH148" s="52" cm="1">
        <f t="array" ref="EH148">A127875042J_Latest</f>
        <v>8.6839999999999993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8767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8768</v>
      </c>
      <c r="C150" s="62">
        <v>33</v>
      </c>
      <c r="D150" s="52" cm="1">
        <f t="array" ref="D150">A127918066K_Latest</f>
        <v>98.462999999999994</v>
      </c>
      <c r="E150" s="52" cm="1">
        <f t="array" ref="E150">A127890622K_Latest</f>
        <v>211.93899999999999</v>
      </c>
      <c r="F150" s="52" cm="1">
        <f t="array" ref="F150">A127931918V_Latest</f>
        <v>100.849</v>
      </c>
      <c r="G150" s="52" cm="1">
        <f t="array" ref="G150">A127904570L_Latest</f>
        <v>87.704999999999998</v>
      </c>
      <c r="H150" s="52" cm="1">
        <f t="array" ref="H150">A127890670C_Latest</f>
        <v>122.306</v>
      </c>
      <c r="I150" s="52" cm="1">
        <f t="array" ref="I150">A127877054C_Latest</f>
        <v>71.363</v>
      </c>
      <c r="J150" s="52" cm="1">
        <f t="array" ref="J150">A127863358F_Latest</f>
        <v>41.588999999999999</v>
      </c>
      <c r="K150" s="52" cm="1">
        <f t="array" ref="K150">A127863394R_Latest</f>
        <v>58.639000000000003</v>
      </c>
      <c r="L150" s="52" cm="1">
        <f t="array" ref="L150">A127904446C_Latest</f>
        <v>282.80900000000003</v>
      </c>
      <c r="M150" s="52" cm="1">
        <f t="array" ref="M150">A127863190L_Latest</f>
        <v>92.463999999999999</v>
      </c>
      <c r="N150" s="52" cm="1">
        <f t="array" ref="N150">A127835882C_Latest</f>
        <v>100.223</v>
      </c>
      <c r="O150" s="52" cm="1">
        <f t="array" ref="O150">A127835902A_Latest</f>
        <v>200.85</v>
      </c>
      <c r="P150" s="52" cm="1">
        <f t="array" ref="P150">A127918158V_Latest</f>
        <v>109.842</v>
      </c>
      <c r="Q150" s="52" t="e" cm="1">
        <f t="array" ref="Q150">A127877110K_Latest</f>
        <v>#NAME?</v>
      </c>
      <c r="R150" s="52" cm="1">
        <f t="array" ref="R150">A127835578K_Latest</f>
        <v>794.29899999999998</v>
      </c>
      <c r="S150" s="52" cm="1">
        <f t="array" ref="S150">A127933362K_Latest</f>
        <v>34.802999999999997</v>
      </c>
      <c r="T150" s="52" cm="1">
        <f t="array" ref="T150">A127878606J_Latest</f>
        <v>70.298000000000002</v>
      </c>
      <c r="U150" s="52" cm="1">
        <f t="array" ref="U150">A127878614J_Latest</f>
        <v>20.588000000000001</v>
      </c>
      <c r="V150" s="52" cm="1">
        <f t="array" ref="V150">A127864826A_Latest</f>
        <v>23.035</v>
      </c>
      <c r="W150" s="52" cm="1">
        <f t="array" ref="W150">A127864850A_Latest</f>
        <v>32.46</v>
      </c>
      <c r="X150" s="52" cm="1">
        <f t="array" ref="X150">A127878666K_Latest</f>
        <v>19.024999999999999</v>
      </c>
      <c r="Y150" s="52" cm="1">
        <f t="array" ref="Y150">A127864898L_Latest</f>
        <v>10.298999999999999</v>
      </c>
      <c r="Z150" s="52" cm="1">
        <f t="array" ref="Z150">A127864914A_Latest</f>
        <v>9.3290000000000006</v>
      </c>
      <c r="AA150" s="52" cm="1">
        <f t="array" ref="AA150">A127851134W_Latest</f>
        <v>98.686000000000007</v>
      </c>
      <c r="AB150" s="52" cm="1">
        <f t="array" ref="AB150">A127905902R_Latest</f>
        <v>23.484999999999999</v>
      </c>
      <c r="AC150" s="52" cm="1">
        <f t="array" ref="AC150">A127933442K_Latest</f>
        <v>24.437000000000001</v>
      </c>
      <c r="AD150" s="52" cm="1">
        <f t="array" ref="AD150">A127837430A_Latest</f>
        <v>47.076000000000001</v>
      </c>
      <c r="AE150" s="52" cm="1">
        <f t="array" ref="AE150">A127933482C_Latest</f>
        <v>25.167000000000002</v>
      </c>
      <c r="AF150" s="52" t="e" cm="1">
        <f t="array" ref="AF150">A127878742A_Latest</f>
        <v>#NAME?</v>
      </c>
      <c r="AG150" s="52" cm="1">
        <f t="array" ref="AG150">A127864470X_Latest</f>
        <v>220.72300000000001</v>
      </c>
      <c r="AH150" s="52" cm="1">
        <f t="array" ref="AH150">A127880078F_Latest</f>
        <v>27.606000000000002</v>
      </c>
      <c r="AI150" s="52" cm="1">
        <f t="array" ref="AI150">A127907534J_Latest</f>
        <v>68.210999999999999</v>
      </c>
      <c r="AJ150" s="52" cm="1">
        <f t="array" ref="AJ150">A127935022A_Latest</f>
        <v>26.41</v>
      </c>
      <c r="AK150" s="52" cm="1">
        <f t="array" ref="AK150">A127880246F_Latest</f>
        <v>22.422999999999998</v>
      </c>
      <c r="AL150" s="52" cm="1">
        <f t="array" ref="AL150">A127921090V_Latest</f>
        <v>33.978000000000002</v>
      </c>
      <c r="AM150" s="52" cm="1">
        <f t="array" ref="AM150">A127893854A_Latest</f>
        <v>22.925000000000001</v>
      </c>
      <c r="AN150" s="52" cm="1">
        <f t="array" ref="AN150">A127880282R_Latest</f>
        <v>6.99</v>
      </c>
      <c r="AO150" s="52" cm="1">
        <f t="array" ref="AO150">A127907634T_Latest</f>
        <v>14.781000000000001</v>
      </c>
      <c r="AP150" s="52" cm="1">
        <f t="array" ref="AP150">A127920946X_Latest</f>
        <v>88.013000000000005</v>
      </c>
      <c r="AQ150" s="52" cm="1">
        <f t="array" ref="AQ150">A127880106C_Latest</f>
        <v>20.28</v>
      </c>
      <c r="AR150" s="52" cm="1">
        <f t="array" ref="AR150">A127920978T_Latest</f>
        <v>30.11</v>
      </c>
      <c r="AS150" s="52" cm="1">
        <f t="array" ref="AS150">A127880166F_Latest</f>
        <v>52.712000000000003</v>
      </c>
      <c r="AT150" s="52" cm="1">
        <f t="array" ref="AT150">A127880186R_Latest</f>
        <v>31.143000000000001</v>
      </c>
      <c r="AU150" s="52" t="e" cm="1">
        <f t="array" ref="AU150">A127893918A_Latest</f>
        <v>#NAME?</v>
      </c>
      <c r="AV150" s="52" cm="1">
        <f t="array" ref="AV150">A127907150W_Latest</f>
        <v>223.88399999999999</v>
      </c>
      <c r="AW150" s="52" cm="1">
        <f t="array" ref="AW150">A127936426R_Latest</f>
        <v>16.402999999999999</v>
      </c>
      <c r="AX150" s="52" cm="1">
        <f t="array" ref="AX150">A127895206R_Latest</f>
        <v>29</v>
      </c>
      <c r="AY150" s="52" cm="1">
        <f t="array" ref="AY150">A127854382L_Latest</f>
        <v>24.956</v>
      </c>
      <c r="AZ150" s="52" cm="1">
        <f t="array" ref="AZ150">A127881670K_Latest</f>
        <v>20.832000000000001</v>
      </c>
      <c r="BA150" s="52" cm="1">
        <f t="array" ref="BA150">A127854422V_Latest</f>
        <v>26.716000000000001</v>
      </c>
      <c r="BB150" s="52" cm="1">
        <f t="array" ref="BB150">A127909106X_Latest</f>
        <v>14.039</v>
      </c>
      <c r="BC150" s="52" cm="1">
        <f t="array" ref="BC150">A127909130X_Latest</f>
        <v>13.679</v>
      </c>
      <c r="BD150" s="52" cm="1">
        <f t="array" ref="BD150">A127936614X_Latest</f>
        <v>16.091999999999999</v>
      </c>
      <c r="BE150" s="52" cm="1">
        <f t="array" ref="BE150">A127867798J_Latest</f>
        <v>38.853000000000002</v>
      </c>
      <c r="BF150" s="52" cm="1">
        <f t="array" ref="BF150">A127881546A_Latest</f>
        <v>22.805</v>
      </c>
      <c r="BG150" s="52" cm="1">
        <f t="array" ref="BG150">A127895154X_Latest</f>
        <v>19.190000000000001</v>
      </c>
      <c r="BH150" s="52" cm="1">
        <f t="array" ref="BH150">A127840398W_Latest</f>
        <v>52.396999999999998</v>
      </c>
      <c r="BI150" s="52" cm="1">
        <f t="array" ref="BI150">A127922562X_Latest</f>
        <v>26.074999999999999</v>
      </c>
      <c r="BJ150" s="52" t="e" cm="1">
        <f t="array" ref="BJ150">A127840562L_Latest</f>
        <v>#NAME?</v>
      </c>
      <c r="BK150" s="52" cm="1">
        <f t="array" ref="BK150">A127894818K_Latest</f>
        <v>161.71700000000001</v>
      </c>
      <c r="BL150" s="52" cm="1">
        <f t="array" ref="BL150">A127855798K_Latest</f>
        <v>6.8129999999999997</v>
      </c>
      <c r="BM150" s="52" cm="1">
        <f t="array" ref="BM150">A127883226A_Latest</f>
        <v>11.337</v>
      </c>
      <c r="BN150" s="52" cm="1">
        <f t="array" ref="BN150">A127938078T_Latest</f>
        <v>5.25</v>
      </c>
      <c r="BO150" s="52" cm="1">
        <f t="array" ref="BO150">A127896742L_Latest</f>
        <v>5.9619999999999997</v>
      </c>
      <c r="BP150" s="52" cm="1">
        <f t="array" ref="BP150">A127924198A_Latest</f>
        <v>6.0140000000000002</v>
      </c>
      <c r="BQ150" s="52" cm="1">
        <f t="array" ref="BQ150">A127938138J_Latest</f>
        <v>3.3809999999999998</v>
      </c>
      <c r="BR150" s="52" cm="1">
        <f t="array" ref="BR150">A127855998C_Latest</f>
        <v>2.8679999999999999</v>
      </c>
      <c r="BS150" s="52" cm="1">
        <f t="array" ref="BS150">A127856006V_Latest</f>
        <v>4.8479999999999999</v>
      </c>
      <c r="BT150" s="52" cm="1">
        <f t="array" ref="BT150">A127937954L_Latest</f>
        <v>15.933999999999999</v>
      </c>
      <c r="BU150" s="52" cm="1">
        <f t="array" ref="BU150">A127869270W_Latest</f>
        <v>5.1689999999999996</v>
      </c>
      <c r="BV150" s="52" cm="1">
        <f t="array" ref="BV150">A127896662L_Latest</f>
        <v>4.4349999999999996</v>
      </c>
      <c r="BW150" s="52" cm="1">
        <f t="array" ref="BW150">A127869310C_Latest</f>
        <v>14.05</v>
      </c>
      <c r="BX150" s="52" cm="1">
        <f t="array" ref="BX150">A127910506J_Latest</f>
        <v>6.2510000000000003</v>
      </c>
      <c r="BY150" s="52" t="e" cm="1">
        <f t="array" ref="BY150">A127883362V_Latest</f>
        <v>#NAME?</v>
      </c>
      <c r="BZ150" s="52" cm="1">
        <f t="array" ref="BZ150">A127882854W_Latest</f>
        <v>46.472000000000001</v>
      </c>
      <c r="CA150" s="52" cm="1">
        <f t="array" ref="CA150">A127939378L_Latest</f>
        <v>7.8109999999999999</v>
      </c>
      <c r="CB150" s="52" cm="1">
        <f t="array" ref="CB150">A127898314C_Latest</f>
        <v>21.422999999999998</v>
      </c>
      <c r="CC150" s="52" cm="1">
        <f t="array" ref="CC150">A127912122J_Latest</f>
        <v>17.757000000000001</v>
      </c>
      <c r="CD150" s="52" cm="1">
        <f t="array" ref="CD150">A127857482A_Latest</f>
        <v>11.336</v>
      </c>
      <c r="CE150" s="52" cm="1">
        <f t="array" ref="CE150">A127884666X_Latest</f>
        <v>14.843999999999999</v>
      </c>
      <c r="CF150" s="52" cm="1">
        <f t="array" ref="CF150">A127843562T_Latest</f>
        <v>9.1609999999999996</v>
      </c>
      <c r="CG150" s="52" cm="1">
        <f t="array" ref="CG150">A127925862F_Latest</f>
        <v>5.8659999999999997</v>
      </c>
      <c r="CH150" s="52" cm="1">
        <f t="array" ref="CH150">A127912210J_Latest</f>
        <v>10.292999999999999</v>
      </c>
      <c r="CI150" s="52" cm="1">
        <f t="array" ref="CI150">A127857334X_Latest</f>
        <v>25.513000000000002</v>
      </c>
      <c r="CJ150" s="52" cm="1">
        <f t="array" ref="CJ150">A127870802W_Latest</f>
        <v>13.87</v>
      </c>
      <c r="CK150" s="52" cm="1">
        <f t="array" ref="CK150">A127870826R_Latest</f>
        <v>17.100999999999999</v>
      </c>
      <c r="CL150" s="52" cm="1">
        <f t="array" ref="CL150">A127912058A_Latest</f>
        <v>24.74</v>
      </c>
      <c r="CM150" s="52" cm="1">
        <f t="array" ref="CM150">A127857398K_Latest</f>
        <v>16.212</v>
      </c>
      <c r="CN150" s="52" t="e" cm="1">
        <f t="array" ref="CN150">A127939550C_Latest</f>
        <v>#NAME?</v>
      </c>
      <c r="CO150" s="52" cm="1">
        <f t="array" ref="CO150">A127843170F_Latest</f>
        <v>98.49</v>
      </c>
      <c r="CP150" s="52" cm="1">
        <f t="array" ref="CP150">A127858826L_Latest</f>
        <v>1.466</v>
      </c>
      <c r="CQ150" s="52" cm="1">
        <f t="array" ref="CQ150">A127858934W_Latest</f>
        <v>2.95</v>
      </c>
      <c r="CR150" s="52" cm="1">
        <f t="array" ref="CR150">A127886082F_Latest</f>
        <v>1.526</v>
      </c>
      <c r="CS150" s="52" cm="1">
        <f t="array" ref="CS150">A127941062J_Latest</f>
        <v>1.9730000000000001</v>
      </c>
      <c r="CT150" s="52" cm="1">
        <f t="array" ref="CT150">A127899874V_Latest</f>
        <v>2.113</v>
      </c>
      <c r="CU150" s="52" cm="1">
        <f t="array" ref="CU150">A127927306C_Latest</f>
        <v>0.94399999999999995</v>
      </c>
      <c r="CV150" s="52" cm="1">
        <f t="array" ref="CV150">A127845142J_Latest</f>
        <v>0.63700000000000001</v>
      </c>
      <c r="CW150" s="52" cm="1">
        <f t="array" ref="CW150">A127899934K_Latest</f>
        <v>1.1040000000000001</v>
      </c>
      <c r="CX150" s="52" cm="1">
        <f t="array" ref="CX150">A127899742T_Latest</f>
        <v>3.8290000000000002</v>
      </c>
      <c r="CY150" s="52" cm="1">
        <f t="array" ref="CY150">A127872374X_Latest</f>
        <v>2.2160000000000002</v>
      </c>
      <c r="CZ150" s="52" cm="1">
        <f t="array" ref="CZ150">A127940982F_Latest</f>
        <v>0.89100000000000001</v>
      </c>
      <c r="DA150" s="52" cm="1">
        <f t="array" ref="DA150">A127872402W_Latest</f>
        <v>4.0640000000000001</v>
      </c>
      <c r="DB150" s="52" cm="1">
        <f t="array" ref="DB150">A127927190L_Latest</f>
        <v>1.5940000000000001</v>
      </c>
      <c r="DC150" s="52" t="e" cm="1">
        <f t="array" ref="DC150">A127941158A_Latest</f>
        <v>#NAME?</v>
      </c>
      <c r="DD150" s="52" cm="1">
        <f t="array" ref="DD150">A127926838X_Latest</f>
        <v>12.711</v>
      </c>
      <c r="DE150" s="52" cm="1">
        <f t="array" ref="DE150">A127901242W_Latest</f>
        <v>1.0740000000000001</v>
      </c>
      <c r="DF150" s="52" cm="1">
        <f t="array" ref="DF150">A127846590F_Latest</f>
        <v>1.337</v>
      </c>
      <c r="DG150" s="52" cm="1">
        <f t="array" ref="DG150">A127846622L_Latest</f>
        <v>1.8640000000000001</v>
      </c>
      <c r="DH150" s="52" cm="1">
        <f t="array" ref="DH150">A127873974W_Latest</f>
        <v>0.74399999999999999</v>
      </c>
      <c r="DI150" s="52" cm="1">
        <f t="array" ref="DI150">A127942506C_Latest</f>
        <v>1.6479999999999999</v>
      </c>
      <c r="DJ150" s="52" cm="1">
        <f t="array" ref="DJ150">A127874002W_Latest</f>
        <v>0.434</v>
      </c>
      <c r="DK150" s="52" cm="1">
        <f t="array" ref="DK150">A127942558F_Latest</f>
        <v>0.71299999999999997</v>
      </c>
      <c r="DL150" s="52" cm="1">
        <f t="array" ref="DL150">A127846714W_Latest</f>
        <v>0.78</v>
      </c>
      <c r="DM150" s="52" cm="1">
        <f t="array" ref="DM150">A127860250X_Latest</f>
        <v>2.1120000000000001</v>
      </c>
      <c r="DN150" s="52" cm="1">
        <f t="array" ref="DN150">A127901298J_Latest</f>
        <v>1.5469999999999999</v>
      </c>
      <c r="DO150" s="52" cm="1">
        <f t="array" ref="DO150">A127873890L_Latest</f>
        <v>1.9770000000000001</v>
      </c>
      <c r="DP150" s="52" cm="1">
        <f t="array" ref="DP150">A127860302R_Latest</f>
        <v>1.6459999999999999</v>
      </c>
      <c r="DQ150" s="52" cm="1">
        <f t="array" ref="DQ150">A127873918C_Latest</f>
        <v>0.89900000000000002</v>
      </c>
      <c r="DR150" s="52" t="e" cm="1">
        <f t="array" ref="DR150">A127928958C_Latest</f>
        <v>#NAME?</v>
      </c>
      <c r="DS150" s="52" cm="1">
        <f t="array" ref="DS150">A127887250X_Latest</f>
        <v>8.5950000000000006</v>
      </c>
      <c r="DT150" s="52" cm="1">
        <f t="array" ref="DT150">A127861758F_Latest</f>
        <v>2.4860000000000002</v>
      </c>
      <c r="DU150" s="52" cm="1">
        <f t="array" ref="DU150">A127944050C_Latest</f>
        <v>7.383</v>
      </c>
      <c r="DV150" s="52" cm="1">
        <f t="array" ref="DV150">A127916650K_Latest</f>
        <v>2.4990000000000001</v>
      </c>
      <c r="DW150" s="52" cm="1">
        <f t="array" ref="DW150">A127889218K_Latest</f>
        <v>1.401</v>
      </c>
      <c r="DX150" s="52" cm="1">
        <f t="array" ref="DX150">A127848154W_Latest</f>
        <v>4.5339999999999998</v>
      </c>
      <c r="DY150" s="52" cm="1">
        <f t="array" ref="DY150">A127848166F_Latest</f>
        <v>1.4550000000000001</v>
      </c>
      <c r="DZ150" s="52" cm="1">
        <f t="array" ref="DZ150">A127889254V_Latest</f>
        <v>0.53800000000000003</v>
      </c>
      <c r="EA150" s="52" cm="1">
        <f t="array" ref="EA150">A127861970R_Latest</f>
        <v>1.4119999999999999</v>
      </c>
      <c r="EB150" s="52" cm="1">
        <f t="array" ref="EB150">A127889082K_Latest</f>
        <v>9.8689999999999998</v>
      </c>
      <c r="EC150" s="52" cm="1">
        <f t="array" ref="EC150">A127889102J_Latest</f>
        <v>3.0920000000000001</v>
      </c>
      <c r="ED150" s="52" cm="1">
        <f t="array" ref="ED150">A127848074W_Latest</f>
        <v>2.0830000000000002</v>
      </c>
      <c r="EE150" s="52" cm="1">
        <f t="array" ref="EE150">A127930310C_Latest</f>
        <v>4.1639999999999997</v>
      </c>
      <c r="EF150" s="52" cm="1">
        <f t="array" ref="EF150">A127861858R_Latest</f>
        <v>2.5</v>
      </c>
      <c r="EG150" s="52" t="e" cm="1">
        <f t="array" ref="EG150">A127848214L_Latest</f>
        <v>#NAME?</v>
      </c>
      <c r="EH150" s="52" cm="1">
        <f t="array" ref="EH150">A127916338T_Latest</f>
        <v>21.707999999999998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8769</v>
      </c>
      <c r="C151" s="62">
        <v>34</v>
      </c>
      <c r="D151" s="52" cm="1">
        <f t="array" ref="D151">A127904426V_Latest</f>
        <v>28.009</v>
      </c>
      <c r="E151" s="52" cm="1">
        <f t="array" ref="E151">A127931898W_Latest</f>
        <v>71.522999999999996</v>
      </c>
      <c r="F151" s="52" cm="1">
        <f t="array" ref="F151">A127931922K_Latest</f>
        <v>52.615000000000002</v>
      </c>
      <c r="G151" s="52" cm="1">
        <f t="array" ref="G151">A127849762V_Latest</f>
        <v>49.819000000000003</v>
      </c>
      <c r="H151" s="52" cm="1">
        <f t="array" ref="H151">A127890674L_Latest</f>
        <v>40.006999999999998</v>
      </c>
      <c r="I151" s="52" cm="1">
        <f t="array" ref="I151">A127918242K_Latest</f>
        <v>36.415999999999997</v>
      </c>
      <c r="J151" s="52" cm="1">
        <f t="array" ref="J151">A127904638W_Latest</f>
        <v>33.475999999999999</v>
      </c>
      <c r="K151" s="52" cm="1">
        <f t="array" ref="K151">A127849822K_Latest</f>
        <v>33.220999999999997</v>
      </c>
      <c r="L151" s="52" cm="1">
        <f t="array" ref="L151">A127918098C_Latest</f>
        <v>89.85</v>
      </c>
      <c r="M151" s="52" cm="1">
        <f t="array" ref="M151">A127863194W_Latest</f>
        <v>30.602</v>
      </c>
      <c r="N151" s="52" cm="1">
        <f t="array" ref="N151">A127931862V_Latest</f>
        <v>48.616999999999997</v>
      </c>
      <c r="O151" s="52" cm="1">
        <f t="array" ref="O151">A127835906K_Latest</f>
        <v>112.18300000000001</v>
      </c>
      <c r="P151" s="52" cm="1">
        <f t="array" ref="P151">A127931878L_Latest</f>
        <v>59.009</v>
      </c>
      <c r="Q151" s="52" t="e" cm="1">
        <f t="array" ref="Q151">A127836022W_Latest</f>
        <v>#NAME?</v>
      </c>
      <c r="R151" s="52" cm="1">
        <f t="array" ref="R151">A127904142T_Latest</f>
        <v>345.95600000000002</v>
      </c>
      <c r="S151" s="52" cm="1">
        <f t="array" ref="S151">A127905874T_Latest</f>
        <v>9.5980000000000008</v>
      </c>
      <c r="T151" s="52" cm="1">
        <f t="array" ref="T151">A127892142K_Latest</f>
        <v>21.422999999999998</v>
      </c>
      <c r="U151" s="52" cm="1">
        <f t="array" ref="U151">A127837498W_Latest</f>
        <v>13.853</v>
      </c>
      <c r="V151" s="52" cm="1">
        <f t="array" ref="V151">A127864830T_Latest</f>
        <v>13.965999999999999</v>
      </c>
      <c r="W151" s="52" cm="1">
        <f t="array" ref="W151">A127892206K_Latest</f>
        <v>9.3919999999999995</v>
      </c>
      <c r="X151" s="52" cm="1">
        <f t="array" ref="X151">A127919710F_Latest</f>
        <v>10.254</v>
      </c>
      <c r="Y151" s="52" cm="1">
        <f t="array" ref="Y151">A127906050V_Latest</f>
        <v>8.0869999999999997</v>
      </c>
      <c r="Z151" s="52" cm="1">
        <f t="array" ref="Z151">A127864918K_Latest</f>
        <v>5.4039999999999999</v>
      </c>
      <c r="AA151" s="52" cm="1">
        <f t="array" ref="AA151">A127878510R_Latest</f>
        <v>28.754999999999999</v>
      </c>
      <c r="AB151" s="52" cm="1">
        <f t="array" ref="AB151">A127878542J_Latest</f>
        <v>7.3470000000000004</v>
      </c>
      <c r="AC151" s="52" cm="1">
        <f t="array" ref="AC151">A127892102T_Latest</f>
        <v>12.372999999999999</v>
      </c>
      <c r="AD151" s="52" cm="1">
        <f t="array" ref="AD151">A127864758K_Latest</f>
        <v>29.574000000000002</v>
      </c>
      <c r="AE151" s="52" cm="1">
        <f t="array" ref="AE151">A127878586K_Latest</f>
        <v>12.721</v>
      </c>
      <c r="AF151" s="52" t="e" cm="1">
        <f t="array" ref="AF151">A127906086W_Latest</f>
        <v>#NAME?</v>
      </c>
      <c r="AG151" s="52" cm="1">
        <f t="array" ref="AG151">A127891790R_Latest</f>
        <v>91.975999999999999</v>
      </c>
      <c r="AH151" s="52" cm="1">
        <f t="array" ref="AH151">A127838842R_Latest</f>
        <v>6.8070000000000004</v>
      </c>
      <c r="AI151" s="52" cm="1">
        <f t="array" ref="AI151">A127935006A_Latest</f>
        <v>20.497</v>
      </c>
      <c r="AJ151" s="52" cm="1">
        <f t="array" ref="AJ151">A127935026K_Latest</f>
        <v>12.742000000000001</v>
      </c>
      <c r="AK151" s="52" cm="1">
        <f t="array" ref="AK151">A127866402J_Latest</f>
        <v>10.551</v>
      </c>
      <c r="AL151" s="52" cm="1">
        <f t="array" ref="AL151">A127907602X_Latest</f>
        <v>11.164</v>
      </c>
      <c r="AM151" s="52" cm="1">
        <f t="array" ref="AM151">A127893858K_Latest</f>
        <v>8.7710000000000008</v>
      </c>
      <c r="AN151" s="52" cm="1">
        <f t="array" ref="AN151">A127907626T_Latest</f>
        <v>8.76</v>
      </c>
      <c r="AO151" s="52" cm="1">
        <f t="array" ref="AO151">A127907638A_Latest</f>
        <v>8.423</v>
      </c>
      <c r="AP151" s="52" cm="1">
        <f t="array" ref="AP151">A127934950X_Latest</f>
        <v>23.805</v>
      </c>
      <c r="AQ151" s="52" cm="1">
        <f t="array" ref="AQ151">A127893670J_Latest</f>
        <v>10.042</v>
      </c>
      <c r="AR151" s="52" cm="1">
        <f t="array" ref="AR151">A127934970J_Latest</f>
        <v>11.436999999999999</v>
      </c>
      <c r="AS151" s="52" cm="1">
        <f t="array" ref="AS151">A127880170W_Latest</f>
        <v>27.693000000000001</v>
      </c>
      <c r="AT151" s="52" cm="1">
        <f t="array" ref="AT151">A127852630A_Latest</f>
        <v>13.448</v>
      </c>
      <c r="AU151" s="52" t="e" cm="1">
        <f t="array" ref="AU151">A127866478C_Latest</f>
        <v>#NAME?</v>
      </c>
      <c r="AV151" s="52" cm="1">
        <f t="array" ref="AV151">A127879838L_Latest</f>
        <v>87.713999999999999</v>
      </c>
      <c r="AW151" s="52" cm="1">
        <f t="array" ref="AW151">A127854278L_Latest</f>
        <v>5.5830000000000002</v>
      </c>
      <c r="AX151" s="52" cm="1">
        <f t="array" ref="AX151">A127881610J_Latest</f>
        <v>13.833</v>
      </c>
      <c r="AY151" s="52" cm="1">
        <f t="array" ref="AY151">A127909078A_Latest</f>
        <v>13.465999999999999</v>
      </c>
      <c r="AZ151" s="52" cm="1">
        <f t="array" ref="AZ151">A127895242X_Latest</f>
        <v>11.176</v>
      </c>
      <c r="BA151" s="52" cm="1">
        <f t="array" ref="BA151">A127840486W_Latest</f>
        <v>9.4109999999999996</v>
      </c>
      <c r="BB151" s="52" cm="1">
        <f t="array" ref="BB151">A127867966J_Latest</f>
        <v>8.4039999999999999</v>
      </c>
      <c r="BC151" s="52" cm="1">
        <f t="array" ref="BC151">A127909134J_Latest</f>
        <v>8.5739999999999998</v>
      </c>
      <c r="BD151" s="52" cm="1">
        <f t="array" ref="BD151">A127840542C_Latest</f>
        <v>7.0449999999999999</v>
      </c>
      <c r="BE151" s="52" cm="1">
        <f t="array" ref="BE151">A127936442R_Latest</f>
        <v>18.684999999999999</v>
      </c>
      <c r="BF151" s="52" cm="1">
        <f t="array" ref="BF151">A127854306K_Latest</f>
        <v>4.4379999999999997</v>
      </c>
      <c r="BG151" s="52" cm="1">
        <f t="array" ref="BG151">A127936494T_Latest</f>
        <v>13.483000000000001</v>
      </c>
      <c r="BH151" s="52" cm="1">
        <f t="array" ref="BH151">A127922550R_Latest</f>
        <v>25.670999999999999</v>
      </c>
      <c r="BI151" s="52" cm="1">
        <f t="array" ref="BI151">A127867870R_Latest</f>
        <v>13.663</v>
      </c>
      <c r="BJ151" s="52" t="e" cm="1">
        <f t="array" ref="BJ151">A127936630X_Latest</f>
        <v>#NAME?</v>
      </c>
      <c r="BK151" s="52" cm="1">
        <f t="array" ref="BK151">A127894822A_Latest</f>
        <v>77.492000000000004</v>
      </c>
      <c r="BL151" s="52" cm="1">
        <f t="array" ref="BL151">A127883122J_Latest</f>
        <v>0.65800000000000003</v>
      </c>
      <c r="BM151" s="52" cm="1">
        <f t="array" ref="BM151">A127841998V_Latest</f>
        <v>3.423</v>
      </c>
      <c r="BN151" s="52" cm="1">
        <f t="array" ref="BN151">A127896718L_Latest</f>
        <v>2.8239999999999998</v>
      </c>
      <c r="BO151" s="52" cm="1">
        <f t="array" ref="BO151">A127924178T_Latest</f>
        <v>3.3370000000000002</v>
      </c>
      <c r="BP151" s="52" cm="1">
        <f t="array" ref="BP151">A127869390R_Latest</f>
        <v>3.448</v>
      </c>
      <c r="BQ151" s="52" cm="1">
        <f t="array" ref="BQ151">A127855978V_Latest</f>
        <v>3.76</v>
      </c>
      <c r="BR151" s="52" cm="1">
        <f t="array" ref="BR151">A127869430W_Latest</f>
        <v>2.8559999999999999</v>
      </c>
      <c r="BS151" s="52" cm="1">
        <f t="array" ref="BS151">A127910618A_Latest</f>
        <v>3.2109999999999999</v>
      </c>
      <c r="BT151" s="52" cm="1">
        <f t="array" ref="BT151">A127924018F_Latest</f>
        <v>3.7770000000000001</v>
      </c>
      <c r="BU151" s="52" cm="1">
        <f t="array" ref="BU151">A127937990W_Latest</f>
        <v>1.286</v>
      </c>
      <c r="BV151" s="52" cm="1">
        <f t="array" ref="BV151">A127924074X_Latest</f>
        <v>2.4950000000000001</v>
      </c>
      <c r="BW151" s="52" cm="1">
        <f t="array" ref="BW151">A127896678F_Latest</f>
        <v>9.0890000000000004</v>
      </c>
      <c r="BX151" s="52" cm="1">
        <f t="array" ref="BX151">A127938046X_Latest</f>
        <v>6.6219999999999999</v>
      </c>
      <c r="BY151" s="52" t="e" cm="1">
        <f t="array" ref="BY151">A127910646K_Latest</f>
        <v>#NAME?</v>
      </c>
      <c r="BZ151" s="52" cm="1">
        <f t="array" ref="BZ151">A127896374V_Latest</f>
        <v>23.516999999999999</v>
      </c>
      <c r="CA151" s="52" cm="1">
        <f t="array" ref="CA151">A127884558R_Latest</f>
        <v>3.9060000000000001</v>
      </c>
      <c r="CB151" s="52" cm="1">
        <f t="array" ref="CB151">A127857426J_Latest</f>
        <v>7.5119999999999996</v>
      </c>
      <c r="CC151" s="52" cm="1">
        <f t="array" ref="CC151">A127884638R_Latest</f>
        <v>7.3730000000000002</v>
      </c>
      <c r="CD151" s="52" cm="1">
        <f t="array" ref="CD151">A127870930R_Latest</f>
        <v>8.5530000000000008</v>
      </c>
      <c r="CE151" s="52" cm="1">
        <f t="array" ref="CE151">A127925830L_Latest</f>
        <v>4.1559999999999997</v>
      </c>
      <c r="CF151" s="52" cm="1">
        <f t="array" ref="CF151">A127843566A_Latest</f>
        <v>3.9910000000000001</v>
      </c>
      <c r="CG151" s="52" cm="1">
        <f t="array" ref="CG151">A127898410C_Latest</f>
        <v>4.2930000000000001</v>
      </c>
      <c r="CH151" s="52" cm="1">
        <f t="array" ref="CH151">A127925874R_Latest</f>
        <v>6.8739999999999997</v>
      </c>
      <c r="CI151" s="52" cm="1">
        <f t="array" ref="CI151">A127884570F_Latest</f>
        <v>9.3849999999999998</v>
      </c>
      <c r="CJ151" s="52" cm="1">
        <f t="array" ref="CJ151">A127912022X_Latest</f>
        <v>6.0359999999999996</v>
      </c>
      <c r="CK151" s="52" cm="1">
        <f t="array" ref="CK151">A127843450X_Latest</f>
        <v>6.5570000000000004</v>
      </c>
      <c r="CL151" s="52" cm="1">
        <f t="array" ref="CL151">A127912062T_Latest</f>
        <v>15.032</v>
      </c>
      <c r="CM151" s="52" cm="1">
        <f t="array" ref="CM151">A127912086K_Latest</f>
        <v>9.2490000000000006</v>
      </c>
      <c r="CN151" s="52" t="e" cm="1">
        <f t="array" ref="CN151">A127871010T_Latest</f>
        <v>#NAME?</v>
      </c>
      <c r="CO151" s="52" cm="1">
        <f t="array" ref="CO151">A127911702K_Latest</f>
        <v>47.527999999999999</v>
      </c>
      <c r="CP151" s="52" cm="1">
        <f t="array" ref="CP151">A127899718T_Latest</f>
        <v>0.71799999999999997</v>
      </c>
      <c r="CQ151" s="52" cm="1">
        <f t="array" ref="CQ151">A127886066F_Latest</f>
        <v>1.224</v>
      </c>
      <c r="CR151" s="52" cm="1">
        <f t="array" ref="CR151">A127913706F_Latest</f>
        <v>1.2849999999999999</v>
      </c>
      <c r="CS151" s="52" cm="1">
        <f t="array" ref="CS151">A127886102C_Latest</f>
        <v>0.85</v>
      </c>
      <c r="CT151" s="52" cm="1">
        <f t="array" ref="CT151">A127913738X_Latest</f>
        <v>1.425</v>
      </c>
      <c r="CU151" s="52" cm="1">
        <f t="array" ref="CU151">A127858990R_Latest</f>
        <v>0.59699999999999998</v>
      </c>
      <c r="CV151" s="52" cm="1">
        <f t="array" ref="CV151">A127859002R_Latest</f>
        <v>0.73899999999999999</v>
      </c>
      <c r="CW151" s="52" cm="1">
        <f t="array" ref="CW151">A127899938V_Latest</f>
        <v>0.95699999999999996</v>
      </c>
      <c r="CX151" s="52" cm="1">
        <f t="array" ref="CX151">A127899746A_Latest</f>
        <v>1.5189999999999999</v>
      </c>
      <c r="CY151" s="52" cm="1">
        <f t="array" ref="CY151">A127927126V_Latest</f>
        <v>0.82099999999999995</v>
      </c>
      <c r="CZ151" s="52" cm="1">
        <f t="array" ref="CZ151">A127858866F_Latest</f>
        <v>0.88600000000000001</v>
      </c>
      <c r="DA151" s="52" cm="1">
        <f t="array" ref="DA151">A127940994R_Latest</f>
        <v>2.7730000000000001</v>
      </c>
      <c r="DB151" s="52" cm="1">
        <f t="array" ref="DB151">A127886038W_Latest</f>
        <v>1.665</v>
      </c>
      <c r="DC151" s="52" t="e" cm="1">
        <f t="array" ref="DC151">A127845170T_Latest</f>
        <v>#NAME?</v>
      </c>
      <c r="DD151" s="52" cm="1">
        <f t="array" ref="DD151">A127844690C_Latest</f>
        <v>7.7939999999999996</v>
      </c>
      <c r="DE151" s="52" cm="1">
        <f t="array" ref="DE151">A127901246F_Latest</f>
        <v>0.107</v>
      </c>
      <c r="DF151" s="52" cm="1">
        <f t="array" ref="DF151">A127901354R_Latest</f>
        <v>0.74199999999999999</v>
      </c>
      <c r="DG151" s="52" cm="1">
        <f t="array" ref="DG151">A127901370R_Latest</f>
        <v>0.80400000000000005</v>
      </c>
      <c r="DH151" s="52" cm="1">
        <f t="array" ref="DH151">A127915302W_Latest</f>
        <v>0.747</v>
      </c>
      <c r="DI151" s="52" cm="1">
        <f t="array" ref="DI151">A127942510V_Latest</f>
        <v>7.0999999999999994E-2</v>
      </c>
      <c r="DJ151" s="52" cm="1">
        <f t="array" ref="DJ151">A127942534L_Latest</f>
        <v>0</v>
      </c>
      <c r="DK151" s="52" cm="1">
        <f t="array" ref="DK151">A127942562W_Latest</f>
        <v>0.16800000000000001</v>
      </c>
      <c r="DL151" s="52" cm="1">
        <f t="array" ref="DL151">A127860470A_Latest</f>
        <v>0.51800000000000002</v>
      </c>
      <c r="DM151" s="52" cm="1">
        <f t="array" ref="DM151">A127846486F_Latest</f>
        <v>0.85</v>
      </c>
      <c r="DN151" s="52" cm="1">
        <f t="array" ref="DN151">A127887558V_Latest</f>
        <v>0.20499999999999999</v>
      </c>
      <c r="DO151" s="52" cm="1">
        <f t="array" ref="DO151">A127846534L_Latest</f>
        <v>0.92200000000000004</v>
      </c>
      <c r="DP151" s="52" cm="1">
        <f t="array" ref="DP151">A127942438L_Latest</f>
        <v>0.77300000000000002</v>
      </c>
      <c r="DQ151" s="52" cm="1">
        <f t="array" ref="DQ151">A127873922V_Latest</f>
        <v>0.40699999999999997</v>
      </c>
      <c r="DR151" s="52" t="e" cm="1">
        <f t="array" ref="DR151">A127942578R_Latest</f>
        <v>#NAME?</v>
      </c>
      <c r="DS151" s="52" cm="1">
        <f t="array" ref="DS151">A127942078V_Latest</f>
        <v>3.1579999999999999</v>
      </c>
      <c r="DT151" s="52" cm="1">
        <f t="array" ref="DT151">A127902866L_Latest</f>
        <v>0.63200000000000001</v>
      </c>
      <c r="DU151" s="52" cm="1">
        <f t="array" ref="DU151">A127916642K_Latest</f>
        <v>2.8679999999999999</v>
      </c>
      <c r="DV151" s="52" cm="1">
        <f t="array" ref="DV151">A127889186C_Latest</f>
        <v>0.26900000000000002</v>
      </c>
      <c r="DW151" s="52" cm="1">
        <f t="array" ref="DW151">A127875470C_Latest</f>
        <v>0.63800000000000001</v>
      </c>
      <c r="DX151" s="52" cm="1">
        <f t="array" ref="DX151">A127930450F_Latest</f>
        <v>0.94199999999999995</v>
      </c>
      <c r="DY151" s="52" cm="1">
        <f t="array" ref="DY151">A127903054X_Latest</f>
        <v>0.64</v>
      </c>
      <c r="DZ151" s="52" cm="1">
        <f t="array" ref="DZ151">A127861950F_Latest</f>
        <v>0</v>
      </c>
      <c r="EA151" s="52" cm="1">
        <f t="array" ref="EA151">A127944150L_Latest</f>
        <v>0.78800000000000003</v>
      </c>
      <c r="EB151" s="52" cm="1">
        <f t="array" ref="EB151">A127930242L_Latest</f>
        <v>3.0750000000000002</v>
      </c>
      <c r="EC151" s="52" cm="1">
        <f t="array" ref="EC151">A127861806L_Latest</f>
        <v>0.42599999999999999</v>
      </c>
      <c r="ED151" s="52" cm="1">
        <f t="array" ref="ED151">A127848078F_Latest</f>
        <v>0.46400000000000002</v>
      </c>
      <c r="EE151" s="52" cm="1">
        <f t="array" ref="EE151">A127889126A_Latest</f>
        <v>1.579</v>
      </c>
      <c r="EF151" s="52" cm="1">
        <f t="array" ref="EF151">A127944038L_Latest</f>
        <v>1.2330000000000001</v>
      </c>
      <c r="EG151" s="52" t="e" cm="1">
        <f t="array" ref="EG151">A127944170W_Latest</f>
        <v>#NAME?</v>
      </c>
      <c r="EH151" s="52" cm="1">
        <f t="array" ref="EH151">A127888782F_Latest</f>
        <v>6.7770000000000001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126.47199999999999</v>
      </c>
      <c r="E152" s="52" cm="1">
        <f t="array" ref="E152">A127835950V_Latest</f>
        <v>283.46199999999999</v>
      </c>
      <c r="F152" s="52" cm="1">
        <f t="array" ref="F152">A127904554L_Latest</f>
        <v>153.464</v>
      </c>
      <c r="G152" s="52" cm="1">
        <f t="array" ref="G152">A127918210T_Latest</f>
        <v>137.523</v>
      </c>
      <c r="H152" s="52" cm="1">
        <f t="array" ref="H152">A127863346W_Latest</f>
        <v>162.31299999999999</v>
      </c>
      <c r="I152" s="52" cm="1">
        <f t="array" ref="I152">A127918266C_Latest</f>
        <v>107.779</v>
      </c>
      <c r="J152" s="52" cm="1">
        <f t="array" ref="J152">A127863370W_Latest</f>
        <v>75.064999999999998</v>
      </c>
      <c r="K152" s="52" cm="1">
        <f t="array" ref="K152">A127932046R_Latest</f>
        <v>91.86</v>
      </c>
      <c r="L152" s="52" cm="1">
        <f t="array" ref="L152">A127876942J_Latest</f>
        <v>372.65800000000002</v>
      </c>
      <c r="M152" s="52" cm="1">
        <f t="array" ref="M152">A127849646K_Latest</f>
        <v>123.06699999999999</v>
      </c>
      <c r="N152" s="52" cm="1">
        <f t="array" ref="N152">A127890566C_Latest</f>
        <v>148.84</v>
      </c>
      <c r="O152" s="52" cm="1">
        <f t="array" ref="O152">A127931874C_Latest</f>
        <v>313.03300000000002</v>
      </c>
      <c r="P152" s="52" cm="1">
        <f t="array" ref="P152">A127931882C_Latest</f>
        <v>168.851</v>
      </c>
      <c r="Q152" s="52" cm="1">
        <f t="array" ref="Q152">A127932066X_Latest</f>
        <v>131.85499999999999</v>
      </c>
      <c r="R152" s="52" cm="1">
        <f t="array" ref="R152">A127835590A_Latest</f>
        <v>1272.1110000000001</v>
      </c>
      <c r="S152" s="52" cm="1">
        <f t="array" ref="S152">A127933374V_Latest</f>
        <v>44.4</v>
      </c>
      <c r="T152" s="52" cm="1">
        <f t="array" ref="T152">A127933498W_Latest</f>
        <v>91.721999999999994</v>
      </c>
      <c r="U152" s="52" cm="1">
        <f t="array" ref="U152">A127878626T_Latest</f>
        <v>34.441000000000003</v>
      </c>
      <c r="V152" s="52" cm="1">
        <f t="array" ref="V152">A127878650T_Latest</f>
        <v>37.000999999999998</v>
      </c>
      <c r="W152" s="52" cm="1">
        <f t="array" ref="W152">A127906034V_Latest</f>
        <v>41.851999999999997</v>
      </c>
      <c r="X152" s="52" cm="1">
        <f t="array" ref="X152">A127878686V_Latest</f>
        <v>29.279</v>
      </c>
      <c r="Y152" s="52" cm="1">
        <f t="array" ref="Y152">A127933602K_Latest</f>
        <v>18.385999999999999</v>
      </c>
      <c r="Z152" s="52" cm="1">
        <f t="array" ref="Z152">A127878726A_Latest</f>
        <v>14.731999999999999</v>
      </c>
      <c r="AA152" s="52" cm="1">
        <f t="array" ref="AA152">A127919570R_Latest</f>
        <v>127.441</v>
      </c>
      <c r="AB152" s="52" cm="1">
        <f t="array" ref="AB152">A127851158R_Latest</f>
        <v>30.832000000000001</v>
      </c>
      <c r="AC152" s="52" cm="1">
        <f t="array" ref="AC152">A127905914X_Latest</f>
        <v>36.811</v>
      </c>
      <c r="AD152" s="52" cm="1">
        <f t="array" ref="AD152">A127837438V_Latest</f>
        <v>76.650000000000006</v>
      </c>
      <c r="AE152" s="52" cm="1">
        <f t="array" ref="AE152">A127919650R_Latest</f>
        <v>37.889000000000003</v>
      </c>
      <c r="AF152" s="52" cm="1">
        <f t="array" ref="AF152">A127878766V_Latest</f>
        <v>36.204000000000001</v>
      </c>
      <c r="AG152" s="52" cm="1">
        <f t="array" ref="AG152">A127837062J_Latest</f>
        <v>348.90199999999999</v>
      </c>
      <c r="AH152" s="52" cm="1">
        <f t="array" ref="AH152">A127934934X_Latest</f>
        <v>34.412999999999997</v>
      </c>
      <c r="AI152" s="52" cm="1">
        <f t="array" ref="AI152">A127921038K_Latest</f>
        <v>88.707999999999998</v>
      </c>
      <c r="AJ152" s="52" cm="1">
        <f t="array" ref="AJ152">A127838966T_Latest</f>
        <v>39.151000000000003</v>
      </c>
      <c r="AK152" s="52" cm="1">
        <f t="array" ref="AK152">A127907590A_Latest</f>
        <v>32.972999999999999</v>
      </c>
      <c r="AL152" s="52" cm="1">
        <f t="array" ref="AL152">A127893846A_Latest</f>
        <v>45.142000000000003</v>
      </c>
      <c r="AM152" s="52" cm="1">
        <f t="array" ref="AM152">A127893870A_Latest</f>
        <v>31.696000000000002</v>
      </c>
      <c r="AN152" s="52" cm="1">
        <f t="array" ref="AN152">A127852778W_Latest</f>
        <v>15.749000000000001</v>
      </c>
      <c r="AO152" s="52" cm="1">
        <f t="array" ref="AO152">A127893914T_Latest</f>
        <v>23.204000000000001</v>
      </c>
      <c r="AP152" s="52" cm="1">
        <f t="array" ref="AP152">A127907462J_Latest</f>
        <v>111.818</v>
      </c>
      <c r="AQ152" s="52" cm="1">
        <f t="array" ref="AQ152">A127920974J_Latest</f>
        <v>30.321999999999999</v>
      </c>
      <c r="AR152" s="52" cm="1">
        <f t="array" ref="AR152">A127880150L_Latest</f>
        <v>41.546999999999997</v>
      </c>
      <c r="AS152" s="52" cm="1">
        <f t="array" ref="AS152">A127838926X_Latest</f>
        <v>80.405000000000001</v>
      </c>
      <c r="AT152" s="52" cm="1">
        <f t="array" ref="AT152">A127866362A_Latest</f>
        <v>44.591999999999999</v>
      </c>
      <c r="AU152" s="52" cm="1">
        <f t="array" ref="AU152">A127907670A_Latest</f>
        <v>41.351999999999997</v>
      </c>
      <c r="AV152" s="52" cm="1">
        <f t="array" ref="AV152">A127907158R_Latest</f>
        <v>352.95</v>
      </c>
      <c r="AW152" s="52" cm="1">
        <f t="array" ref="AW152">A127922502W_Latest</f>
        <v>21.986000000000001</v>
      </c>
      <c r="AX152" s="52" cm="1">
        <f t="array" ref="AX152">A127854370C_Latest</f>
        <v>42.832999999999998</v>
      </c>
      <c r="AY152" s="52" cm="1">
        <f t="array" ref="AY152">A127936570J_Latest</f>
        <v>38.421999999999997</v>
      </c>
      <c r="AZ152" s="52" cm="1">
        <f t="array" ref="AZ152">A127840474L_Latest</f>
        <v>32.008000000000003</v>
      </c>
      <c r="BA152" s="52" cm="1">
        <f t="array" ref="BA152">A127922658T_Latest</f>
        <v>36.127000000000002</v>
      </c>
      <c r="BB152" s="52" cm="1">
        <f t="array" ref="BB152">A127854446L_Latest</f>
        <v>22.443000000000001</v>
      </c>
      <c r="BC152" s="52" cm="1">
        <f t="array" ref="BC152">A127840534C_Latest</f>
        <v>22.251999999999999</v>
      </c>
      <c r="BD152" s="52" cm="1">
        <f t="array" ref="BD152">A127854474W_Latest</f>
        <v>23.137</v>
      </c>
      <c r="BE152" s="52" cm="1">
        <f t="array" ref="BE152">A127936458J_Latest</f>
        <v>57.536999999999999</v>
      </c>
      <c r="BF152" s="52" cm="1">
        <f t="array" ref="BF152">A127895142R_Latest</f>
        <v>27.242999999999999</v>
      </c>
      <c r="BG152" s="52" cm="1">
        <f t="array" ref="BG152">A127936502F_Latest</f>
        <v>32.673000000000002</v>
      </c>
      <c r="BH152" s="52" cm="1">
        <f t="array" ref="BH152">A127936522R_Latest</f>
        <v>78.067999999999998</v>
      </c>
      <c r="BI152" s="52" cm="1">
        <f t="array" ref="BI152">A127895194T_Latest</f>
        <v>39.738999999999997</v>
      </c>
      <c r="BJ152" s="52" cm="1">
        <f t="array" ref="BJ152">A127854482W_Latest</f>
        <v>22.516999999999999</v>
      </c>
      <c r="BK152" s="52" cm="1">
        <f t="array" ref="BK152">A127854002X_Latest</f>
        <v>261.72699999999998</v>
      </c>
      <c r="BL152" s="52" cm="1">
        <f t="array" ref="BL152">A127841898K_Latest</f>
        <v>7.4710000000000001</v>
      </c>
      <c r="BM152" s="52" cm="1">
        <f t="array" ref="BM152">A127869342W_Latest</f>
        <v>14.76</v>
      </c>
      <c r="BN152" s="52" cm="1">
        <f t="array" ref="BN152">A127938086T_Latest</f>
        <v>8.0739999999999998</v>
      </c>
      <c r="BO152" s="52" cm="1">
        <f t="array" ref="BO152">A127883278C_Latest</f>
        <v>9.2989999999999995</v>
      </c>
      <c r="BP152" s="52" cm="1">
        <f t="array" ref="BP152">A127938130R_Latest</f>
        <v>9.4610000000000003</v>
      </c>
      <c r="BQ152" s="52" cm="1">
        <f t="array" ref="BQ152">A127855990K_Latest</f>
        <v>7.14</v>
      </c>
      <c r="BR152" s="52" cm="1">
        <f t="array" ref="BR152">A127896774F_Latest</f>
        <v>5.7240000000000002</v>
      </c>
      <c r="BS152" s="52" cm="1">
        <f t="array" ref="BS152">A127924258T_Latest</f>
        <v>8.06</v>
      </c>
      <c r="BT152" s="52" cm="1">
        <f t="array" ref="BT152">A127910458A_Latest</f>
        <v>19.71</v>
      </c>
      <c r="BU152" s="52" cm="1">
        <f t="array" ref="BU152">A127924058X_Latest</f>
        <v>6.4550000000000001</v>
      </c>
      <c r="BV152" s="52" cm="1">
        <f t="array" ref="BV152">A127924094J_Latest</f>
        <v>6.93</v>
      </c>
      <c r="BW152" s="52" cm="1">
        <f t="array" ref="BW152">A127855870T_Latest</f>
        <v>23.138999999999999</v>
      </c>
      <c r="BX152" s="52" cm="1">
        <f t="array" ref="BX152">A127896706C_Latest</f>
        <v>12.872999999999999</v>
      </c>
      <c r="BY152" s="52" cm="1">
        <f t="array" ref="BY152">A127869510W_Latest</f>
        <v>5.9009999999999998</v>
      </c>
      <c r="BZ152" s="52" cm="1">
        <f t="array" ref="BZ152">A127937670K_Latest</f>
        <v>75.89</v>
      </c>
      <c r="CA152" s="52" cm="1">
        <f t="array" ref="CA152">A127857330R_Latest</f>
        <v>11.718</v>
      </c>
      <c r="CB152" s="52" cm="1">
        <f t="array" ref="CB152">A127898322C_Latest</f>
        <v>28.934999999999999</v>
      </c>
      <c r="CC152" s="52" cm="1">
        <f t="array" ref="CC152">A127939466L_Latest</f>
        <v>25.129000000000001</v>
      </c>
      <c r="CD152" s="52" cm="1">
        <f t="array" ref="CD152">A127912146A_Latest</f>
        <v>19.888999999999999</v>
      </c>
      <c r="CE152" s="52" cm="1">
        <f t="array" ref="CE152">A127843550J_Latest</f>
        <v>18.998999999999999</v>
      </c>
      <c r="CF152" s="52" cm="1">
        <f t="array" ref="CF152">A127939510K_Latest</f>
        <v>13.151</v>
      </c>
      <c r="CG152" s="52" cm="1">
        <f t="array" ref="CG152">A127870982T_Latest</f>
        <v>10.157999999999999</v>
      </c>
      <c r="CH152" s="52" cm="1">
        <f t="array" ref="CH152">A127912214T_Latest</f>
        <v>17.167000000000002</v>
      </c>
      <c r="CI152" s="52" cm="1">
        <f t="array" ref="CI152">A127925678F_Latest</f>
        <v>34.898000000000003</v>
      </c>
      <c r="CJ152" s="52" cm="1">
        <f t="array" ref="CJ152">A127870818R_Latest</f>
        <v>19.905999999999999</v>
      </c>
      <c r="CK152" s="52" cm="1">
        <f t="array" ref="CK152">A127870838X_Latest</f>
        <v>23.658000000000001</v>
      </c>
      <c r="CL152" s="52" cm="1">
        <f t="array" ref="CL152">A127925726L_Latest</f>
        <v>39.771999999999998</v>
      </c>
      <c r="CM152" s="52" cm="1">
        <f t="array" ref="CM152">A127843494A_Latest</f>
        <v>25.46</v>
      </c>
      <c r="CN152" s="52" cm="1">
        <f t="array" ref="CN152">A127925898J_Latest</f>
        <v>20.207999999999998</v>
      </c>
      <c r="CO152" s="52" cm="1">
        <f t="array" ref="CO152">A127843178X_Latest</f>
        <v>166.226</v>
      </c>
      <c r="CP152" s="52" cm="1">
        <f t="array" ref="CP152">A127913614W_Latest</f>
        <v>2.1840000000000002</v>
      </c>
      <c r="CQ152" s="52" cm="1">
        <f t="array" ref="CQ152">A127913698T_Latest</f>
        <v>4.173</v>
      </c>
      <c r="CR152" s="52" cm="1">
        <f t="array" ref="CR152">A127845090T_Latest</f>
        <v>2.8109999999999999</v>
      </c>
      <c r="CS152" s="52" cm="1">
        <f t="array" ref="CS152">A127941082T_Latest</f>
        <v>2.823</v>
      </c>
      <c r="CT152" s="52" cm="1">
        <f t="array" ref="CT152">A127913746X_Latest</f>
        <v>3.5379999999999998</v>
      </c>
      <c r="CU152" s="52" cm="1">
        <f t="array" ref="CU152">A127899906A_Latest</f>
        <v>1.5409999999999999</v>
      </c>
      <c r="CV152" s="52" cm="1">
        <f t="array" ref="CV152">A127899922A_Latest</f>
        <v>1.3759999999999999</v>
      </c>
      <c r="CW152" s="52" cm="1">
        <f t="array" ref="CW152">A127886182R_Latest</f>
        <v>2.06</v>
      </c>
      <c r="CX152" s="52" cm="1">
        <f t="array" ref="CX152">A127858846W_Latest</f>
        <v>5.3479999999999999</v>
      </c>
      <c r="CY152" s="52" cm="1">
        <f t="array" ref="CY152">A127927142V_Latest</f>
        <v>3.0369999999999999</v>
      </c>
      <c r="CZ152" s="52" cm="1">
        <f t="array" ref="CZ152">A127899786V_Latest</f>
        <v>1.7769999999999999</v>
      </c>
      <c r="DA152" s="52" cm="1">
        <f t="array" ref="DA152">A127899802J_Latest</f>
        <v>6.8369999999999997</v>
      </c>
      <c r="DB152" s="52" cm="1">
        <f t="array" ref="DB152">A127886058F_Latest</f>
        <v>3.258</v>
      </c>
      <c r="DC152" s="52" cm="1">
        <f t="array" ref="DC152">A127913822R_Latest</f>
        <v>2.6869999999999998</v>
      </c>
      <c r="DD152" s="52" cm="1">
        <f t="array" ref="DD152">A127858554V_Latest</f>
        <v>23.193000000000001</v>
      </c>
      <c r="DE152" s="52" cm="1">
        <f t="array" ref="DE152">A127846478F_Latest</f>
        <v>1.181</v>
      </c>
      <c r="DF152" s="52" cm="1">
        <f t="array" ref="DF152">A127846606L_Latest</f>
        <v>2.0790000000000002</v>
      </c>
      <c r="DG152" s="52" cm="1">
        <f t="array" ref="DG152">A127942474W_Latest</f>
        <v>2.6669999999999998</v>
      </c>
      <c r="DH152" s="52" cm="1">
        <f t="array" ref="DH152">A127860386K_Latest</f>
        <v>1.4910000000000001</v>
      </c>
      <c r="DI152" s="52" cm="1">
        <f t="array" ref="DI152">A127846662F_Latest</f>
        <v>1.718</v>
      </c>
      <c r="DJ152" s="52" cm="1">
        <f t="array" ref="DJ152">A127846686X_Latest</f>
        <v>0.434</v>
      </c>
      <c r="DK152" s="52" cm="1">
        <f t="array" ref="DK152">A127874030F_Latest</f>
        <v>0.88100000000000001</v>
      </c>
      <c r="DL152" s="52" cm="1">
        <f t="array" ref="DL152">A127887726V_Latest</f>
        <v>1.2989999999999999</v>
      </c>
      <c r="DM152" s="52" cm="1">
        <f t="array" ref="DM152">A127901278X_Latest</f>
        <v>2.9620000000000002</v>
      </c>
      <c r="DN152" s="52" cm="1">
        <f t="array" ref="DN152">A127942410K_Latest</f>
        <v>1.7529999999999999</v>
      </c>
      <c r="DO152" s="52" cm="1">
        <f t="array" ref="DO152">A127915206W_Latest</f>
        <v>2.899</v>
      </c>
      <c r="DP152" s="52" cm="1">
        <f t="array" ref="DP152">A127915230W_Latest</f>
        <v>2.419</v>
      </c>
      <c r="DQ152" s="52" cm="1">
        <f t="array" ref="DQ152">A127860334J_Latest</f>
        <v>1.3069999999999999</v>
      </c>
      <c r="DR152" s="52" cm="1">
        <f t="array" ref="DR152">A127901494T_Latest</f>
        <v>1.496</v>
      </c>
      <c r="DS152" s="52" cm="1">
        <f t="array" ref="DS152">A127887258T_Latest</f>
        <v>13.247999999999999</v>
      </c>
      <c r="DT152" s="52" cm="1">
        <f t="array" ref="DT152">A127861770W_Latest</f>
        <v>3.1179999999999999</v>
      </c>
      <c r="DU152" s="52" cm="1">
        <f t="array" ref="DU152">A127902990W_Latest</f>
        <v>10.250999999999999</v>
      </c>
      <c r="DV152" s="52" cm="1">
        <f t="array" ref="DV152">A127875462C_Latest</f>
        <v>2.7690000000000001</v>
      </c>
      <c r="DW152" s="52" cm="1">
        <f t="array" ref="DW152">A127861902L_Latest</f>
        <v>2.0390000000000001</v>
      </c>
      <c r="DX152" s="52" cm="1">
        <f t="array" ref="DX152">A127861918F_Latest</f>
        <v>5.4749999999999996</v>
      </c>
      <c r="DY152" s="52" cm="1">
        <f t="array" ref="DY152">A127916690C_Latest</f>
        <v>2.0950000000000002</v>
      </c>
      <c r="DZ152" s="52" cm="1">
        <f t="array" ref="DZ152">A127944142L_Latest</f>
        <v>0.53800000000000003</v>
      </c>
      <c r="EA152" s="52" cm="1">
        <f t="array" ref="EA152">A127916718V_Latest</f>
        <v>2.2010000000000001</v>
      </c>
      <c r="EB152" s="52" cm="1">
        <f t="array" ref="EB152">A127861790F_Latest</f>
        <v>12.944000000000001</v>
      </c>
      <c r="EC152" s="52" cm="1">
        <f t="array" ref="EC152">A127943990K_Latest</f>
        <v>3.5179999999999998</v>
      </c>
      <c r="ED152" s="52" cm="1">
        <f t="array" ref="ED152">A127930286R_Latest</f>
        <v>2.5459999999999998</v>
      </c>
      <c r="EE152" s="52" cm="1">
        <f t="array" ref="EE152">A127875386L_Latest</f>
        <v>5.7439999999999998</v>
      </c>
      <c r="EF152" s="52" cm="1">
        <f t="array" ref="EF152">A127916634K_Latest</f>
        <v>3.7330000000000001</v>
      </c>
      <c r="EG152" s="52" cm="1">
        <f t="array" ref="EG152">A127848226W_Latest</f>
        <v>1.49</v>
      </c>
      <c r="EH152" s="52" cm="1">
        <f t="array" ref="EH152">A127888794R_Latest</f>
        <v>29.975999999999999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8770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8771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8772</v>
      </c>
      <c r="C155" s="62">
        <v>38</v>
      </c>
      <c r="D155" s="52" cm="1">
        <f t="array" ref="D155">A127918070A_Latest</f>
        <v>1053.0930000000001</v>
      </c>
      <c r="E155" s="52" cm="1">
        <f t="array" ref="E155">A127904514V_Latest</f>
        <v>2401.8330000000001</v>
      </c>
      <c r="F155" s="52" cm="1">
        <f t="array" ref="F155">A127835966L_Latest</f>
        <v>1053.711</v>
      </c>
      <c r="G155" s="52" cm="1">
        <f t="array" ref="G155">A127904574W_Latest</f>
        <v>913.85299999999995</v>
      </c>
      <c r="H155" s="52" cm="1">
        <f t="array" ref="H155">A127877038C_Latest</f>
        <v>1236.6079999999999</v>
      </c>
      <c r="I155" s="52" cm="1">
        <f t="array" ref="I155">A127931978W_Latest</f>
        <v>691.80899999999997</v>
      </c>
      <c r="J155" s="52" cm="1">
        <f t="array" ref="J155">A127863362W_Latest</f>
        <v>527.30600000000004</v>
      </c>
      <c r="K155" s="52" cm="1">
        <f t="array" ref="K155">A127890722V_Latest</f>
        <v>662.27800000000002</v>
      </c>
      <c r="L155" s="52" cm="1">
        <f t="array" ref="L155">A127863170C_Latest</f>
        <v>3146.8310000000001</v>
      </c>
      <c r="M155" s="52" cm="1">
        <f t="array" ref="M155">A127849638K_Latest</f>
        <v>1047.116</v>
      </c>
      <c r="N155" s="52" cm="1">
        <f t="array" ref="N155">A127835886L_Latest</f>
        <v>1091.143</v>
      </c>
      <c r="O155" s="52" cm="1">
        <f t="array" ref="O155">A127863234C_Latest</f>
        <v>2019.7660000000001</v>
      </c>
      <c r="P155" s="52" cm="1">
        <f t="array" ref="P155">A127835918V_Latest</f>
        <v>1182.779</v>
      </c>
      <c r="Q155" s="52" t="e" cm="1">
        <f t="array" ref="Q155">A127863406L_Latest</f>
        <v>#NAME?</v>
      </c>
      <c r="R155" s="52" cm="1">
        <f t="array" ref="R155">A127862926X_Latest</f>
        <v>8546.2270000000008</v>
      </c>
      <c r="S155" s="52" cm="1">
        <f t="array" ref="S155">A127892034A_Latest</f>
        <v>365.13200000000001</v>
      </c>
      <c r="T155" s="52" cm="1">
        <f t="array" ref="T155">A127919658J_Latest</f>
        <v>802.74300000000005</v>
      </c>
      <c r="U155" s="52" cm="1">
        <f t="array" ref="U155">A127837502A_Latest</f>
        <v>307.09800000000001</v>
      </c>
      <c r="V155" s="52" cm="1">
        <f t="array" ref="V155">A127878642T_Latest</f>
        <v>264.22500000000002</v>
      </c>
      <c r="W155" s="52" cm="1">
        <f t="array" ref="W155">A127933562C_Latest</f>
        <v>422.56</v>
      </c>
      <c r="X155" s="52" cm="1">
        <f t="array" ref="X155">A127878674K_Latest</f>
        <v>231.768</v>
      </c>
      <c r="Y155" s="52" cm="1">
        <f t="array" ref="Y155">A127919730R_Latest</f>
        <v>166.86500000000001</v>
      </c>
      <c r="Z155" s="52" cm="1">
        <f t="array" ref="Z155">A127892250V_Latest</f>
        <v>175.55600000000001</v>
      </c>
      <c r="AA155" s="52" cm="1">
        <f t="array" ref="AA155">A127851138F_Latest</f>
        <v>1060.5550000000001</v>
      </c>
      <c r="AB155" s="52" cm="1">
        <f t="array" ref="AB155">A127933418K_Latest</f>
        <v>334.78399999999999</v>
      </c>
      <c r="AC155" s="52" cm="1">
        <f t="array" ref="AC155">A127837418K_Latest</f>
        <v>326.21100000000001</v>
      </c>
      <c r="AD155" s="52" cm="1">
        <f t="array" ref="AD155">A127837434K_Latest</f>
        <v>645.82000000000005</v>
      </c>
      <c r="AE155" s="52" cm="1">
        <f t="array" ref="AE155">A127837458C_Latest</f>
        <v>352.31799999999998</v>
      </c>
      <c r="AF155" s="52" t="e" cm="1">
        <f t="array" ref="AF155">A127864938V_Latest</f>
        <v>#NAME?</v>
      </c>
      <c r="AG155" s="52" cm="1">
        <f t="array" ref="AG155">A127878238R_Latest</f>
        <v>2737.0990000000002</v>
      </c>
      <c r="AH155" s="52" cm="1">
        <f t="array" ref="AH155">A127907450X_Latest</f>
        <v>278.34399999999999</v>
      </c>
      <c r="AI155" s="52" cm="1">
        <f t="array" ref="AI155">A127852654V_Latest</f>
        <v>659.26</v>
      </c>
      <c r="AJ155" s="52" cm="1">
        <f t="array" ref="AJ155">A127935030A_Latest</f>
        <v>253.255</v>
      </c>
      <c r="AK155" s="52" cm="1">
        <f t="array" ref="AK155">A127893810X_Latest</f>
        <v>220.535</v>
      </c>
      <c r="AL155" s="52" cm="1">
        <f t="array" ref="AL155">A127852702A_Latest</f>
        <v>295.89600000000002</v>
      </c>
      <c r="AM155" s="52" cm="1">
        <f t="array" ref="AM155">A127852738C_Latest</f>
        <v>164.49299999999999</v>
      </c>
      <c r="AN155" s="52" cm="1">
        <f t="array" ref="AN155">A127880286X_Latest</f>
        <v>123.28</v>
      </c>
      <c r="AO155" s="52" cm="1">
        <f t="array" ref="AO155">A127866462K_Latest</f>
        <v>166.50700000000001</v>
      </c>
      <c r="AP155" s="52" cm="1">
        <f t="array" ref="AP155">A127838870X_Latest</f>
        <v>866.596</v>
      </c>
      <c r="AQ155" s="52" cm="1">
        <f t="array" ref="AQ155">A127852594C_Latest</f>
        <v>238.714</v>
      </c>
      <c r="AR155" s="52" cm="1">
        <f t="array" ref="AR155">A127852610T_Latest</f>
        <v>272.42200000000003</v>
      </c>
      <c r="AS155" s="52" cm="1">
        <f t="array" ref="AS155">A127893718J_Latest</f>
        <v>486.06</v>
      </c>
      <c r="AT155" s="52" cm="1">
        <f t="array" ref="AT155">A127893762T_Latest</f>
        <v>288.58800000000002</v>
      </c>
      <c r="AU155" s="52" t="e" cm="1">
        <f t="array" ref="AU155">A127852814V_Latest</f>
        <v>#NAME?</v>
      </c>
      <c r="AV155" s="52" cm="1">
        <f t="array" ref="AV155">A127893346F_Latest</f>
        <v>2162.739</v>
      </c>
      <c r="AW155" s="52" cm="1">
        <f t="array" ref="AW155">A127881514J_Latest</f>
        <v>193.47</v>
      </c>
      <c r="AX155" s="52" cm="1">
        <f t="array" ref="AX155">A127867902W_Latest</f>
        <v>450.66199999999998</v>
      </c>
      <c r="AY155" s="52" cm="1">
        <f t="array" ref="AY155">A127840442V_Latest</f>
        <v>222.19800000000001</v>
      </c>
      <c r="AZ155" s="52" cm="1">
        <f t="array" ref="AZ155">A127895246J_Latest</f>
        <v>204.761</v>
      </c>
      <c r="BA155" s="52" cm="1">
        <f t="array" ref="BA155">A127840490L_Latest</f>
        <v>247.74600000000001</v>
      </c>
      <c r="BB155" s="52" cm="1">
        <f t="array" ref="BB155">A127909114X_Latest</f>
        <v>138.035</v>
      </c>
      <c r="BC155" s="52" cm="1">
        <f t="array" ref="BC155">A127922702R_Latest</f>
        <v>114.60599999999999</v>
      </c>
      <c r="BD155" s="52" cm="1">
        <f t="array" ref="BD155">A127854454L_Latest</f>
        <v>156.023</v>
      </c>
      <c r="BE155" s="52" cm="1">
        <f t="array" ref="BE155">A127936450R_Latest</f>
        <v>576.76499999999999</v>
      </c>
      <c r="BF155" s="52" cm="1">
        <f t="array" ref="BF155">A127881550T_Latest</f>
        <v>223.58699999999999</v>
      </c>
      <c r="BG155" s="52" cm="1">
        <f t="array" ref="BG155">A127867838R_Latest</f>
        <v>229.2</v>
      </c>
      <c r="BH155" s="52" cm="1">
        <f t="array" ref="BH155">A127854334V_Latest</f>
        <v>429.2</v>
      </c>
      <c r="BI155" s="52" cm="1">
        <f t="array" ref="BI155">A127867874X_Latest</f>
        <v>257.30599999999998</v>
      </c>
      <c r="BJ155" s="52" t="e" cm="1">
        <f t="array" ref="BJ155">A127922742J_Latest</f>
        <v>#NAME?</v>
      </c>
      <c r="BK155" s="52" cm="1">
        <f t="array" ref="BK155">A127936146W_Latest</f>
        <v>1730.126</v>
      </c>
      <c r="BL155" s="52" cm="1">
        <f t="array" ref="BL155">A127841882T_Latest</f>
        <v>57.22</v>
      </c>
      <c r="BM155" s="52" cm="1">
        <f t="array" ref="BM155">A127910518T_Latest</f>
        <v>144.16800000000001</v>
      </c>
      <c r="BN155" s="52" cm="1">
        <f t="array" ref="BN155">A127869354F_Latest</f>
        <v>73.299000000000007</v>
      </c>
      <c r="BO155" s="52" cm="1">
        <f t="array" ref="BO155">A127842026V_Latest</f>
        <v>76.036000000000001</v>
      </c>
      <c r="BP155" s="52" cm="1">
        <f t="array" ref="BP155">A127910570A_Latest</f>
        <v>76.63</v>
      </c>
      <c r="BQ155" s="52" cm="1">
        <f t="array" ref="BQ155">A127842042V_Latest</f>
        <v>48.216999999999999</v>
      </c>
      <c r="BR155" s="52" cm="1">
        <f t="array" ref="BR155">A127910602J_Latest</f>
        <v>39.896000000000001</v>
      </c>
      <c r="BS155" s="52" cm="1">
        <f t="array" ref="BS155">A127856010K_Latest</f>
        <v>57.923000000000002</v>
      </c>
      <c r="BT155" s="52" cm="1">
        <f t="array" ref="BT155">A127937958W_Latest</f>
        <v>181.517</v>
      </c>
      <c r="BU155" s="52" cm="1">
        <f t="array" ref="BU155">A127841934J_Latest</f>
        <v>73.087999999999994</v>
      </c>
      <c r="BV155" s="52" cm="1">
        <f t="array" ref="BV155">A127924082X_Latest</f>
        <v>75.405000000000001</v>
      </c>
      <c r="BW155" s="52" cm="1">
        <f t="array" ref="BW155">A127855858A_Latest</f>
        <v>145.61699999999999</v>
      </c>
      <c r="BX155" s="52" cm="1">
        <f t="array" ref="BX155">A127869318W_Latest</f>
        <v>91.793999999999997</v>
      </c>
      <c r="BY155" s="52" t="e" cm="1">
        <f t="array" ref="BY155">A127856038L_Latest</f>
        <v>#NAME?</v>
      </c>
      <c r="BZ155" s="52" cm="1">
        <f t="array" ref="BZ155">A127882862W_Latest</f>
        <v>573.38900000000001</v>
      </c>
      <c r="CA155" s="52" cm="1">
        <f t="array" ref="CA155">A127870770R_Latest</f>
        <v>105.554</v>
      </c>
      <c r="CB155" s="52" cm="1">
        <f t="array" ref="CB155">A127857430X_Latest</f>
        <v>228.91499999999999</v>
      </c>
      <c r="CC155" s="52" cm="1">
        <f t="array" ref="CC155">A127870910F_Latest</f>
        <v>146.56100000000001</v>
      </c>
      <c r="CD155" s="52" cm="1">
        <f t="array" ref="CD155">A127898330C_Latest</f>
        <v>97.900999999999996</v>
      </c>
      <c r="CE155" s="52" cm="1">
        <f t="array" ref="CE155">A127884674X_Latest</f>
        <v>130.196</v>
      </c>
      <c r="CF155" s="52" cm="1">
        <f t="array" ref="CF155">A127898378R_Latest</f>
        <v>78.081999999999994</v>
      </c>
      <c r="CG155" s="52" cm="1">
        <f t="array" ref="CG155">A127912186V_Latest</f>
        <v>64.394000000000005</v>
      </c>
      <c r="CH155" s="52" cm="1">
        <f t="array" ref="CH155">A127884710W_Latest</f>
        <v>76.700999999999993</v>
      </c>
      <c r="CI155" s="52" cm="1">
        <f t="array" ref="CI155">A127843422R_Latest</f>
        <v>305.20699999999999</v>
      </c>
      <c r="CJ155" s="52" cm="1">
        <f t="array" ref="CJ155">A127898218C_Latest</f>
        <v>118.87</v>
      </c>
      <c r="CK155" s="52" cm="1">
        <f t="array" ref="CK155">A127857374T_Latest</f>
        <v>135.56399999999999</v>
      </c>
      <c r="CL155" s="52" cm="1">
        <f t="array" ref="CL155">A127870854X_Latest</f>
        <v>223.614</v>
      </c>
      <c r="CM155" s="52" cm="1">
        <f t="array" ref="CM155">A127898278F_Latest</f>
        <v>136.90299999999999</v>
      </c>
      <c r="CN155" s="52" t="e" cm="1">
        <f t="array" ref="CN155">A127857566K_Latest</f>
        <v>#NAME?</v>
      </c>
      <c r="CO155" s="52" cm="1">
        <f t="array" ref="CO155">A127925378C_Latest</f>
        <v>928.70600000000002</v>
      </c>
      <c r="CP155" s="52" cm="1">
        <f t="array" ref="CP155">A127858834L_Latest</f>
        <v>17.654</v>
      </c>
      <c r="CQ155" s="52" cm="1">
        <f t="array" ref="CQ155">A127886070W_Latest</f>
        <v>41.034999999999997</v>
      </c>
      <c r="CR155" s="52" cm="1">
        <f t="array" ref="CR155">A127941042X_Latest</f>
        <v>25.891999999999999</v>
      </c>
      <c r="CS155" s="52" cm="1">
        <f t="array" ref="CS155">A127913722F_Latest</f>
        <v>23.521999999999998</v>
      </c>
      <c r="CT155" s="52" cm="1">
        <f t="array" ref="CT155">A127899878C_Latest</f>
        <v>20.97</v>
      </c>
      <c r="CU155" s="52" cm="1">
        <f t="array" ref="CU155">A127845122X_Latest</f>
        <v>14.932</v>
      </c>
      <c r="CV155" s="52" cm="1">
        <f t="array" ref="CV155">A127913782J_Latest</f>
        <v>10.919</v>
      </c>
      <c r="CW155" s="52" cm="1">
        <f t="array" ref="CW155">A127899942K_Latest</f>
        <v>18.068999999999999</v>
      </c>
      <c r="CX155" s="52" cm="1">
        <f t="array" ref="CX155">A127872354R_Latest</f>
        <v>52.817999999999998</v>
      </c>
      <c r="CY155" s="52" cm="1">
        <f t="array" ref="CY155">A127913634F_Latest</f>
        <v>21.641999999999999</v>
      </c>
      <c r="CZ155" s="52" cm="1">
        <f t="array" ref="CZ155">A127886026L_Latest</f>
        <v>25.199000000000002</v>
      </c>
      <c r="DA155" s="52" cm="1">
        <f t="array" ref="DA155">A127913662R_Latest</f>
        <v>43.35</v>
      </c>
      <c r="DB155" s="52" cm="1">
        <f t="array" ref="DB155">A127845038J_Latest</f>
        <v>29.38</v>
      </c>
      <c r="DC155" s="52" t="e" cm="1">
        <f t="array" ref="DC155">A127913814R_Latest</f>
        <v>#NAME?</v>
      </c>
      <c r="DD155" s="52" cm="1">
        <f t="array" ref="DD155">A127940694L_Latest</f>
        <v>173.381</v>
      </c>
      <c r="DE155" s="52" cm="1">
        <f t="array" ref="DE155">A127887534A_Latest</f>
        <v>8.5459999999999994</v>
      </c>
      <c r="DF155" s="52" cm="1">
        <f t="array" ref="DF155">A127887638V_Latest</f>
        <v>22.343</v>
      </c>
      <c r="DG155" s="52" cm="1">
        <f t="array" ref="DG155">A127928838K_Latest</f>
        <v>12.462999999999999</v>
      </c>
      <c r="DH155" s="52" cm="1">
        <f t="array" ref="DH155">A127873978F_Latest</f>
        <v>10.916</v>
      </c>
      <c r="DI155" s="52" cm="1">
        <f t="array" ref="DI155">A127942514C_Latest</f>
        <v>13.632999999999999</v>
      </c>
      <c r="DJ155" s="52" cm="1">
        <f t="array" ref="DJ155">A127860422J_Latest</f>
        <v>4.6449999999999996</v>
      </c>
      <c r="DK155" s="52" cm="1">
        <f t="array" ref="DK155">A127928922A_Latest</f>
        <v>4.7569999999999997</v>
      </c>
      <c r="DL155" s="52" cm="1">
        <f t="array" ref="DL155">A127915342R_Latest</f>
        <v>4.4290000000000003</v>
      </c>
      <c r="DM155" s="52" cm="1">
        <f t="array" ref="DM155">A127901270F_Latest</f>
        <v>28.167000000000002</v>
      </c>
      <c r="DN155" s="52" cm="1">
        <f t="array" ref="DN155">A127887562K_Latest</f>
        <v>12.821999999999999</v>
      </c>
      <c r="DO155" s="52" cm="1">
        <f t="array" ref="DO155">A127846538W_Latest</f>
        <v>12.47</v>
      </c>
      <c r="DP155" s="52" cm="1">
        <f t="array" ref="DP155">A127860306X_Latest</f>
        <v>18.579999999999998</v>
      </c>
      <c r="DQ155" s="52" cm="1">
        <f t="array" ref="DQ155">A127887622A_Latest</f>
        <v>8.4459999999999997</v>
      </c>
      <c r="DR155" s="52" t="e" cm="1">
        <f t="array" ref="DR155">A127901490J_Latest</f>
        <v>#NAME?</v>
      </c>
      <c r="DS155" s="52" cm="1">
        <f t="array" ref="DS155">A127873534T_Latest</f>
        <v>81.731999999999999</v>
      </c>
      <c r="DT155" s="52" cm="1">
        <f t="array" ref="DT155">A127943958K_Latest</f>
        <v>27.172999999999998</v>
      </c>
      <c r="DU155" s="52" cm="1">
        <f t="array" ref="DU155">A127889162K_Latest</f>
        <v>52.707999999999998</v>
      </c>
      <c r="DV155" s="52" cm="1">
        <f t="array" ref="DV155">A127875454C_Latest</f>
        <v>12.945</v>
      </c>
      <c r="DW155" s="52" cm="1">
        <f t="array" ref="DW155">A127875478W_Latest</f>
        <v>15.957000000000001</v>
      </c>
      <c r="DX155" s="52" cm="1">
        <f t="array" ref="DX155">A127916666C_Latest</f>
        <v>28.975999999999999</v>
      </c>
      <c r="DY155" s="52" cm="1">
        <f t="array" ref="DY155">A127944118L_Latest</f>
        <v>11.638</v>
      </c>
      <c r="DZ155" s="52" cm="1">
        <f t="array" ref="DZ155">A127875518C_Latest</f>
        <v>2.59</v>
      </c>
      <c r="EA155" s="52" cm="1">
        <f t="array" ref="EA155">A127861974X_Latest</f>
        <v>7.069</v>
      </c>
      <c r="EB155" s="52" cm="1">
        <f t="array" ref="EB155">A127875318K_Latest</f>
        <v>75.206999999999994</v>
      </c>
      <c r="EC155" s="52" cm="1">
        <f t="array" ref="EC155">A127943986V_Latest</f>
        <v>23.608000000000001</v>
      </c>
      <c r="ED155" s="52" cm="1">
        <f t="array" ref="ED155">A127889118A_Latest</f>
        <v>14.673</v>
      </c>
      <c r="EE155" s="52" cm="1">
        <f t="array" ref="EE155">A127889130T_Latest</f>
        <v>27.524000000000001</v>
      </c>
      <c r="EF155" s="52" cm="1">
        <f t="array" ref="EF155">A127889142A_Latest</f>
        <v>18.045000000000002</v>
      </c>
      <c r="EG155" s="52" t="e" cm="1">
        <f t="array" ref="EG155">A127889278L_Latest</f>
        <v>#NAME?</v>
      </c>
      <c r="EH155" s="52" cm="1">
        <f t="array" ref="EH155">A127861486L_Latest</f>
        <v>159.05600000000001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8773</v>
      </c>
      <c r="C156" s="62">
        <v>39</v>
      </c>
      <c r="D156" s="52" cm="1">
        <f t="array" ref="D156">A127849622T_Latest</f>
        <v>458.04599999999999</v>
      </c>
      <c r="E156" s="52" cm="1">
        <f t="array" ref="E156">A127918190V_Latest</f>
        <v>480.11099999999999</v>
      </c>
      <c r="F156" s="52" cm="1">
        <f t="array" ref="F156">A127835970C_Latest</f>
        <v>416.86599999999999</v>
      </c>
      <c r="G156" s="52" cm="1">
        <f t="array" ref="G156">A127904598R_Latest</f>
        <v>115.879</v>
      </c>
      <c r="H156" s="52" cm="1">
        <f t="array" ref="H156">A127849786L_Latest</f>
        <v>167.04900000000001</v>
      </c>
      <c r="I156" s="52" cm="1">
        <f t="array" ref="I156">A127890690L_Latest</f>
        <v>87.92</v>
      </c>
      <c r="J156" s="52" cm="1">
        <f t="array" ref="J156">A127877082L_Latest</f>
        <v>96.765000000000001</v>
      </c>
      <c r="K156" s="52" cm="1">
        <f t="array" ref="K156">A127932050F_Latest</f>
        <v>163.91900000000001</v>
      </c>
      <c r="L156" s="52" cm="1">
        <f t="array" ref="L156">A127835850K_Latest</f>
        <v>752.42200000000003</v>
      </c>
      <c r="M156" s="52" cm="1">
        <f t="array" ref="M156">A127849650A_Latest</f>
        <v>295.77699999999999</v>
      </c>
      <c r="N156" s="52" cm="1">
        <f t="array" ref="N156">A127890570V_Latest</f>
        <v>477.18900000000002</v>
      </c>
      <c r="O156" s="52" cm="1">
        <f t="array" ref="O156">A127863254L_Latest</f>
        <v>271.80799999999999</v>
      </c>
      <c r="P156" s="52" cm="1">
        <f t="array" ref="P156">A127863274W_Latest</f>
        <v>181.65100000000001</v>
      </c>
      <c r="Q156" s="52" t="e" cm="1">
        <f t="array" ref="Q156">A127904678R_Latest</f>
        <v>#NAME?</v>
      </c>
      <c r="R156" s="52" cm="1">
        <f t="array" ref="R156">A127876710W_Latest</f>
        <v>1986.5550000000001</v>
      </c>
      <c r="S156" s="52" cm="1">
        <f t="array" ref="S156">A127919550F_Latest</f>
        <v>156.35400000000001</v>
      </c>
      <c r="T156" s="52" cm="1">
        <f t="array" ref="T156">A127864806T_Latest</f>
        <v>156.03399999999999</v>
      </c>
      <c r="U156" s="52" cm="1">
        <f t="array" ref="U156">A127906014K_Latest</f>
        <v>129.596</v>
      </c>
      <c r="V156" s="52" cm="1">
        <f t="array" ref="V156">A127933542V_Latest</f>
        <v>41.79</v>
      </c>
      <c r="W156" s="52" cm="1">
        <f t="array" ref="W156">A127864870K_Latest</f>
        <v>56.884999999999998</v>
      </c>
      <c r="X156" s="52" cm="1">
        <f t="array" ref="X156">A127864886C_Latest</f>
        <v>26.498999999999999</v>
      </c>
      <c r="Y156" s="52" cm="1">
        <f t="array" ref="Y156">A127919734X_Latest</f>
        <v>30.739000000000001</v>
      </c>
      <c r="Z156" s="52" cm="1">
        <f t="array" ref="Z156">A127864926K_Latest</f>
        <v>60.18</v>
      </c>
      <c r="AA156" s="52" cm="1">
        <f t="array" ref="AA156">A127933410T_Latest</f>
        <v>251.477</v>
      </c>
      <c r="AB156" s="52" cm="1">
        <f t="array" ref="AB156">A127892090V_Latest</f>
        <v>102.685</v>
      </c>
      <c r="AC156" s="52" cm="1">
        <f t="array" ref="AC156">A127892106A_Latest</f>
        <v>146.77600000000001</v>
      </c>
      <c r="AD156" s="52" cm="1">
        <f t="array" ref="AD156">A127837446V_Latest</f>
        <v>86.274000000000001</v>
      </c>
      <c r="AE156" s="52" cm="1">
        <f t="array" ref="AE156">A127837462V_Latest</f>
        <v>68.805000000000007</v>
      </c>
      <c r="AF156" s="52" t="e" cm="1">
        <f t="array" ref="AF156">A127837602K_Latest</f>
        <v>#NAME?</v>
      </c>
      <c r="AG156" s="52" cm="1">
        <f t="array" ref="AG156">A127850866K_Latest</f>
        <v>658.07600000000002</v>
      </c>
      <c r="AH156" s="52" cm="1">
        <f t="array" ref="AH156">A127920938X_Latest</f>
        <v>115.928</v>
      </c>
      <c r="AI156" s="52" cm="1">
        <f t="array" ref="AI156">A127893782A_Latest</f>
        <v>148.679</v>
      </c>
      <c r="AJ156" s="52" cm="1">
        <f t="array" ref="AJ156">A127866398C_Latest</f>
        <v>114.499</v>
      </c>
      <c r="AK156" s="52" cm="1">
        <f t="array" ref="AK156">A127880254F_Latest</f>
        <v>32.131</v>
      </c>
      <c r="AL156" s="52" cm="1">
        <f t="array" ref="AL156">A127852722K_Latest</f>
        <v>44.246000000000002</v>
      </c>
      <c r="AM156" s="52" cm="1">
        <f t="array" ref="AM156">A127907614J_Latest</f>
        <v>23.381</v>
      </c>
      <c r="AN156" s="52" cm="1">
        <f t="array" ref="AN156">A127839046V_Latest</f>
        <v>30.609000000000002</v>
      </c>
      <c r="AO156" s="52" cm="1">
        <f t="array" ref="AO156">A127935106K_Latest</f>
        <v>31.042999999999999</v>
      </c>
      <c r="AP156" s="52" cm="1">
        <f t="array" ref="AP156">A127880098R_Latest</f>
        <v>223.61699999999999</v>
      </c>
      <c r="AQ156" s="52" cm="1">
        <f t="array" ref="AQ156">A127934962J_Latest</f>
        <v>69.141000000000005</v>
      </c>
      <c r="AR156" s="52" cm="1">
        <f t="array" ref="AR156">A127852618K_Latest</f>
        <v>123.489</v>
      </c>
      <c r="AS156" s="52" cm="1">
        <f t="array" ref="AS156">A127893734J_Latest</f>
        <v>82.525999999999996</v>
      </c>
      <c r="AT156" s="52" cm="1">
        <f t="array" ref="AT156">A127838938J_Latest</f>
        <v>41.225000000000001</v>
      </c>
      <c r="AU156" s="52" t="e" cm="1">
        <f t="array" ref="AU156">A127907674K_Latest</f>
        <v>#NAME?</v>
      </c>
      <c r="AV156" s="52" cm="1">
        <f t="array" ref="AV156">A127920702C_Latest</f>
        <v>540.51599999999996</v>
      </c>
      <c r="AW156" s="52" cm="1">
        <f t="array" ref="AW156">A127854286L_Latest</f>
        <v>88.421999999999997</v>
      </c>
      <c r="AX156" s="52" cm="1">
        <f t="array" ref="AX156">A127867906F_Latest</f>
        <v>81.716999999999999</v>
      </c>
      <c r="AY156" s="52" cm="1">
        <f t="array" ref="AY156">A127854390L_Latest</f>
        <v>79.653999999999996</v>
      </c>
      <c r="AZ156" s="52" cm="1">
        <f t="array" ref="AZ156">A127867938X_Latest</f>
        <v>23.164000000000001</v>
      </c>
      <c r="BA156" s="52" cm="1">
        <f t="array" ref="BA156">A127881702T_Latest</f>
        <v>32.545000000000002</v>
      </c>
      <c r="BB156" s="52" cm="1">
        <f t="array" ref="BB156">A127867986T_Latest</f>
        <v>24.544</v>
      </c>
      <c r="BC156" s="52" cm="1">
        <f t="array" ref="BC156">A127922722X_Latest</f>
        <v>17.422999999999998</v>
      </c>
      <c r="BD156" s="52" cm="1">
        <f t="array" ref="BD156">A127868018A_Latest</f>
        <v>29.3</v>
      </c>
      <c r="BE156" s="52" cm="1">
        <f t="array" ref="BE156">A127840350K_Latest</f>
        <v>133.571</v>
      </c>
      <c r="BF156" s="52" cm="1">
        <f t="array" ref="BF156">A127909006R_Latest</f>
        <v>53.003999999999998</v>
      </c>
      <c r="BG156" s="52" cm="1">
        <f t="array" ref="BG156">A127922542R_Latest</f>
        <v>107.503</v>
      </c>
      <c r="BH156" s="52" cm="1">
        <f t="array" ref="BH156">A127881586V_Latest</f>
        <v>48.832000000000001</v>
      </c>
      <c r="BI156" s="52" cm="1">
        <f t="array" ref="BI156">A127936542X_Latest</f>
        <v>31.210999999999999</v>
      </c>
      <c r="BJ156" s="52" t="e" cm="1">
        <f t="array" ref="BJ156">A127936646T_Latest</f>
        <v>#NAME?</v>
      </c>
      <c r="BK156" s="52" cm="1">
        <f t="array" ref="BK156">A127840070T_Latest</f>
        <v>376.76900000000001</v>
      </c>
      <c r="BL156" s="52" cm="1">
        <f t="array" ref="BL156">A127924014W_Latest</f>
        <v>33.667999999999999</v>
      </c>
      <c r="BM156" s="52" cm="1">
        <f t="array" ref="BM156">A127883238K_Latest</f>
        <v>26.794</v>
      </c>
      <c r="BN156" s="52" cm="1">
        <f t="array" ref="BN156">A127896726L_Latest</f>
        <v>28.759</v>
      </c>
      <c r="BO156" s="52" cm="1">
        <f t="array" ref="BO156">A127869374R_Latest</f>
        <v>6.5650000000000004</v>
      </c>
      <c r="BP156" s="52" cm="1">
        <f t="array" ref="BP156">A127924206R_Latest</f>
        <v>8.1790000000000003</v>
      </c>
      <c r="BQ156" s="52" cm="1">
        <f t="array" ref="BQ156">A127869422W_Latest</f>
        <v>5.7039999999999997</v>
      </c>
      <c r="BR156" s="52" cm="1">
        <f t="array" ref="BR156">A127842078W_Latest</f>
        <v>4.0209999999999999</v>
      </c>
      <c r="BS156" s="52" cm="1">
        <f t="array" ref="BS156">A127856030V_Latest</f>
        <v>14.651999999999999</v>
      </c>
      <c r="BT156" s="52" cm="1">
        <f t="array" ref="BT156">A127855822X_Latest</f>
        <v>45.707000000000001</v>
      </c>
      <c r="BU156" s="52" cm="1">
        <f t="array" ref="BU156">A127855838T_Latest</f>
        <v>23.311</v>
      </c>
      <c r="BV156" s="52" cm="1">
        <f t="array" ref="BV156">A127869306L_Latest</f>
        <v>30.311</v>
      </c>
      <c r="BW156" s="52" cm="1">
        <f t="array" ref="BW156">A127841974A_Latest</f>
        <v>13.978</v>
      </c>
      <c r="BX156" s="52" cm="1">
        <f t="array" ref="BX156">A127938054X_Latest</f>
        <v>13.816000000000001</v>
      </c>
      <c r="BY156" s="52" t="e" cm="1">
        <f t="array" ref="BY156">A127869514F_Latest</f>
        <v>#NAME?</v>
      </c>
      <c r="BZ156" s="52" cm="1">
        <f t="array" ref="BZ156">A127923786C_Latest</f>
        <v>128.34200000000001</v>
      </c>
      <c r="CA156" s="52" cm="1">
        <f t="array" ref="CA156">A127925662L_Latest</f>
        <v>44.796999999999997</v>
      </c>
      <c r="CB156" s="52" cm="1">
        <f t="array" ref="CB156">A127912114J_Latest</f>
        <v>50.006999999999998</v>
      </c>
      <c r="CC156" s="52" cm="1">
        <f t="array" ref="CC156">A127870918X_Latest</f>
        <v>48.746000000000002</v>
      </c>
      <c r="CD156" s="52" cm="1">
        <f t="array" ref="CD156">A127898342L_Latest</f>
        <v>7.9749999999999996</v>
      </c>
      <c r="CE156" s="52" cm="1">
        <f t="array" ref="CE156">A127843554T_Latest</f>
        <v>20.175000000000001</v>
      </c>
      <c r="CF156" s="52" cm="1">
        <f t="array" ref="CF156">A127870966T_Latest</f>
        <v>5.4080000000000004</v>
      </c>
      <c r="CG156" s="52" cm="1">
        <f t="array" ref="CG156">A127843586K_Latest</f>
        <v>10.353</v>
      </c>
      <c r="CH156" s="52" cm="1">
        <f t="array" ref="CH156">A127871002T_Latest</f>
        <v>22.814</v>
      </c>
      <c r="CI156" s="52" cm="1">
        <f t="array" ref="CI156">A127857342X_Latest</f>
        <v>71.486999999999995</v>
      </c>
      <c r="CJ156" s="52" cm="1">
        <f t="array" ref="CJ156">A127939406K_Latest</f>
        <v>34.642000000000003</v>
      </c>
      <c r="CK156" s="52" cm="1">
        <f t="array" ref="CK156">A127857378A_Latest</f>
        <v>52.709000000000003</v>
      </c>
      <c r="CL156" s="52" cm="1">
        <f t="array" ref="CL156">A127843470J_Latest</f>
        <v>30.219000000000001</v>
      </c>
      <c r="CM156" s="52" cm="1">
        <f t="array" ref="CM156">A127898290W_Latest</f>
        <v>20.061</v>
      </c>
      <c r="CN156" s="52" t="e" cm="1">
        <f t="array" ref="CN156">A127912242A_Latest</f>
        <v>#NAME?</v>
      </c>
      <c r="CO156" s="52" cm="1">
        <f t="array" ref="CO156">A127939146A_Latest</f>
        <v>210.27600000000001</v>
      </c>
      <c r="CP156" s="52" cm="1">
        <f t="array" ref="CP156">A127913618F_Latest</f>
        <v>12.17</v>
      </c>
      <c r="CQ156" s="52" cm="1">
        <f t="array" ref="CQ156">A127941038J_Latest</f>
        <v>7.45</v>
      </c>
      <c r="CR156" s="52" cm="1">
        <f t="array" ref="CR156">A127941054J_Latest</f>
        <v>9.0009999999999994</v>
      </c>
      <c r="CS156" s="52" cm="1">
        <f t="array" ref="CS156">A127886110C_Latest</f>
        <v>1.327</v>
      </c>
      <c r="CT156" s="52" cm="1">
        <f t="array" ref="CT156">A127927294F_Latest</f>
        <v>2.536</v>
      </c>
      <c r="CU156" s="52" cm="1">
        <f t="array" ref="CU156">A127872498A_Latest</f>
        <v>1.085</v>
      </c>
      <c r="CV156" s="52" cm="1">
        <f t="array" ref="CV156">A127913790J_Latest</f>
        <v>2.423</v>
      </c>
      <c r="CW156" s="52" cm="1">
        <f t="array" ref="CW156">A127859022X_Latest</f>
        <v>4.0629999999999997</v>
      </c>
      <c r="CX156" s="52" cm="1">
        <f t="array" ref="CX156">A127927110A_Latest</f>
        <v>14.147</v>
      </c>
      <c r="CY156" s="52" cm="1">
        <f t="array" ref="CY156">A127858858F_Latest</f>
        <v>7.274</v>
      </c>
      <c r="CZ156" s="52" cm="1">
        <f t="array" ref="CZ156">A127858878R_Latest</f>
        <v>8.81</v>
      </c>
      <c r="DA156" s="52" cm="1">
        <f t="array" ref="DA156">A127913666X_Latest</f>
        <v>5.4219999999999997</v>
      </c>
      <c r="DB156" s="52" cm="1">
        <f t="array" ref="DB156">A127927206V_Latest</f>
        <v>4.2969999999999997</v>
      </c>
      <c r="DC156" s="52" t="e" cm="1">
        <f t="array" ref="DC156">A127845174A_Latest</f>
        <v>#NAME?</v>
      </c>
      <c r="DD156" s="52" cm="1">
        <f t="array" ref="DD156">A127926850R_Latest</f>
        <v>40.055999999999997</v>
      </c>
      <c r="DE156" s="52" cm="1">
        <f t="array" ref="DE156">A127901254F_Latest</f>
        <v>3.38</v>
      </c>
      <c r="DF156" s="52" cm="1">
        <f t="array" ref="DF156">A127901362R_Latest</f>
        <v>1.724</v>
      </c>
      <c r="DG156" s="52" cm="1">
        <f t="array" ref="DG156">A127860370T_Latest</f>
        <v>3.3769999999999998</v>
      </c>
      <c r="DH156" s="52" cm="1">
        <f t="array" ref="DH156">A127860390A_Latest</f>
        <v>1.484</v>
      </c>
      <c r="DI156" s="52" cm="1">
        <f t="array" ref="DI156">A127928886C_Latest</f>
        <v>1.573</v>
      </c>
      <c r="DJ156" s="52" cm="1">
        <f t="array" ref="DJ156">A127860430J_Latest</f>
        <v>6.9000000000000006E-2</v>
      </c>
      <c r="DK156" s="52" cm="1">
        <f t="array" ref="DK156">A127860450T_Latest</f>
        <v>0.65500000000000003</v>
      </c>
      <c r="DL156" s="52" cm="1">
        <f t="array" ref="DL156">A127928946V_Latest</f>
        <v>0.83</v>
      </c>
      <c r="DM156" s="52" cm="1">
        <f t="array" ref="DM156">A127901282R_Latest</f>
        <v>3.1469999999999998</v>
      </c>
      <c r="DN156" s="52" cm="1">
        <f t="array" ref="DN156">A127928774K_Latest</f>
        <v>3.0939999999999999</v>
      </c>
      <c r="DO156" s="52" cm="1">
        <f t="array" ref="DO156">A127873902K_Latest</f>
        <v>3.64</v>
      </c>
      <c r="DP156" s="52" cm="1">
        <f t="array" ref="DP156">A127873910K_Latest</f>
        <v>2.472</v>
      </c>
      <c r="DQ156" s="52" cm="1">
        <f t="array" ref="DQ156">A127860338T_Latest</f>
        <v>0.73899999999999999</v>
      </c>
      <c r="DR156" s="52" t="e" cm="1">
        <f t="array" ref="DR156">A127887738C_Latest</f>
        <v>#NAME?</v>
      </c>
      <c r="DS156" s="52" cm="1">
        <f t="array" ref="DS156">A127859946X_Latest</f>
        <v>13.092000000000001</v>
      </c>
      <c r="DT156" s="52" cm="1">
        <f t="array" ref="DT156">A127861774F_Latest</f>
        <v>3.3260000000000001</v>
      </c>
      <c r="DU156" s="52" cm="1">
        <f t="array" ref="DU156">A127889174V_Latest</f>
        <v>7.7050000000000001</v>
      </c>
      <c r="DV156" s="52" cm="1">
        <f t="array" ref="DV156">A127903006F_Latest</f>
        <v>3.234</v>
      </c>
      <c r="DW156" s="52" cm="1">
        <f t="array" ref="DW156">A127861910L_Latest</f>
        <v>1.4430000000000001</v>
      </c>
      <c r="DX156" s="52" cm="1">
        <f t="array" ref="DX156">A127903042R_Latest</f>
        <v>0.91</v>
      </c>
      <c r="DY156" s="52" cm="1">
        <f t="array" ref="DY156">A127861942F_Latest</f>
        <v>1.23</v>
      </c>
      <c r="DZ156" s="52" cm="1">
        <f t="array" ref="DZ156">A127848194R_Latest</f>
        <v>0.54200000000000004</v>
      </c>
      <c r="EA156" s="52" cm="1">
        <f t="array" ref="EA156">A127903118X_Latest</f>
        <v>1.0369999999999999</v>
      </c>
      <c r="EB156" s="52" cm="1">
        <f t="array" ref="EB156">A127861794R_Latest</f>
        <v>9.27</v>
      </c>
      <c r="EC156" s="52" cm="1">
        <f t="array" ref="EC156">A127902926C_Latest</f>
        <v>2.625</v>
      </c>
      <c r="ED156" s="52" cm="1">
        <f t="array" ref="ED156">A127930294R_Latest</f>
        <v>3.9510000000000001</v>
      </c>
      <c r="EE156" s="52" cm="1">
        <f t="array" ref="EE156">A127916622A_Latest</f>
        <v>2.0859999999999999</v>
      </c>
      <c r="EF156" s="52" cm="1">
        <f t="array" ref="EF156">A127848106C_Latest</f>
        <v>1.496</v>
      </c>
      <c r="EG156" s="52" t="e" cm="1">
        <f t="array" ref="EG156">A127930534R_Latest</f>
        <v>#NAME?</v>
      </c>
      <c r="EH156" s="52" cm="1">
        <f t="array" ref="EH156">A127902602J_Latest</f>
        <v>19.427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1511.1389999999999</v>
      </c>
      <c r="E157" s="52" cm="1">
        <f t="array" ref="E157">A127931906K_Latest</f>
        <v>2881.9450000000002</v>
      </c>
      <c r="F157" s="52" cm="1">
        <f t="array" ref="F157">A127863294F_Latest</f>
        <v>1470.577</v>
      </c>
      <c r="G157" s="52" cm="1">
        <f t="array" ref="G157">A127877026V_Latest</f>
        <v>1029.732</v>
      </c>
      <c r="H157" s="52" cm="1">
        <f t="array" ref="H157">A127890678W_Latest</f>
        <v>1403.6569999999999</v>
      </c>
      <c r="I157" s="52" cm="1">
        <f t="array" ref="I157">A127931974L_Latest</f>
        <v>779.72900000000004</v>
      </c>
      <c r="J157" s="52" cm="1">
        <f t="array" ref="J157">A127890706V_Latest</f>
        <v>624.07100000000003</v>
      </c>
      <c r="K157" s="52" cm="1">
        <f t="array" ref="K157">A127890718C_Latest</f>
        <v>826.197</v>
      </c>
      <c r="L157" s="52" cm="1">
        <f t="array" ref="L157">A127835846V_Latest</f>
        <v>3899.2530000000002</v>
      </c>
      <c r="M157" s="52" cm="1">
        <f t="array" ref="M157">A127918114T_Latest</f>
        <v>1342.893</v>
      </c>
      <c r="N157" s="52" cm="1">
        <f t="array" ref="N157">A127849666V_Latest</f>
        <v>1568.3330000000001</v>
      </c>
      <c r="O157" s="52" cm="1">
        <f t="array" ref="O157">A127849694C_Latest</f>
        <v>2291.5740000000001</v>
      </c>
      <c r="P157" s="52" cm="1">
        <f t="array" ref="P157">A127849710T_Latest</f>
        <v>1364.43</v>
      </c>
      <c r="Q157" s="52" t="e" cm="1">
        <f t="array" ref="Q157">A127863402C_Latest</f>
        <v>#NAME?</v>
      </c>
      <c r="R157" s="52" cm="1">
        <f t="array" ref="R157">A127862922R_Latest</f>
        <v>10532.781999999999</v>
      </c>
      <c r="S157" s="52" cm="1">
        <f t="array" ref="S157">A127919546R_Latest</f>
        <v>521.48500000000001</v>
      </c>
      <c r="T157" s="52" cm="1">
        <f t="array" ref="T157">A127837470V_Latest</f>
        <v>958.77700000000004</v>
      </c>
      <c r="U157" s="52" cm="1">
        <f t="array" ref="U157">A127906006K_Latest</f>
        <v>436.69400000000002</v>
      </c>
      <c r="V157" s="52" cm="1">
        <f t="array" ref="V157">A127878638A_Latest</f>
        <v>306.01499999999999</v>
      </c>
      <c r="W157" s="52" cm="1">
        <f t="array" ref="W157">A127837534V_Latest</f>
        <v>479.44400000000002</v>
      </c>
      <c r="X157" s="52" cm="1">
        <f t="array" ref="X157">A127878670A_Latest</f>
        <v>258.267</v>
      </c>
      <c r="Y157" s="52" cm="1">
        <f t="array" ref="Y157">A127933594W_Latest</f>
        <v>197.60300000000001</v>
      </c>
      <c r="Z157" s="52" cm="1">
        <f t="array" ref="Z157">A127919742X_Latest</f>
        <v>235.73500000000001</v>
      </c>
      <c r="AA157" s="52" cm="1">
        <f t="array" ref="AA157">A127837382V_Latest</f>
        <v>1312.0319999999999</v>
      </c>
      <c r="AB157" s="52" cm="1">
        <f t="array" ref="AB157">A127878550J_Latest</f>
        <v>437.46899999999999</v>
      </c>
      <c r="AC157" s="52" cm="1">
        <f t="array" ref="AC157">A127851170F_Latest</f>
        <v>472.98700000000002</v>
      </c>
      <c r="AD157" s="52" cm="1">
        <f t="array" ref="AD157">A127864762A_Latest</f>
        <v>732.09400000000005</v>
      </c>
      <c r="AE157" s="52" cm="1">
        <f t="array" ref="AE157">A127892122A_Latest</f>
        <v>421.12299999999999</v>
      </c>
      <c r="AF157" s="52" t="e" cm="1">
        <f t="array" ref="AF157">A127892270C_Latest</f>
        <v>#NAME?</v>
      </c>
      <c r="AG157" s="52" cm="1">
        <f t="array" ref="AG157">A127905598J_Latest</f>
        <v>3395.1750000000002</v>
      </c>
      <c r="AH157" s="52" cm="1">
        <f t="array" ref="AH157">A127893650X_Latest</f>
        <v>394.27300000000002</v>
      </c>
      <c r="AI157" s="52" cm="1">
        <f t="array" ref="AI157">A127838946J_Latest</f>
        <v>807.93899999999996</v>
      </c>
      <c r="AJ157" s="52" cm="1">
        <f t="array" ref="AJ157">A127907546T_Latest</f>
        <v>367.75400000000002</v>
      </c>
      <c r="AK157" s="52" cm="1">
        <f t="array" ref="AK157">A127935038V_Latest</f>
        <v>252.666</v>
      </c>
      <c r="AL157" s="52" cm="1">
        <f t="array" ref="AL157">A127839002T_Latest</f>
        <v>340.142</v>
      </c>
      <c r="AM157" s="52" cm="1">
        <f t="array" ref="AM157">A127907610X_Latest</f>
        <v>187.874</v>
      </c>
      <c r="AN157" s="52" cm="1">
        <f t="array" ref="AN157">A127839034K_Latest</f>
        <v>153.88900000000001</v>
      </c>
      <c r="AO157" s="52" cm="1">
        <f t="array" ref="AO157">A127852794W_Latest</f>
        <v>197.55</v>
      </c>
      <c r="AP157" s="52" cm="1">
        <f t="array" ref="AP157">A127852574V_Latest</f>
        <v>1090.213</v>
      </c>
      <c r="AQ157" s="52" cm="1">
        <f t="array" ref="AQ157">A127880110V_Latest</f>
        <v>307.85500000000002</v>
      </c>
      <c r="AR157" s="52" cm="1">
        <f t="array" ref="AR157">A127934974T_Latest</f>
        <v>395.911</v>
      </c>
      <c r="AS157" s="52" cm="1">
        <f t="array" ref="AS157">A127893714X_Latest</f>
        <v>568.58600000000001</v>
      </c>
      <c r="AT157" s="52" cm="1">
        <f t="array" ref="AT157">A127893758A_Latest</f>
        <v>329.81299999999999</v>
      </c>
      <c r="AU157" s="52" t="e" cm="1">
        <f t="array" ref="AU157">A127893922T_Latest</f>
        <v>#NAME?</v>
      </c>
      <c r="AV157" s="52" cm="1">
        <f t="array" ref="AV157">A127852302R_Latest</f>
        <v>2703.2550000000001</v>
      </c>
      <c r="AW157" s="52" cm="1">
        <f t="array" ref="AW157">A127936430F_Latest</f>
        <v>281.89299999999997</v>
      </c>
      <c r="AX157" s="52" cm="1">
        <f t="array" ref="AX157">A127881618A_Latest</f>
        <v>532.37800000000004</v>
      </c>
      <c r="AY157" s="52" cm="1">
        <f t="array" ref="AY157">A127854386W_Latest</f>
        <v>301.85199999999998</v>
      </c>
      <c r="AZ157" s="52" cm="1">
        <f t="array" ref="AZ157">A127867934R_Latest</f>
        <v>227.92500000000001</v>
      </c>
      <c r="BA157" s="52" cm="1">
        <f t="array" ref="BA157">A127854426C_Latest</f>
        <v>280.29199999999997</v>
      </c>
      <c r="BB157" s="52" cm="1">
        <f t="array" ref="BB157">A127909110R_Latest</f>
        <v>162.57900000000001</v>
      </c>
      <c r="BC157" s="52" cm="1">
        <f t="array" ref="BC157">A127909138T_Latest</f>
        <v>132.029</v>
      </c>
      <c r="BD157" s="52" cm="1">
        <f t="array" ref="BD157">A127840546L_Latest</f>
        <v>185.32300000000001</v>
      </c>
      <c r="BE157" s="52" cm="1">
        <f t="array" ref="BE157">A127936446X_Latest</f>
        <v>710.33600000000001</v>
      </c>
      <c r="BF157" s="52" cm="1">
        <f t="array" ref="BF157">A127840358C_Latest</f>
        <v>276.59100000000001</v>
      </c>
      <c r="BG157" s="52" cm="1">
        <f t="array" ref="BG157">A127936498A_Latest</f>
        <v>336.70299999999997</v>
      </c>
      <c r="BH157" s="52" cm="1">
        <f t="array" ref="BH157">A127881566K_Latest</f>
        <v>478.03199999999998</v>
      </c>
      <c r="BI157" s="52" cm="1">
        <f t="array" ref="BI157">A127909054J_Latest</f>
        <v>288.517</v>
      </c>
      <c r="BJ157" s="52" t="e" cm="1">
        <f t="array" ref="BJ157">A127840566W_Latest</f>
        <v>#NAME?</v>
      </c>
      <c r="BK157" s="52" cm="1">
        <f t="array" ref="BK157">A127936142L_Latest</f>
        <v>2106.8939999999998</v>
      </c>
      <c r="BL157" s="52" cm="1">
        <f t="array" ref="BL157">A127924006W_Latest</f>
        <v>90.888000000000005</v>
      </c>
      <c r="BM157" s="52" cm="1">
        <f t="array" ref="BM157">A127842002A_Latest</f>
        <v>170.96199999999999</v>
      </c>
      <c r="BN157" s="52" cm="1">
        <f t="array" ref="BN157">A127855910X_Latest</f>
        <v>102.05800000000001</v>
      </c>
      <c r="BO157" s="52" cm="1">
        <f t="array" ref="BO157">A127883266V_Latest</f>
        <v>82.600999999999999</v>
      </c>
      <c r="BP157" s="52" cm="1">
        <f t="array" ref="BP157">A127896754W_Latest</f>
        <v>84.808999999999997</v>
      </c>
      <c r="BQ157" s="52" cm="1">
        <f t="array" ref="BQ157">A127883298L_Latest</f>
        <v>53.92</v>
      </c>
      <c r="BR157" s="52" cm="1">
        <f t="array" ref="BR157">A127842070C_Latest</f>
        <v>43.917000000000002</v>
      </c>
      <c r="BS157" s="52" cm="1">
        <f t="array" ref="BS157">A127924254J_Latest</f>
        <v>72.575000000000003</v>
      </c>
      <c r="BT157" s="52" cm="1">
        <f t="array" ref="BT157">A127924026F_Latest</f>
        <v>227.22399999999999</v>
      </c>
      <c r="BU157" s="52" cm="1">
        <f t="array" ref="BU157">A127937994F_Latest</f>
        <v>96.4</v>
      </c>
      <c r="BV157" s="52" cm="1">
        <f t="array" ref="BV157">A127910474A_Latest</f>
        <v>105.71599999999999</v>
      </c>
      <c r="BW157" s="52" cm="1">
        <f t="array" ref="BW157">A127896682W_Latest</f>
        <v>159.59399999999999</v>
      </c>
      <c r="BX157" s="52" cm="1">
        <f t="array" ref="BX157">A127855882A_Latest</f>
        <v>105.61</v>
      </c>
      <c r="BY157" s="52" t="e" cm="1">
        <f t="array" ref="BY157">A127869494J_Latest</f>
        <v>#NAME?</v>
      </c>
      <c r="BZ157" s="52" cm="1">
        <f t="array" ref="BZ157">A127882858F_Latest</f>
        <v>701.73099999999999</v>
      </c>
      <c r="CA157" s="52" cm="1">
        <f t="array" ref="CA157">A127870766X_Latest</f>
        <v>150.352</v>
      </c>
      <c r="CB157" s="52" cm="1">
        <f t="array" ref="CB157">A127898318L_Latest</f>
        <v>278.923</v>
      </c>
      <c r="CC157" s="52" cm="1">
        <f t="array" ref="CC157">A127870906R_Latest</f>
        <v>195.30699999999999</v>
      </c>
      <c r="CD157" s="52" cm="1">
        <f t="array" ref="CD157">A127870934X_Latest</f>
        <v>105.876</v>
      </c>
      <c r="CE157" s="52" cm="1">
        <f t="array" ref="CE157">A127912162A_Latest</f>
        <v>150.37100000000001</v>
      </c>
      <c r="CF157" s="52" cm="1">
        <f t="array" ref="CF157">A127925858R_Latest</f>
        <v>83.49</v>
      </c>
      <c r="CG157" s="52" cm="1">
        <f t="array" ref="CG157">A127857550T_Latest</f>
        <v>74.747</v>
      </c>
      <c r="CH157" s="52" cm="1">
        <f t="array" ref="CH157">A127898434W_Latest</f>
        <v>99.515000000000001</v>
      </c>
      <c r="CI157" s="52" cm="1">
        <f t="array" ref="CI157">A127884574R_Latest</f>
        <v>376.69299999999998</v>
      </c>
      <c r="CJ157" s="52" cm="1">
        <f t="array" ref="CJ157">A127898214V_Latest</f>
        <v>153.512</v>
      </c>
      <c r="CK157" s="52" cm="1">
        <f t="array" ref="CK157">A127857370J_Latest</f>
        <v>188.273</v>
      </c>
      <c r="CL157" s="52" cm="1">
        <f t="array" ref="CL157">A127857390T_Latest</f>
        <v>253.83199999999999</v>
      </c>
      <c r="CM157" s="52" cm="1">
        <f t="array" ref="CM157">A127898274W_Latest</f>
        <v>156.964</v>
      </c>
      <c r="CN157" s="52" t="e" cm="1">
        <f t="array" ref="CN157">A127871014A_Latest</f>
        <v>#NAME?</v>
      </c>
      <c r="CO157" s="52" cm="1">
        <f t="array" ref="CO157">A127870474W_Latest</f>
        <v>1138.982</v>
      </c>
      <c r="CP157" s="52" cm="1">
        <f t="array" ref="CP157">A127927098W_Latest</f>
        <v>29.824999999999999</v>
      </c>
      <c r="CQ157" s="52" cm="1">
        <f t="array" ref="CQ157">A127845054J_Latest</f>
        <v>48.484999999999999</v>
      </c>
      <c r="CR157" s="52" cm="1">
        <f t="array" ref="CR157">A127872450R_Latest</f>
        <v>34.893000000000001</v>
      </c>
      <c r="CS157" s="52" cm="1">
        <f t="array" ref="CS157">A127927258W_Latest</f>
        <v>24.849</v>
      </c>
      <c r="CT157" s="52" cm="1">
        <f t="array" ref="CT157">A127886114L_Latest</f>
        <v>23.504999999999999</v>
      </c>
      <c r="CU157" s="52" cm="1">
        <f t="array" ref="CU157">A127872486T_Latest</f>
        <v>16.016999999999999</v>
      </c>
      <c r="CV157" s="52" cm="1">
        <f t="array" ref="CV157">A127859006X_Latest</f>
        <v>13.342000000000001</v>
      </c>
      <c r="CW157" s="52" cm="1">
        <f t="array" ref="CW157">A127845154T_Latest</f>
        <v>22.132000000000001</v>
      </c>
      <c r="CX157" s="52" cm="1">
        <f t="array" ref="CX157">A127844942L_Latest</f>
        <v>66.963999999999999</v>
      </c>
      <c r="CY157" s="52" cm="1">
        <f t="array" ref="CY157">A127844974F_Latest</f>
        <v>28.917000000000002</v>
      </c>
      <c r="CZ157" s="52" cm="1">
        <f t="array" ref="CZ157">A127858870W_Latest</f>
        <v>34.009</v>
      </c>
      <c r="DA157" s="52" cm="1">
        <f t="array" ref="DA157">A127927162C_Latest</f>
        <v>48.771999999999998</v>
      </c>
      <c r="DB157" s="52" cm="1">
        <f t="array" ref="DB157">A127872422F_Latest</f>
        <v>33.677</v>
      </c>
      <c r="DC157" s="52" t="e" cm="1">
        <f t="array" ref="DC157">A127872538J_Latest</f>
        <v>#NAME?</v>
      </c>
      <c r="DD157" s="52" cm="1">
        <f t="array" ref="DD157">A127926842R_Latest</f>
        <v>213.43700000000001</v>
      </c>
      <c r="DE157" s="52" cm="1">
        <f t="array" ref="DE157">A127873830K_Latest</f>
        <v>11.925000000000001</v>
      </c>
      <c r="DF157" s="52" cm="1">
        <f t="array" ref="DF157">A127873950C_Latest</f>
        <v>24.067</v>
      </c>
      <c r="DG157" s="52" cm="1">
        <f t="array" ref="DG157">A127915282X_Latest</f>
        <v>15.84</v>
      </c>
      <c r="DH157" s="52" cm="1">
        <f t="array" ref="DH157">A127887674C_Latest</f>
        <v>12.401</v>
      </c>
      <c r="DI157" s="52" cm="1">
        <f t="array" ref="DI157">A127928874V_Latest</f>
        <v>15.206</v>
      </c>
      <c r="DJ157" s="52" cm="1">
        <f t="array" ref="DJ157">A127860418T_Latest</f>
        <v>4.7140000000000004</v>
      </c>
      <c r="DK157" s="52" cm="1">
        <f t="array" ref="DK157">A127874022F_Latest</f>
        <v>5.4119999999999999</v>
      </c>
      <c r="DL157" s="52" cm="1">
        <f t="array" ref="DL157">A127860478V_Latest</f>
        <v>5.2590000000000003</v>
      </c>
      <c r="DM157" s="52" cm="1">
        <f t="array" ref="DM157">A127942390L_Latest</f>
        <v>31.314</v>
      </c>
      <c r="DN157" s="52" cm="1">
        <f t="array" ref="DN157">A127846514C_Latest</f>
        <v>15.916</v>
      </c>
      <c r="DO157" s="52" cm="1">
        <f t="array" ref="DO157">A127901322W_Latest</f>
        <v>16.11</v>
      </c>
      <c r="DP157" s="52" cm="1">
        <f t="array" ref="DP157">A127887602T_Latest</f>
        <v>21.053000000000001</v>
      </c>
      <c r="DQ157" s="52" cm="1">
        <f t="array" ref="DQ157">A127846570W_Latest</f>
        <v>9.1850000000000005</v>
      </c>
      <c r="DR157" s="52" t="e" cm="1">
        <f t="array" ref="DR157">A127846746R_Latest</f>
        <v>#NAME?</v>
      </c>
      <c r="DS157" s="52" cm="1">
        <f t="array" ref="DS157">A127942082K_Latest</f>
        <v>94.823999999999998</v>
      </c>
      <c r="DT157" s="52" cm="1">
        <f t="array" ref="DT157">A127861762W_Latest</f>
        <v>30.498999999999999</v>
      </c>
      <c r="DU157" s="52" cm="1">
        <f t="array" ref="DU157">A127848114C_Latest</f>
        <v>60.412999999999997</v>
      </c>
      <c r="DV157" s="52" cm="1">
        <f t="array" ref="DV157">A127930390R_Latest</f>
        <v>16.178999999999998</v>
      </c>
      <c r="DW157" s="52" cm="1">
        <f t="array" ref="DW157">A127875474L_Latest</f>
        <v>17.399000000000001</v>
      </c>
      <c r="DX157" s="52" cm="1">
        <f t="array" ref="DX157">A127944098R_Latest</f>
        <v>29.885999999999999</v>
      </c>
      <c r="DY157" s="52" cm="1">
        <f t="array" ref="DY157">A127916686L_Latest</f>
        <v>12.868</v>
      </c>
      <c r="DZ157" s="52" cm="1">
        <f t="array" ref="DZ157">A127930486J_Latest</f>
        <v>3.1320000000000001</v>
      </c>
      <c r="EA157" s="52" cm="1">
        <f t="array" ref="EA157">A127848202C_Latest</f>
        <v>8.1069999999999993</v>
      </c>
      <c r="EB157" s="52" cm="1">
        <f t="array" ref="EB157">A127861782F_Latest</f>
        <v>84.475999999999999</v>
      </c>
      <c r="EC157" s="52" cm="1">
        <f t="array" ref="EC157">A127861810C_Latest</f>
        <v>26.233000000000001</v>
      </c>
      <c r="ED157" s="52" cm="1">
        <f t="array" ref="ED157">A127916602T_Latest</f>
        <v>18.623999999999999</v>
      </c>
      <c r="EE157" s="52" cm="1">
        <f t="array" ref="EE157">A127861842W_Latest</f>
        <v>29.61</v>
      </c>
      <c r="EF157" s="52" cm="1">
        <f t="array" ref="EF157">A127848094F_Latest</f>
        <v>19.541</v>
      </c>
      <c r="EG157" s="52" t="e" cm="1">
        <f t="array" ref="EG157">A127848218W_Latest</f>
        <v>#NAME?</v>
      </c>
      <c r="EH157" s="52" cm="1">
        <f t="array" ref="EH157">A127943678T_Latest</f>
        <v>178.48400000000001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8774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8775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8776</v>
      </c>
      <c r="C160" s="62">
        <v>43</v>
      </c>
      <c r="D160" s="52" cm="1">
        <f t="array" ref="D160">A127863154C_Latest</f>
        <v>971.62400000000002</v>
      </c>
      <c r="E160" s="52" cm="1">
        <f t="array" ref="E160">A127904518C_Latest</f>
        <v>2275.4740000000002</v>
      </c>
      <c r="F160" s="52" cm="1">
        <f t="array" ref="F160">A127863298R_Latest</f>
        <v>1011.828</v>
      </c>
      <c r="G160" s="52" cm="1">
        <f t="array" ref="G160">A127904578F_Latest</f>
        <v>858.096</v>
      </c>
      <c r="H160" s="52" cm="1">
        <f t="array" ref="H160">A127918218K_Latest</f>
        <v>1137.183</v>
      </c>
      <c r="I160" s="52" cm="1">
        <f t="array" ref="I160">A127904630C_Latest</f>
        <v>657.38099999999997</v>
      </c>
      <c r="J160" s="52" cm="1">
        <f t="array" ref="J160">A127932002L_Latest</f>
        <v>502.73700000000002</v>
      </c>
      <c r="K160" s="52" cm="1">
        <f t="array" ref="K160">A127932026F_Latest</f>
        <v>627.80700000000002</v>
      </c>
      <c r="L160" s="52" cm="1">
        <f t="array" ref="L160">A127918102J_Latest</f>
        <v>2953.23</v>
      </c>
      <c r="M160" s="52" cm="1">
        <f t="array" ref="M160">A127863198F_Latest</f>
        <v>982.03099999999995</v>
      </c>
      <c r="N160" s="52" cm="1">
        <f t="array" ref="N160">A127904482L_Latest</f>
        <v>1047.914</v>
      </c>
      <c r="O160" s="52" cm="1">
        <f t="array" ref="O160">A127890586L_Latest</f>
        <v>1889.7339999999999</v>
      </c>
      <c r="P160" s="52" cm="1">
        <f t="array" ref="P160">A127835922K_Latest</f>
        <v>1127.3900000000001</v>
      </c>
      <c r="Q160" s="52" t="e" cm="1">
        <f t="array" ref="Q160">A127918302A_Latest</f>
        <v>#NAME?</v>
      </c>
      <c r="R160" s="52" cm="1">
        <f t="array" ref="R160">A127876702W_Latest</f>
        <v>8042.13</v>
      </c>
      <c r="S160" s="52" cm="1">
        <f t="array" ref="S160">A127837370K_Latest</f>
        <v>335.65699999999998</v>
      </c>
      <c r="T160" s="52" cm="1">
        <f t="array" ref="T160">A127878610X_Latest</f>
        <v>765.59199999999998</v>
      </c>
      <c r="U160" s="52" cm="1">
        <f t="array" ref="U160">A127837506K_Latest</f>
        <v>295.99099999999999</v>
      </c>
      <c r="V160" s="52" cm="1">
        <f t="array" ref="V160">A127878646A_Latest</f>
        <v>249.482</v>
      </c>
      <c r="W160" s="52" cm="1">
        <f t="array" ref="W160">A127906030K_Latest</f>
        <v>387.85899999999998</v>
      </c>
      <c r="X160" s="52" cm="1">
        <f t="array" ref="X160">A127864878C_Latest</f>
        <v>217.17099999999999</v>
      </c>
      <c r="Y160" s="52" cm="1">
        <f t="array" ref="Y160">A127864902T_Latest</f>
        <v>159.62200000000001</v>
      </c>
      <c r="Z160" s="52" cm="1">
        <f t="array" ref="Z160">A127864922A_Latest</f>
        <v>171.75800000000001</v>
      </c>
      <c r="AA160" s="52" cm="1">
        <f t="array" ref="AA160">A127878514X_Latest</f>
        <v>998.44100000000003</v>
      </c>
      <c r="AB160" s="52" cm="1">
        <f t="array" ref="AB160">A127892078C_Latest</f>
        <v>312.96300000000002</v>
      </c>
      <c r="AC160" s="52" cm="1">
        <f t="array" ref="AC160">A127851174R_Latest</f>
        <v>316.17200000000003</v>
      </c>
      <c r="AD160" s="52" cm="1">
        <f t="array" ref="AD160">A127851178X_Latest</f>
        <v>604.88199999999995</v>
      </c>
      <c r="AE160" s="52" cm="1">
        <f t="array" ref="AE160">A127864778V_Latest</f>
        <v>338.45400000000001</v>
      </c>
      <c r="AF160" s="52" t="e" cm="1">
        <f t="array" ref="AF160">A127878750A_Latest</f>
        <v>#NAME?</v>
      </c>
      <c r="AG160" s="52" cm="1">
        <f t="array" ref="AG160">A127905602L_Latest</f>
        <v>2583.1329999999998</v>
      </c>
      <c r="AH160" s="52" cm="1">
        <f t="array" ref="AH160">A127907454J_Latest</f>
        <v>253.834</v>
      </c>
      <c r="AI160" s="52" cm="1">
        <f t="array" ref="AI160">A127852658C_Latest</f>
        <v>624.404</v>
      </c>
      <c r="AJ160" s="52" cm="1">
        <f t="array" ref="AJ160">A127893798V_Latest</f>
        <v>244.36600000000001</v>
      </c>
      <c r="AK160" s="52" cm="1">
        <f t="array" ref="AK160">A127838982T_Latest</f>
        <v>206.43700000000001</v>
      </c>
      <c r="AL160" s="52" cm="1">
        <f t="array" ref="AL160">A127839006A_Latest</f>
        <v>273.65499999999997</v>
      </c>
      <c r="AM160" s="52" cm="1">
        <f t="array" ref="AM160">A127866422T_Latest</f>
        <v>157.57900000000001</v>
      </c>
      <c r="AN160" s="52" cm="1">
        <f t="array" ref="AN160">A127866442A_Latest</f>
        <v>118.669</v>
      </c>
      <c r="AO160" s="52" cm="1">
        <f t="array" ref="AO160">A127935098W_Latest</f>
        <v>155.821</v>
      </c>
      <c r="AP160" s="52" cm="1">
        <f t="array" ref="AP160">A127880094F_Latest</f>
        <v>809.69600000000003</v>
      </c>
      <c r="AQ160" s="52" cm="1">
        <f t="array" ref="AQ160">A127920962X_Latest</f>
        <v>225.02500000000001</v>
      </c>
      <c r="AR160" s="52" cm="1">
        <f t="array" ref="AR160">A127880142L_Latest</f>
        <v>263.72199999999998</v>
      </c>
      <c r="AS160" s="52" cm="1">
        <f t="array" ref="AS160">A127866334T_Latest</f>
        <v>457.09</v>
      </c>
      <c r="AT160" s="52" cm="1">
        <f t="array" ref="AT160">A127866350T_Latest</f>
        <v>272.65499999999997</v>
      </c>
      <c r="AU160" s="52" t="e" cm="1">
        <f t="array" ref="AU160">A127839066C_Latest</f>
        <v>#NAME?</v>
      </c>
      <c r="AV160" s="52" cm="1">
        <f t="array" ref="AV160">A127934654F_Latest</f>
        <v>2034.7629999999999</v>
      </c>
      <c r="AW160" s="52" cm="1">
        <f t="array" ref="AW160">A127840318K_Latest</f>
        <v>180.72300000000001</v>
      </c>
      <c r="AX160" s="52" cm="1">
        <f t="array" ref="AX160">A127922578T_Latest</f>
        <v>427.15699999999998</v>
      </c>
      <c r="AY160" s="52" cm="1">
        <f t="array" ref="AY160">A127936558T_Latest</f>
        <v>212.429</v>
      </c>
      <c r="AZ160" s="52" cm="1">
        <f t="array" ref="AZ160">A127936574T_Latest</f>
        <v>194.17699999999999</v>
      </c>
      <c r="BA160" s="52" cm="1">
        <f t="array" ref="BA160">A127936578A_Latest</f>
        <v>230.952</v>
      </c>
      <c r="BB160" s="52" cm="1">
        <f t="array" ref="BB160">A127867974J_Latest</f>
        <v>133.27199999999999</v>
      </c>
      <c r="BC160" s="52" cm="1">
        <f t="array" ref="BC160">A127922706X_Latest</f>
        <v>106.631</v>
      </c>
      <c r="BD160" s="52" cm="1">
        <f t="array" ref="BD160">A127936618J_Latest</f>
        <v>146.00399999999999</v>
      </c>
      <c r="BE160" s="52" cm="1">
        <f t="array" ref="BE160">A127840338V_Latest</f>
        <v>544.24699999999996</v>
      </c>
      <c r="BF160" s="52" cm="1">
        <f t="array" ref="BF160">A127936478T_Latest</f>
        <v>214.13</v>
      </c>
      <c r="BG160" s="52" cm="1">
        <f t="array" ref="BG160">A127922538X_Latest</f>
        <v>215.59399999999999</v>
      </c>
      <c r="BH160" s="52" cm="1">
        <f t="array" ref="BH160">A127854338C_Latest</f>
        <v>401.274</v>
      </c>
      <c r="BI160" s="52" cm="1">
        <f t="array" ref="BI160">A127936530R_Latest</f>
        <v>246.15600000000001</v>
      </c>
      <c r="BJ160" s="52" t="e" cm="1">
        <f t="array" ref="BJ160">A127881746V_Latest</f>
        <v>#NAME?</v>
      </c>
      <c r="BK160" s="52" cm="1">
        <f t="array" ref="BK160">A127853986J_Latest</f>
        <v>1631.346</v>
      </c>
      <c r="BL160" s="52" cm="1">
        <f t="array" ref="BL160">A127896618C_Latest</f>
        <v>52.207999999999998</v>
      </c>
      <c r="BM160" s="52" cm="1">
        <f t="array" ref="BM160">A127938070X_Latest</f>
        <v>136.99799999999999</v>
      </c>
      <c r="BN160" s="52" cm="1">
        <f t="array" ref="BN160">A127883250A_Latest</f>
        <v>70.915999999999997</v>
      </c>
      <c r="BO160" s="52" cm="1">
        <f t="array" ref="BO160">A127842030K_Latest</f>
        <v>70.847999999999999</v>
      </c>
      <c r="BP160" s="52" cm="1">
        <f t="array" ref="BP160">A127910574K_Latest</f>
        <v>70.575999999999993</v>
      </c>
      <c r="BQ160" s="52" cm="1">
        <f t="array" ref="BQ160">A127855982K_Latest</f>
        <v>45.656999999999996</v>
      </c>
      <c r="BR160" s="52" cm="1">
        <f t="array" ref="BR160">A127938158T_Latest</f>
        <v>38.561</v>
      </c>
      <c r="BS160" s="52" cm="1">
        <f t="array" ref="BS160">A127910622T_Latest</f>
        <v>54.616999999999997</v>
      </c>
      <c r="BT160" s="52" cm="1">
        <f t="array" ref="BT160">A127937962L_Latest</f>
        <v>171.15799999999999</v>
      </c>
      <c r="BU160" s="52" cm="1">
        <f t="array" ref="BU160">A127896650C_Latest</f>
        <v>67.501000000000005</v>
      </c>
      <c r="BV160" s="52" cm="1">
        <f t="array" ref="BV160">A127883166K_Latest</f>
        <v>72.707999999999998</v>
      </c>
      <c r="BW160" s="52" cm="1">
        <f t="array" ref="BW160">A127841962T_Latest</f>
        <v>136.916</v>
      </c>
      <c r="BX160" s="52" cm="1">
        <f t="array" ref="BX160">A127855886K_Latest</f>
        <v>86.766999999999996</v>
      </c>
      <c r="BY160" s="52" t="e" cm="1">
        <f t="array" ref="BY160">A127869498T_Latest</f>
        <v>#NAME?</v>
      </c>
      <c r="BZ160" s="52" cm="1">
        <f t="array" ref="BZ160">A127910150F_Latest</f>
        <v>540.38199999999995</v>
      </c>
      <c r="CA160" s="52" cm="1">
        <f t="array" ref="CA160">A127911982R_Latest</f>
        <v>99.441000000000003</v>
      </c>
      <c r="CB160" s="52" cm="1">
        <f t="array" ref="CB160">A127884634F_Latest</f>
        <v>214.97200000000001</v>
      </c>
      <c r="CC160" s="52" cm="1">
        <f t="array" ref="CC160">A127857454T_Latest</f>
        <v>139.03399999999999</v>
      </c>
      <c r="CD160" s="52" cm="1">
        <f t="array" ref="CD160">A127843526J_Latest</f>
        <v>89.566999999999993</v>
      </c>
      <c r="CE160" s="52" cm="1">
        <f t="array" ref="CE160">A127925834W_Latest</f>
        <v>116.895</v>
      </c>
      <c r="CF160" s="52" cm="1">
        <f t="array" ref="CF160">A127912174K_Latest</f>
        <v>73.801000000000002</v>
      </c>
      <c r="CG160" s="52" cm="1">
        <f t="array" ref="CG160">A127898414L_Latest</f>
        <v>61.444000000000003</v>
      </c>
      <c r="CH160" s="52" cm="1">
        <f t="array" ref="CH160">A127843606J_Latest</f>
        <v>72.063000000000002</v>
      </c>
      <c r="CI160" s="52" cm="1">
        <f t="array" ref="CI160">A127843426X_Latest</f>
        <v>285.92899999999997</v>
      </c>
      <c r="CJ160" s="52" cm="1">
        <f t="array" ref="CJ160">A127870806F_Latest</f>
        <v>109.113</v>
      </c>
      <c r="CK160" s="52" cm="1">
        <f t="array" ref="CK160">A127912042J_Latest</f>
        <v>129.535</v>
      </c>
      <c r="CL160" s="52" cm="1">
        <f t="array" ref="CL160">A127912066A_Latest</f>
        <v>205.399</v>
      </c>
      <c r="CM160" s="52" cm="1">
        <f t="array" ref="CM160">A127843486A_Latest</f>
        <v>130.982</v>
      </c>
      <c r="CN160" s="52" t="e" cm="1">
        <f t="array" ref="CN160">A127857570A_Latest</f>
        <v>#NAME?</v>
      </c>
      <c r="CO160" s="52" cm="1">
        <f t="array" ref="CO160">A127939138A_Latest</f>
        <v>867.21600000000001</v>
      </c>
      <c r="CP160" s="52" cm="1">
        <f t="array" ref="CP160">A127913606W_Latest</f>
        <v>16.297000000000001</v>
      </c>
      <c r="CQ160" s="52" cm="1">
        <f t="array" ref="CQ160">A127913690X_Latest</f>
        <v>38.222999999999999</v>
      </c>
      <c r="CR160" s="52" cm="1">
        <f t="array" ref="CR160">A127845074T_Latest</f>
        <v>24.853000000000002</v>
      </c>
      <c r="CS160" s="52" cm="1">
        <f t="array" ref="CS160">A127927262L_Latest</f>
        <v>22.408999999999999</v>
      </c>
      <c r="CT160" s="52" cm="1">
        <f t="array" ref="CT160">A127886118W_Latest</f>
        <v>18.559999999999999</v>
      </c>
      <c r="CU160" s="52" cm="1">
        <f t="array" ref="CU160">A127872490J_Latest</f>
        <v>14.128</v>
      </c>
      <c r="CV160" s="52" cm="1">
        <f t="array" ref="CV160">A127872510F_Latest</f>
        <v>10.689</v>
      </c>
      <c r="CW160" s="52" cm="1">
        <f t="array" ref="CW160">A127872518X_Latest</f>
        <v>16.643999999999998</v>
      </c>
      <c r="CX160" s="52" cm="1">
        <f t="array" ref="CX160">A127940954W_Latest</f>
        <v>49.360999999999997</v>
      </c>
      <c r="CY160" s="52" cm="1">
        <f t="array" ref="CY160">A127927130K_Latest</f>
        <v>19.591999999999999</v>
      </c>
      <c r="CZ160" s="52" cm="1">
        <f t="array" ref="CZ160">A127858874F_Latest</f>
        <v>24.245999999999999</v>
      </c>
      <c r="DA160" s="52" cm="1">
        <f t="array" ref="DA160">A127927166L_Latest</f>
        <v>41.005000000000003</v>
      </c>
      <c r="DB160" s="52" cm="1">
        <f t="array" ref="DB160">A127927198F_Latest</f>
        <v>26.995000000000001</v>
      </c>
      <c r="DC160" s="52" t="e" cm="1">
        <f t="array" ref="DC160">A127941162T_Latest</f>
        <v>#NAME?</v>
      </c>
      <c r="DD160" s="52" cm="1">
        <f t="array" ref="DD160">A127940698W_Latest</f>
        <v>161.803</v>
      </c>
      <c r="DE160" s="52" cm="1">
        <f t="array" ref="DE160">A127942374L_Latest</f>
        <v>7.86</v>
      </c>
      <c r="DF160" s="52" cm="1">
        <f t="array" ref="DF160">A127860350J_Latest</f>
        <v>20.085000000000001</v>
      </c>
      <c r="DG160" s="52" cm="1">
        <f t="array" ref="DG160">A127928842A_Latest</f>
        <v>11.76</v>
      </c>
      <c r="DH160" s="52" cm="1">
        <f t="array" ref="DH160">A127928854K_Latest</f>
        <v>9.9710000000000001</v>
      </c>
      <c r="DI160" s="52" cm="1">
        <f t="array" ref="DI160">A127928878C_Latest</f>
        <v>11.946999999999999</v>
      </c>
      <c r="DJ160" s="52" cm="1">
        <f t="array" ref="DJ160">A127887706K_Latest</f>
        <v>4.5469999999999997</v>
      </c>
      <c r="DK160" s="52" cm="1">
        <f t="array" ref="DK160">A127928926K_Latest</f>
        <v>4.5330000000000004</v>
      </c>
      <c r="DL160" s="52" cm="1">
        <f t="array" ref="DL160">A127860482K_Latest</f>
        <v>3.831</v>
      </c>
      <c r="DM160" s="52" cm="1">
        <f t="array" ref="DM160">A127846490W_Latest</f>
        <v>25.428000000000001</v>
      </c>
      <c r="DN160" s="52" cm="1">
        <f t="array" ref="DN160">A127873874L_Latest</f>
        <v>11.276</v>
      </c>
      <c r="DO160" s="52" cm="1">
        <f t="array" ref="DO160">A127915198J_Latest</f>
        <v>11.879</v>
      </c>
      <c r="DP160" s="52" cm="1">
        <f t="array" ref="DP160">A127846550L_Latest</f>
        <v>17.308</v>
      </c>
      <c r="DQ160" s="52" cm="1">
        <f t="array" ref="DQ160">A127915250F_Latest</f>
        <v>7.75</v>
      </c>
      <c r="DR160" s="52" t="e" cm="1">
        <f t="array" ref="DR160">A127928962V_Latest</f>
        <v>#NAME?</v>
      </c>
      <c r="DS160" s="52" cm="1">
        <f t="array" ref="DS160">A127914930T_Latest</f>
        <v>74.534999999999997</v>
      </c>
      <c r="DT160" s="52" cm="1">
        <f t="array" ref="DT160">A127875310T_Latest</f>
        <v>25.603000000000002</v>
      </c>
      <c r="DU160" s="52" cm="1">
        <f t="array" ref="DU160">A127916646V_Latest</f>
        <v>48.042000000000002</v>
      </c>
      <c r="DV160" s="52" cm="1">
        <f t="array" ref="DV160">A127889190V_Latest</f>
        <v>12.478999999999999</v>
      </c>
      <c r="DW160" s="52" cm="1">
        <f t="array" ref="DW160">A127848134L_Latest</f>
        <v>15.206</v>
      </c>
      <c r="DX160" s="52" cm="1">
        <f t="array" ref="DX160">A127944102V_Latest</f>
        <v>26.738</v>
      </c>
      <c r="DY160" s="52" cm="1">
        <f t="array" ref="DY160">A127930466X_Latest</f>
        <v>11.225</v>
      </c>
      <c r="DZ160" s="52" cm="1">
        <f t="array" ref="DZ160">A127848190F_Latest</f>
        <v>2.59</v>
      </c>
      <c r="EA160" s="52" cm="1">
        <f t="array" ref="EA160">A127903094T_Latest</f>
        <v>7.069</v>
      </c>
      <c r="EB160" s="52" cm="1">
        <f t="array" ref="EB160">A127848046L_Latest</f>
        <v>68.97</v>
      </c>
      <c r="EC160" s="52" cm="1">
        <f t="array" ref="EC160">A127930262W_Latest</f>
        <v>22.431999999999999</v>
      </c>
      <c r="ED160" s="52" cm="1">
        <f t="array" ref="ED160">A127889122T_Latest</f>
        <v>14.058999999999999</v>
      </c>
      <c r="EE160" s="52" cm="1">
        <f t="array" ref="EE160">A127889134A_Latest</f>
        <v>25.861000000000001</v>
      </c>
      <c r="EF160" s="52" cm="1">
        <f t="array" ref="EF160">A127848098R_Latest</f>
        <v>17.632000000000001</v>
      </c>
      <c r="EG160" s="52" t="e" cm="1">
        <f t="array" ref="EG160">A127903134X_Latest</f>
        <v>#NAME?</v>
      </c>
      <c r="EH160" s="52" cm="1">
        <f t="array" ref="EH160">A127875050J_Latest</f>
        <v>148.953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8777</v>
      </c>
      <c r="C161" s="62">
        <v>44</v>
      </c>
      <c r="D161" s="52" cm="1">
        <f t="array" ref="D161">A127918074K_Latest</f>
        <v>44.232999999999997</v>
      </c>
      <c r="E161" s="52" cm="1">
        <f t="array" ref="E161">A127863278F_Latest</f>
        <v>90.971999999999994</v>
      </c>
      <c r="F161" s="52" cm="1">
        <f t="array" ref="F161">A127863302V_Latest</f>
        <v>21.361000000000001</v>
      </c>
      <c r="G161" s="52" cm="1">
        <f t="array" ref="G161">A127904582W_Latest</f>
        <v>26.806000000000001</v>
      </c>
      <c r="H161" s="52" cm="1">
        <f t="array" ref="H161">A127931946C_Latest</f>
        <v>49.206000000000003</v>
      </c>
      <c r="I161" s="52" cm="1">
        <f t="array" ref="I161">A127931982L_Latest</f>
        <v>14.175000000000001</v>
      </c>
      <c r="J161" s="52" cm="1">
        <f t="array" ref="J161">A127918282C_Latest</f>
        <v>7.96</v>
      </c>
      <c r="K161" s="52" cm="1">
        <f t="array" ref="K161">A127890726C_Latest</f>
        <v>17.433</v>
      </c>
      <c r="L161" s="52" cm="1">
        <f t="array" ref="L161">A127863178W_Latest</f>
        <v>126.92400000000001</v>
      </c>
      <c r="M161" s="52" cm="1">
        <f t="array" ref="M161">A127876954T_Latest</f>
        <v>30.327999999999999</v>
      </c>
      <c r="N161" s="52" cm="1">
        <f t="array" ref="N161">A127849670K_Latest</f>
        <v>24.408999999999999</v>
      </c>
      <c r="O161" s="52" cm="1">
        <f t="array" ref="O161">A127876978K_Latest</f>
        <v>56.317999999999998</v>
      </c>
      <c r="P161" s="52" cm="1">
        <f t="array" ref="P161">A127876994K_Latest</f>
        <v>27.206</v>
      </c>
      <c r="Q161" s="52" t="e" cm="1">
        <f t="array" ref="Q161">A127877114V_Latest</f>
        <v>#NAME?</v>
      </c>
      <c r="R161" s="52" cm="1">
        <f t="array" ref="R161">A127876706F_Latest</f>
        <v>272.70999999999998</v>
      </c>
      <c r="S161" s="52" cm="1">
        <f t="array" ref="S161">A127864710X_Latest</f>
        <v>16.186</v>
      </c>
      <c r="T161" s="52" cm="1">
        <f t="array" ref="T161">A127905982A_Latest</f>
        <v>27.988</v>
      </c>
      <c r="U161" s="52" cm="1">
        <f t="array" ref="U161">A127878618T_Latest</f>
        <v>6.8390000000000004</v>
      </c>
      <c r="V161" s="52" cm="1">
        <f t="array" ref="V161">A127837510A_Latest</f>
        <v>6.0330000000000004</v>
      </c>
      <c r="W161" s="52" cm="1">
        <f t="array" ref="W161">A127851242F_Latest</f>
        <v>15.787000000000001</v>
      </c>
      <c r="X161" s="52" cm="1">
        <f t="array" ref="X161">A127851270R_Latest</f>
        <v>6.9189999999999996</v>
      </c>
      <c r="Y161" s="52" cm="1">
        <f t="array" ref="Y161">A127933598F_Latest</f>
        <v>0</v>
      </c>
      <c r="Z161" s="52" cm="1">
        <f t="array" ref="Z161">A127919746J_Latest</f>
        <v>1.4930000000000001</v>
      </c>
      <c r="AA161" s="52" cm="1">
        <f t="array" ref="AA161">A127892062K_Latest</f>
        <v>42.198</v>
      </c>
      <c r="AB161" s="52" cm="1">
        <f t="array" ref="AB161">A127919578J_Latest</f>
        <v>10.183</v>
      </c>
      <c r="AC161" s="52" cm="1">
        <f t="array" ref="AC161">A127905910R_Latest</f>
        <v>5.5620000000000003</v>
      </c>
      <c r="AD161" s="52" cm="1">
        <f t="array" ref="AD161">A127933470V_Latest</f>
        <v>13.782999999999999</v>
      </c>
      <c r="AE161" s="52" cm="1">
        <f t="array" ref="AE161">A127905966A_Latest</f>
        <v>7.2530000000000001</v>
      </c>
      <c r="AF161" s="52" t="e" cm="1">
        <f t="array" ref="AF161">A127933634C_Latest</f>
        <v>#NAME?</v>
      </c>
      <c r="AG161" s="52" cm="1">
        <f t="array" ref="AG161">A127891794X_Latest</f>
        <v>81.245999999999995</v>
      </c>
      <c r="AH161" s="52" cm="1">
        <f t="array" ref="AH161">A127838850R_Latest</f>
        <v>13.797000000000001</v>
      </c>
      <c r="AI161" s="52" cm="1">
        <f t="array" ref="AI161">A127880206L_Latest</f>
        <v>24.245000000000001</v>
      </c>
      <c r="AJ161" s="52" cm="1">
        <f t="array" ref="AJ161">A127838958T_Latest</f>
        <v>4.859</v>
      </c>
      <c r="AK161" s="52" cm="1">
        <f t="array" ref="AK161">A127852686L_Latest</f>
        <v>7.5570000000000004</v>
      </c>
      <c r="AL161" s="52" cm="1">
        <f t="array" ref="AL161">A127935050K_Latest</f>
        <v>9.8659999999999997</v>
      </c>
      <c r="AM161" s="52" cm="1">
        <f t="array" ref="AM161">A127935074C_Latest</f>
        <v>1.677</v>
      </c>
      <c r="AN161" s="52" cm="1">
        <f t="array" ref="AN161">A127839038V_Latest</f>
        <v>1.79</v>
      </c>
      <c r="AO161" s="52" cm="1">
        <f t="array" ref="AO161">A127880298J_Latest</f>
        <v>5.34</v>
      </c>
      <c r="AP161" s="52" cm="1">
        <f t="array" ref="AP161">A127866286K_Latest</f>
        <v>36.186999999999998</v>
      </c>
      <c r="AQ161" s="52" cm="1">
        <f t="array" ref="AQ161">A127920966J_Latest</f>
        <v>6.5940000000000003</v>
      </c>
      <c r="AR161" s="52" cm="1">
        <f t="array" ref="AR161">A127866326T_Latest</f>
        <v>4.2060000000000004</v>
      </c>
      <c r="AS161" s="52" cm="1">
        <f t="array" ref="AS161">A127866338A_Latest</f>
        <v>12.974</v>
      </c>
      <c r="AT161" s="52" cm="1">
        <f t="array" ref="AT161">A127866358K_Latest</f>
        <v>7.0720000000000001</v>
      </c>
      <c r="AU161" s="52" t="e" cm="1">
        <f t="array" ref="AU161">A127880310L_Latest</f>
        <v>#NAME?</v>
      </c>
      <c r="AV161" s="52" cm="1">
        <f t="array" ref="AV161">A127907154F_Latest</f>
        <v>69.132000000000005</v>
      </c>
      <c r="AW161" s="52" cm="1">
        <f t="array" ref="AW161">A127895086J_Latest</f>
        <v>6.798</v>
      </c>
      <c r="AX161" s="52" cm="1">
        <f t="array" ref="AX161">A127909070J_Latest</f>
        <v>20.303999999999998</v>
      </c>
      <c r="AY161" s="52" cm="1">
        <f t="array" ref="AY161">A127881646K_Latest</f>
        <v>6.0640000000000001</v>
      </c>
      <c r="AZ161" s="52" cm="1">
        <f t="array" ref="AZ161">A127881674V_Latest</f>
        <v>4.72</v>
      </c>
      <c r="BA161" s="52" cm="1">
        <f t="array" ref="BA161">A127881694C_Latest</f>
        <v>10.422000000000001</v>
      </c>
      <c r="BB161" s="52" cm="1">
        <f t="array" ref="BB161">A127936590T_Latest</f>
        <v>2.351</v>
      </c>
      <c r="BC161" s="52" cm="1">
        <f t="array" ref="BC161">A127922710R_Latest</f>
        <v>3.4990000000000001</v>
      </c>
      <c r="BD161" s="52" cm="1">
        <f t="array" ref="BD161">A127854458W_Latest</f>
        <v>5.0490000000000004</v>
      </c>
      <c r="BE161" s="52" cm="1">
        <f t="array" ref="BE161">A127881538A_Latest</f>
        <v>24.225999999999999</v>
      </c>
      <c r="BF161" s="52" cm="1">
        <f t="array" ref="BF161">A127867810L_Latest</f>
        <v>5.798</v>
      </c>
      <c r="BG161" s="52" cm="1">
        <f t="array" ref="BG161">A127895162X_Latest</f>
        <v>8.9179999999999993</v>
      </c>
      <c r="BH161" s="52" cm="1">
        <f t="array" ref="BH161">A127854342V_Latest</f>
        <v>13.388</v>
      </c>
      <c r="BI161" s="52" cm="1">
        <f t="array" ref="BI161">A127881594V_Latest</f>
        <v>6.234</v>
      </c>
      <c r="BJ161" s="52" t="e" cm="1">
        <f t="array" ref="BJ161">A127868038K_Latest</f>
        <v>#NAME?</v>
      </c>
      <c r="BK161" s="52" cm="1">
        <f t="array" ref="BK161">A127894834K_Latest</f>
        <v>59.656999999999996</v>
      </c>
      <c r="BL161" s="52" cm="1">
        <f t="array" ref="BL161">A127896622V_Latest</f>
        <v>2.7839999999999998</v>
      </c>
      <c r="BM161" s="52" cm="1">
        <f t="array" ref="BM161">A127924142R_Latest</f>
        <v>4.04</v>
      </c>
      <c r="BN161" s="52" cm="1">
        <f t="array" ref="BN161">A127883254K_Latest</f>
        <v>0.83699999999999997</v>
      </c>
      <c r="BO161" s="52" cm="1">
        <f t="array" ref="BO161">A127896746W_Latest</f>
        <v>2.3540000000000001</v>
      </c>
      <c r="BP161" s="52" cm="1">
        <f t="array" ref="BP161">A127910578V_Latest</f>
        <v>2.8740000000000001</v>
      </c>
      <c r="BQ161" s="52" cm="1">
        <f t="array" ref="BQ161">A127883302T_Latest</f>
        <v>1.1850000000000001</v>
      </c>
      <c r="BR161" s="52" cm="1">
        <f t="array" ref="BR161">A127869434F_Latest</f>
        <v>0.61899999999999999</v>
      </c>
      <c r="BS161" s="52" cm="1">
        <f t="array" ref="BS161">A127869462R_Latest</f>
        <v>1.4430000000000001</v>
      </c>
      <c r="BT161" s="52" cm="1">
        <f t="array" ref="BT161">A127937966W_Latest</f>
        <v>5.8920000000000003</v>
      </c>
      <c r="BU161" s="52" cm="1">
        <f t="array" ref="BU161">A127924046R_Latest</f>
        <v>2.31</v>
      </c>
      <c r="BV161" s="52" cm="1">
        <f t="array" ref="BV161">A127896666W_Latest</f>
        <v>1.7849999999999999</v>
      </c>
      <c r="BW161" s="52" cm="1">
        <f t="array" ref="BW161">A127910490A_Latest</f>
        <v>3.1539999999999999</v>
      </c>
      <c r="BX161" s="52" cm="1">
        <f t="array" ref="BX161">A127896698R_Latest</f>
        <v>2.36</v>
      </c>
      <c r="BY161" s="52" t="e" cm="1">
        <f t="array" ref="BY161">A127924262J_Latest</f>
        <v>#NAME?</v>
      </c>
      <c r="BZ161" s="52" cm="1">
        <f t="array" ref="BZ161">A127855550F_Latest</f>
        <v>16.137</v>
      </c>
      <c r="CA161" s="52" cm="1">
        <f t="array" ref="CA161">A127857326X_Latest</f>
        <v>2.9489999999999998</v>
      </c>
      <c r="CB161" s="52" cm="1">
        <f t="array" ref="CB161">A127925758F_Latest</f>
        <v>9.26</v>
      </c>
      <c r="CC161" s="52" cm="1">
        <f t="array" ref="CC161">A127912130J_Latest</f>
        <v>1.887</v>
      </c>
      <c r="CD161" s="52" cm="1">
        <f t="array" ref="CD161">A127939478W_Latest</f>
        <v>4.83</v>
      </c>
      <c r="CE161" s="52" cm="1">
        <f t="array" ref="CE161">A127925838F_Latest</f>
        <v>6.8109999999999999</v>
      </c>
      <c r="CF161" s="52" cm="1">
        <f t="array" ref="CF161">A127857510X_Latest</f>
        <v>1.841</v>
      </c>
      <c r="CG161" s="52" cm="1">
        <f t="array" ref="CG161">A127870974T_Latest</f>
        <v>1.825</v>
      </c>
      <c r="CH161" s="52" cm="1">
        <f t="array" ref="CH161">A127898438F_Latest</f>
        <v>3.0070000000000001</v>
      </c>
      <c r="CI161" s="52" cm="1">
        <f t="array" ref="CI161">A127870782X_Latest</f>
        <v>12.209</v>
      </c>
      <c r="CJ161" s="52" cm="1">
        <f t="array" ref="CJ161">A127870810W_Latest</f>
        <v>3.5169999999999999</v>
      </c>
      <c r="CK161" s="52" cm="1">
        <f t="array" ref="CK161">A127884602L_Latest</f>
        <v>2.919</v>
      </c>
      <c r="CL161" s="52" cm="1">
        <f t="array" ref="CL161">A127912070T_Latest</f>
        <v>9.9760000000000009</v>
      </c>
      <c r="CM161" s="52" cm="1">
        <f t="array" ref="CM161">A127857406X_Latest</f>
        <v>2.7130000000000001</v>
      </c>
      <c r="CN161" s="52" t="e" cm="1">
        <f t="array" ref="CN161">A127939554L_Latest</f>
        <v>#NAME?</v>
      </c>
      <c r="CO161" s="52" cm="1">
        <f t="array" ref="CO161">A127925382V_Latest</f>
        <v>32.408999999999999</v>
      </c>
      <c r="CP161" s="52" cm="1">
        <f t="array" ref="CP161">A127844926L_Latest</f>
        <v>0.83699999999999997</v>
      </c>
      <c r="CQ161" s="52" cm="1">
        <f t="array" ref="CQ161">A127927222V_Latest</f>
        <v>2.3330000000000002</v>
      </c>
      <c r="CR161" s="52" cm="1">
        <f t="array" ref="CR161">A127941046J_Latest</f>
        <v>0.48599999999999999</v>
      </c>
      <c r="CS161" s="52" cm="1">
        <f t="array" ref="CS161">A127899854K_Latest</f>
        <v>0.71699999999999997</v>
      </c>
      <c r="CT161" s="52" cm="1">
        <f t="array" ref="CT161">A127872478T_Latest</f>
        <v>1.663</v>
      </c>
      <c r="CU161" s="52" cm="1">
        <f t="array" ref="CU161">A127845126J_Latest</f>
        <v>0</v>
      </c>
      <c r="CV161" s="52" cm="1">
        <f t="array" ref="CV161">A127927326L_Latest</f>
        <v>0.11899999999999999</v>
      </c>
      <c r="CW161" s="52" cm="1">
        <f t="array" ref="CW161">A127927354W_Latest</f>
        <v>1.0089999999999999</v>
      </c>
      <c r="CX161" s="52" cm="1">
        <f t="array" ref="CX161">A127872358X_Latest</f>
        <v>2.7320000000000002</v>
      </c>
      <c r="CY161" s="52" cm="1">
        <f t="array" ref="CY161">A127844978R_Latest</f>
        <v>1.1779999999999999</v>
      </c>
      <c r="CZ161" s="52" cm="1">
        <f t="array" ref="CZ161">A127899774K_Latest</f>
        <v>0.51600000000000001</v>
      </c>
      <c r="DA161" s="52" cm="1">
        <f t="array" ref="DA161">A127872406F_Latest</f>
        <v>1.458</v>
      </c>
      <c r="DB161" s="52" cm="1">
        <f t="array" ref="DB161">A127858918W_Latest</f>
        <v>1.2789999999999999</v>
      </c>
      <c r="DC161" s="52" t="e" cm="1">
        <f t="array" ref="DC161">A127872542X_Latest</f>
        <v>#NAME?</v>
      </c>
      <c r="DD161" s="52" cm="1">
        <f t="array" ref="DD161">A127858546V_Latest</f>
        <v>7.2759999999999998</v>
      </c>
      <c r="DE161" s="52" cm="1">
        <f t="array" ref="DE161">A127873838C_Latest</f>
        <v>0.46800000000000003</v>
      </c>
      <c r="DF161" s="52" cm="1">
        <f t="array" ref="DF161">A127901358X_Latest</f>
        <v>1.208</v>
      </c>
      <c r="DG161" s="52" cm="1">
        <f t="array" ref="DG161">A127887650K_Latest</f>
        <v>0.38800000000000001</v>
      </c>
      <c r="DH161" s="52" cm="1">
        <f t="array" ref="DH161">A127942482W_Latest</f>
        <v>0.34200000000000003</v>
      </c>
      <c r="DI161" s="52" cm="1">
        <f t="array" ref="DI161">A127901418R_Latest</f>
        <v>0.86799999999999999</v>
      </c>
      <c r="DJ161" s="52" cm="1">
        <f t="array" ref="DJ161">A127887710A_Latest</f>
        <v>0</v>
      </c>
      <c r="DK161" s="52" cm="1">
        <f t="array" ref="DK161">A127928930A_Latest</f>
        <v>0.107</v>
      </c>
      <c r="DL161" s="52" cm="1">
        <f t="array" ref="DL161">A127915346X_Latest</f>
        <v>9.2999999999999999E-2</v>
      </c>
      <c r="DM161" s="52" cm="1">
        <f t="array" ref="DM161">A127887546K_Latest</f>
        <v>1.4730000000000001</v>
      </c>
      <c r="DN161" s="52" cm="1">
        <f t="array" ref="DN161">A127887570K_Latest</f>
        <v>0.40699999999999997</v>
      </c>
      <c r="DO161" s="52" cm="1">
        <f t="array" ref="DO161">A127942422V_Latest</f>
        <v>0.38800000000000001</v>
      </c>
      <c r="DP161" s="52" cm="1">
        <f t="array" ref="DP161">A127942442C_Latest</f>
        <v>0.873</v>
      </c>
      <c r="DQ161" s="52" cm="1">
        <f t="array" ref="DQ161">A127846574F_Latest</f>
        <v>9.2999999999999999E-2</v>
      </c>
      <c r="DR161" s="52" t="e" cm="1">
        <f t="array" ref="DR161">A127915362X_Latest</f>
        <v>#NAME?</v>
      </c>
      <c r="DS161" s="52" cm="1">
        <f t="array" ref="DS161">A127846222A_Latest</f>
        <v>3.4750000000000001</v>
      </c>
      <c r="DT161" s="52" cm="1">
        <f t="array" ref="DT161">A127902870C_Latest</f>
        <v>0.41399999999999998</v>
      </c>
      <c r="DU161" s="52" cm="1">
        <f t="array" ref="DU161">A127930362F_Latest</f>
        <v>1.5940000000000001</v>
      </c>
      <c r="DV161" s="52" cm="1">
        <f t="array" ref="DV161">A127944066W_Latest</f>
        <v>0</v>
      </c>
      <c r="DW161" s="52" cm="1">
        <f t="array" ref="DW161">A127889226K_Latest</f>
        <v>0.252</v>
      </c>
      <c r="DX161" s="52" cm="1">
        <f t="array" ref="DX161">A127903026R_Latest</f>
        <v>0.91500000000000004</v>
      </c>
      <c r="DY161" s="52" cm="1">
        <f t="array" ref="DY161">A127930470R_Latest</f>
        <v>0.20200000000000001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2.008</v>
      </c>
      <c r="EC161" s="52" cm="1">
        <f t="array" ref="EC161">A127902914V_Latest</f>
        <v>0.34</v>
      </c>
      <c r="ED161" s="52" cm="1">
        <f t="array" ref="ED161">A127916606A_Latest</f>
        <v>0.115</v>
      </c>
      <c r="EE161" s="52" cm="1">
        <f t="array" ref="EE161">A127902946L_Latest</f>
        <v>0.71199999999999997</v>
      </c>
      <c r="EF161" s="52" cm="1">
        <f t="array" ref="EF161">A127902978F_Latest</f>
        <v>0.20200000000000001</v>
      </c>
      <c r="EG161" s="52" t="e" cm="1">
        <f t="array" ref="EG161">A127875566W_Latest</f>
        <v>#NAME?</v>
      </c>
      <c r="EH161" s="52" cm="1">
        <f t="array" ref="EH161">A127861490C_Latest</f>
        <v>3.3769999999999998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8778</v>
      </c>
      <c r="C162" s="62">
        <v>45</v>
      </c>
      <c r="D162" s="52" cm="1">
        <f t="array" ref="D162">A127918078V_Latest</f>
        <v>37.235999999999997</v>
      </c>
      <c r="E162" s="52" cm="1">
        <f t="array" ref="E162">A127835942V_Latest</f>
        <v>35.103999999999999</v>
      </c>
      <c r="F162" s="52" cm="1">
        <f t="array" ref="F162">A127904542C_Latest</f>
        <v>20.521999999999998</v>
      </c>
      <c r="G162" s="52" cm="1">
        <f t="array" ref="G162">A127904586F_Latest</f>
        <v>28.062999999999999</v>
      </c>
      <c r="H162" s="52" cm="1">
        <f t="array" ref="H162">A127835990L_Latest</f>
        <v>49.722999999999999</v>
      </c>
      <c r="I162" s="52" cm="1">
        <f t="array" ref="I162">A127918250K_Latest</f>
        <v>20.253</v>
      </c>
      <c r="J162" s="52" cm="1">
        <f t="array" ref="J162">A127890710K_Latest</f>
        <v>16.445</v>
      </c>
      <c r="K162" s="52" cm="1">
        <f t="array" ref="K162">A127849826V_Latest</f>
        <v>17.036999999999999</v>
      </c>
      <c r="L162" s="52" cm="1">
        <f t="array" ref="L162">A127904450V_Latest</f>
        <v>66.393000000000001</v>
      </c>
      <c r="M162" s="52" cm="1">
        <f t="array" ref="M162">A127890538V_Latest</f>
        <v>34.756</v>
      </c>
      <c r="N162" s="52" cm="1">
        <f t="array" ref="N162">A127835890C_Latest</f>
        <v>18.82</v>
      </c>
      <c r="O162" s="52" cm="1">
        <f t="array" ref="O162">A127890590C_Latest</f>
        <v>72.165999999999997</v>
      </c>
      <c r="P162" s="52" cm="1">
        <f t="array" ref="P162">A127904498F_Latest</f>
        <v>28.183</v>
      </c>
      <c r="Q162" s="52" t="e" cm="1">
        <f t="array" ref="Q162">A127932062R_Latest</f>
        <v>#NAME?</v>
      </c>
      <c r="R162" s="52" cm="1">
        <f t="array" ref="R162">A127862930R_Latest</f>
        <v>224.38300000000001</v>
      </c>
      <c r="S162" s="52" cm="1">
        <f t="array" ref="S162">A127878498K_Latest</f>
        <v>13.288</v>
      </c>
      <c r="T162" s="52" cm="1">
        <f t="array" ref="T162">A127837474C_Latest</f>
        <v>9.1630000000000003</v>
      </c>
      <c r="U162" s="52" cm="1">
        <f t="array" ref="U162">A127851214W_Latest</f>
        <v>4.2670000000000003</v>
      </c>
      <c r="V162" s="52" cm="1">
        <f t="array" ref="V162">A127837514K_Latest</f>
        <v>8.7100000000000009</v>
      </c>
      <c r="W162" s="52" cm="1">
        <f t="array" ref="W162">A127864862K_Latest</f>
        <v>18.913</v>
      </c>
      <c r="X162" s="52" cm="1">
        <f t="array" ref="X162">A127919714R_Latest</f>
        <v>7.6779999999999999</v>
      </c>
      <c r="Y162" s="52" cm="1">
        <f t="array" ref="Y162">A127906054C_Latest</f>
        <v>7.2430000000000003</v>
      </c>
      <c r="Z162" s="52" cm="1">
        <f t="array" ref="Z162">A127906066L_Latest</f>
        <v>2.3050000000000002</v>
      </c>
      <c r="AA162" s="52" cm="1">
        <f t="array" ref="AA162">A127905890T_Latest</f>
        <v>19.916</v>
      </c>
      <c r="AB162" s="52" cm="1">
        <f t="array" ref="AB162">A127892082V_Latest</f>
        <v>11.638</v>
      </c>
      <c r="AC162" s="52" cm="1">
        <f t="array" ref="AC162">A127933446V_Latest</f>
        <v>4.4770000000000003</v>
      </c>
      <c r="AD162" s="52" cm="1">
        <f t="array" ref="AD162">A127905934J_Latest</f>
        <v>27.155999999999999</v>
      </c>
      <c r="AE162" s="52" cm="1">
        <f t="array" ref="AE162">A127878590A_Latest</f>
        <v>6.61</v>
      </c>
      <c r="AF162" s="52" t="e" cm="1">
        <f t="array" ref="AF162">A127892278W_Latest</f>
        <v>#NAME?</v>
      </c>
      <c r="AG162" s="52" cm="1">
        <f t="array" ref="AG162">A127905606W_Latest</f>
        <v>71.566999999999993</v>
      </c>
      <c r="AH162" s="52" cm="1">
        <f t="array" ref="AH162">A127920926R_Latest</f>
        <v>10.714</v>
      </c>
      <c r="AI162" s="52" cm="1">
        <f t="array" ref="AI162">A127852662V_Latest</f>
        <v>10.611000000000001</v>
      </c>
      <c r="AJ162" s="52" cm="1">
        <f t="array" ref="AJ162">A127838962J_Latest</f>
        <v>4.03</v>
      </c>
      <c r="AK162" s="52" cm="1">
        <f t="array" ref="AK162">A127838986A_Latest</f>
        <v>6.5410000000000004</v>
      </c>
      <c r="AL162" s="52" cm="1">
        <f t="array" ref="AL162">A127880266R_Latest</f>
        <v>12.375</v>
      </c>
      <c r="AM162" s="52" cm="1">
        <f t="array" ref="AM162">A127880278X_Latest</f>
        <v>5.2370000000000001</v>
      </c>
      <c r="AN162" s="52" cm="1">
        <f t="array" ref="AN162">A127852770C_Latest</f>
        <v>2.82</v>
      </c>
      <c r="AO162" s="52" cm="1">
        <f t="array" ref="AO162">A127866466V_Latest</f>
        <v>5.3470000000000004</v>
      </c>
      <c r="AP162" s="52" cm="1">
        <f t="array" ref="AP162">A127866290A_Latest</f>
        <v>20.713000000000001</v>
      </c>
      <c r="AQ162" s="52" cm="1">
        <f t="array" ref="AQ162">A127893674T_Latest</f>
        <v>7.0960000000000001</v>
      </c>
      <c r="AR162" s="52" cm="1">
        <f t="array" ref="AR162">A127934978A_Latest</f>
        <v>4.4950000000000001</v>
      </c>
      <c r="AS162" s="52" cm="1">
        <f t="array" ref="AS162">A127838918X_Latest</f>
        <v>15.996</v>
      </c>
      <c r="AT162" s="52" cm="1">
        <f t="array" ref="AT162">A127880194R_Latest</f>
        <v>8.8610000000000007</v>
      </c>
      <c r="AU162" s="52" t="e" cm="1">
        <f t="array" ref="AU162">A127852818C_Latest</f>
        <v>#NAME?</v>
      </c>
      <c r="AV162" s="52" cm="1">
        <f t="array" ref="AV162">A127893350W_Latest</f>
        <v>57.673999999999999</v>
      </c>
      <c r="AW162" s="52" cm="1">
        <f t="array" ref="AW162">A127840326K_Latest</f>
        <v>5.9489999999999998</v>
      </c>
      <c r="AX162" s="52" cm="1">
        <f t="array" ref="AX162">A127840430K_Latest</f>
        <v>3.2010000000000001</v>
      </c>
      <c r="AY162" s="52" cm="1">
        <f t="array" ref="AY162">A127922610F_Latest</f>
        <v>3.7050000000000001</v>
      </c>
      <c r="AZ162" s="52" cm="1">
        <f t="array" ref="AZ162">A127840458L_Latest</f>
        <v>4.976</v>
      </c>
      <c r="BA162" s="52" cm="1">
        <f t="array" ref="BA162">A127936582T_Latest</f>
        <v>5.8769999999999998</v>
      </c>
      <c r="BB162" s="52" cm="1">
        <f t="array" ref="BB162">A127840510K_Latest</f>
        <v>2.4119999999999999</v>
      </c>
      <c r="BC162" s="52" cm="1">
        <f t="array" ref="BC162">A127895286A_Latest</f>
        <v>4.476</v>
      </c>
      <c r="BD162" s="52" cm="1">
        <f t="array" ref="BD162">A127854462L_Latest</f>
        <v>4.97</v>
      </c>
      <c r="BE162" s="52" cm="1">
        <f t="array" ref="BE162">A127854302A_Latest</f>
        <v>8.2919999999999998</v>
      </c>
      <c r="BF162" s="52" cm="1">
        <f t="array" ref="BF162">A127840362V_Latest</f>
        <v>3.6579999999999999</v>
      </c>
      <c r="BG162" s="52" cm="1">
        <f t="array" ref="BG162">A127909014R_Latest</f>
        <v>4.6870000000000003</v>
      </c>
      <c r="BH162" s="52" cm="1">
        <f t="array" ref="BH162">A127867858X_Latest</f>
        <v>13.154999999999999</v>
      </c>
      <c r="BI162" s="52" cm="1">
        <f t="array" ref="BI162">A127854358L_Latest</f>
        <v>4.9160000000000004</v>
      </c>
      <c r="BJ162" s="52" t="e" cm="1">
        <f t="array" ref="BJ162">A127881750K_Latest</f>
        <v>#NAME?</v>
      </c>
      <c r="BK162" s="52" cm="1">
        <f t="array" ref="BK162">A127853990X_Latest</f>
        <v>35.566000000000003</v>
      </c>
      <c r="BL162" s="52" cm="1">
        <f t="array" ref="BL162">A127841886A_Latest</f>
        <v>2.2280000000000002</v>
      </c>
      <c r="BM162" s="52" cm="1">
        <f t="array" ref="BM162">A127938074J_Latest</f>
        <v>2.8460000000000001</v>
      </c>
      <c r="BN162" s="52" cm="1">
        <f t="array" ref="BN162">A127869358R_Latest</f>
        <v>1.546</v>
      </c>
      <c r="BO162" s="52" cm="1">
        <f t="array" ref="BO162">A127896750L_Latest</f>
        <v>2.8330000000000002</v>
      </c>
      <c r="BP162" s="52" cm="1">
        <f t="array" ref="BP162">A127855954A_Latest</f>
        <v>3.18</v>
      </c>
      <c r="BQ162" s="52" cm="1">
        <f t="array" ref="BQ162">A127842050V_Latest</f>
        <v>1.375</v>
      </c>
      <c r="BR162" s="52" cm="1">
        <f t="array" ref="BR162">A127896766F_Latest</f>
        <v>0.71699999999999997</v>
      </c>
      <c r="BS162" s="52" cm="1">
        <f t="array" ref="BS162">A127869466X_Latest</f>
        <v>1.863</v>
      </c>
      <c r="BT162" s="52" cm="1">
        <f t="array" ref="BT162">A127924034F_Latest</f>
        <v>4.1840000000000002</v>
      </c>
      <c r="BU162" s="52" cm="1">
        <f t="array" ref="BU162">A127896654L_Latest</f>
        <v>3.2770000000000001</v>
      </c>
      <c r="BV162" s="52" cm="1">
        <f t="array" ref="BV162">A127924086J_Latest</f>
        <v>0.91200000000000003</v>
      </c>
      <c r="BW162" s="52" cm="1">
        <f t="array" ref="BW162">A127910494K_Latest</f>
        <v>5.5469999999999997</v>
      </c>
      <c r="BX162" s="52" cm="1">
        <f t="array" ref="BX162">A127841978K_Latest</f>
        <v>2.6659999999999999</v>
      </c>
      <c r="BY162" s="52" t="e" cm="1">
        <f t="array" ref="BY162">A127896790F_Latest</f>
        <v>#NAME?</v>
      </c>
      <c r="BZ162" s="52" cm="1">
        <f t="array" ref="BZ162">A127910154R_Latest</f>
        <v>16.587</v>
      </c>
      <c r="CA162" s="52" cm="1">
        <f t="array" ref="CA162">A127898178W_Latest</f>
        <v>3.1640000000000001</v>
      </c>
      <c r="CB162" s="52" cm="1">
        <f t="array" ref="CB162">A127857434J_Latest</f>
        <v>4.6829999999999998</v>
      </c>
      <c r="CC162" s="52" cm="1">
        <f t="array" ref="CC162">A127843518J_Latest</f>
        <v>5.64</v>
      </c>
      <c r="CD162" s="52" cm="1">
        <f t="array" ref="CD162">A127912142T_Latest</f>
        <v>3.504</v>
      </c>
      <c r="CE162" s="52" cm="1">
        <f t="array" ref="CE162">A127939490L_Latest</f>
        <v>6.49</v>
      </c>
      <c r="CF162" s="52" cm="1">
        <f t="array" ref="CF162">A127857514J_Latest</f>
        <v>2.44</v>
      </c>
      <c r="CG162" s="52" cm="1">
        <f t="array" ref="CG162">A127898418W_Latest</f>
        <v>0.96099999999999997</v>
      </c>
      <c r="CH162" s="52" cm="1">
        <f t="array" ref="CH162">A127843610X_Latest</f>
        <v>1.6319999999999999</v>
      </c>
      <c r="CI162" s="52" cm="1">
        <f t="array" ref="CI162">A127843430R_Latest</f>
        <v>7.0679999999999996</v>
      </c>
      <c r="CJ162" s="52" cm="1">
        <f t="array" ref="CJ162">A127925698R_Latest</f>
        <v>6.24</v>
      </c>
      <c r="CK162" s="52" cm="1">
        <f t="array" ref="CK162">A127898242C_Latest</f>
        <v>3.11</v>
      </c>
      <c r="CL162" s="52" cm="1">
        <f t="array" ref="CL162">A127939430K_Latest</f>
        <v>8.0749999999999993</v>
      </c>
      <c r="CM162" s="52" cm="1">
        <f t="array" ref="CM162">A127898282W_Latest</f>
        <v>3.2080000000000002</v>
      </c>
      <c r="CN162" s="52" t="e" cm="1">
        <f t="array" ref="CN162">A127912238K_Latest</f>
        <v>#NAME?</v>
      </c>
      <c r="CO162" s="52" cm="1">
        <f t="array" ref="CO162">A127870478F_Latest</f>
        <v>28.513999999999999</v>
      </c>
      <c r="CP162" s="52" cm="1">
        <f t="array" ref="CP162">A127872326F_Latest</f>
        <v>0.52100000000000002</v>
      </c>
      <c r="CQ162" s="52" cm="1">
        <f t="array" ref="CQ162">A127941030R_Latest</f>
        <v>0.47899999999999998</v>
      </c>
      <c r="CR162" s="52" cm="1">
        <f t="array" ref="CR162">A127941050X_Latest</f>
        <v>0.55300000000000005</v>
      </c>
      <c r="CS162" s="52" cm="1">
        <f t="array" ref="CS162">A127941070J_Latest</f>
        <v>0.39600000000000002</v>
      </c>
      <c r="CT162" s="52" cm="1">
        <f t="array" ref="CT162">A127941098K_Latest</f>
        <v>0.747</v>
      </c>
      <c r="CU162" s="52" cm="1">
        <f t="array" ref="CU162">A127845130X_Latest</f>
        <v>0.80300000000000005</v>
      </c>
      <c r="CV162" s="52" cm="1">
        <f t="array" ref="CV162">A127859010R_Latest</f>
        <v>0.111</v>
      </c>
      <c r="CW162" s="52" cm="1">
        <f t="array" ref="CW162">A127845158A_Latest</f>
        <v>0.41599999999999998</v>
      </c>
      <c r="CX162" s="52" cm="1">
        <f t="array" ref="CX162">A127844946W_Latest</f>
        <v>0.72499999999999998</v>
      </c>
      <c r="CY162" s="52" cm="1">
        <f t="array" ref="CY162">A127885998L_Latest</f>
        <v>0.873</v>
      </c>
      <c r="CZ162" s="52" cm="1">
        <f t="array" ref="CZ162">A127844994R_Latest</f>
        <v>0.437</v>
      </c>
      <c r="DA162" s="52" cm="1">
        <f t="array" ref="DA162">A127845026X_Latest</f>
        <v>0.88700000000000001</v>
      </c>
      <c r="DB162" s="52" cm="1">
        <f t="array" ref="DB162">A127845042X_Latest</f>
        <v>1.1060000000000001</v>
      </c>
      <c r="DC162" s="52" t="e" cm="1">
        <f t="array" ref="DC162">A127899962V_Latest</f>
        <v>#NAME?</v>
      </c>
      <c r="DD162" s="52" cm="1">
        <f t="array" ref="DD162">A127940702A_Latest</f>
        <v>4.0259999999999998</v>
      </c>
      <c r="DE162" s="52" cm="1">
        <f t="array" ref="DE162">A127942378W_Latest</f>
        <v>0.217</v>
      </c>
      <c r="DF162" s="52" cm="1">
        <f t="array" ref="DF162">A127873954L_Latest</f>
        <v>1.0489999999999999</v>
      </c>
      <c r="DG162" s="52" cm="1">
        <f t="array" ref="DG162">A127915286J_Latest</f>
        <v>0.315</v>
      </c>
      <c r="DH162" s="52" cm="1">
        <f t="array" ref="DH162">A127873982W_Latest</f>
        <v>0.60299999999999998</v>
      </c>
      <c r="DI162" s="52" cm="1">
        <f t="array" ref="DI162">A127860402X_Latest</f>
        <v>0.81699999999999995</v>
      </c>
      <c r="DJ162" s="52" cm="1">
        <f t="array" ref="DJ162">A127874006F_Latest</f>
        <v>9.7000000000000003E-2</v>
      </c>
      <c r="DK162" s="52" cm="1">
        <f t="array" ref="DK162">A127846698J_Latest</f>
        <v>0.11600000000000001</v>
      </c>
      <c r="DL162" s="52" cm="1">
        <f t="array" ref="DL162">A127915350R_Latest</f>
        <v>0.505</v>
      </c>
      <c r="DM162" s="52" cm="1">
        <f t="array" ref="DM162">A127873862C_Latest</f>
        <v>1.266</v>
      </c>
      <c r="DN162" s="52" cm="1">
        <f t="array" ref="DN162">A127942406V_Latest</f>
        <v>1.1379999999999999</v>
      </c>
      <c r="DO162" s="52" cm="1">
        <f t="array" ref="DO162">A127873894W_Latest</f>
        <v>0.20399999999999999</v>
      </c>
      <c r="DP162" s="52" cm="1">
        <f t="array" ref="DP162">A127928802J_Latest</f>
        <v>0.39900000000000002</v>
      </c>
      <c r="DQ162" s="52" cm="1">
        <f t="array" ref="DQ162">A127860330X_Latest</f>
        <v>0.60299999999999998</v>
      </c>
      <c r="DR162" s="52" t="e" cm="1">
        <f t="array" ref="DR162">A127860494V_Latest</f>
        <v>#NAME?</v>
      </c>
      <c r="DS162" s="52" cm="1">
        <f t="array" ref="DS162">A127859942R_Latest</f>
        <v>3.722</v>
      </c>
      <c r="DT162" s="52" cm="1">
        <f t="array" ref="DT162">A127848030V_Latest</f>
        <v>1.157</v>
      </c>
      <c r="DU162" s="52" cm="1">
        <f t="array" ref="DU162">A127875422K_Latest</f>
        <v>3.0720000000000001</v>
      </c>
      <c r="DV162" s="52" cm="1">
        <f t="array" ref="DV162">A127930394X_Latest</f>
        <v>0.46500000000000002</v>
      </c>
      <c r="DW162" s="52" cm="1">
        <f t="array" ref="DW162">A127930434F_Latest</f>
        <v>0.499</v>
      </c>
      <c r="DX162" s="52" cm="1">
        <f t="array" ref="DX162">A127944106C_Latest</f>
        <v>1.323</v>
      </c>
      <c r="DY162" s="52" cm="1">
        <f t="array" ref="DY162">A127930474X_Latest</f>
        <v>0.21099999999999999</v>
      </c>
      <c r="DZ162" s="52" cm="1">
        <f t="array" ref="DZ162">A127916698W_Latest</f>
        <v>0</v>
      </c>
      <c r="EA162" s="52" cm="1">
        <f t="array" ref="EA162">A127903098A_Latest</f>
        <v>0</v>
      </c>
      <c r="EB162" s="52" cm="1">
        <f t="array" ref="EB162">A127930246W_Latest</f>
        <v>4.2290000000000001</v>
      </c>
      <c r="EC162" s="52" cm="1">
        <f t="array" ref="EC162">A127889106T_Latest</f>
        <v>0.83599999999999997</v>
      </c>
      <c r="ED162" s="52" cm="1">
        <f t="array" ref="ED162">A127943994V_Latest</f>
        <v>0.499</v>
      </c>
      <c r="EE162" s="52" cm="1">
        <f t="array" ref="EE162">A127916618K_Latest</f>
        <v>0.95199999999999996</v>
      </c>
      <c r="EF162" s="52" cm="1">
        <f t="array" ref="EF162">A127889146K_Latest</f>
        <v>0.21099999999999999</v>
      </c>
      <c r="EG162" s="52" t="e" cm="1">
        <f t="array" ref="EG162">A127848222L_Latest</f>
        <v>#NAME?</v>
      </c>
      <c r="EH162" s="52" cm="1">
        <f t="array" ref="EH162">A127943686T_Latest</f>
        <v>6.7270000000000003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8779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8776</v>
      </c>
      <c r="C164" s="62">
        <v>47</v>
      </c>
      <c r="D164" s="52" cm="1">
        <f t="array" ref="D164">A127863154C_Latest</f>
        <v>971.62400000000002</v>
      </c>
      <c r="E164" s="52" cm="1">
        <f t="array" ref="E164">A127904518C_Latest</f>
        <v>2275.4740000000002</v>
      </c>
      <c r="F164" s="52" cm="1">
        <f t="array" ref="F164">A127863298R_Latest</f>
        <v>1011.828</v>
      </c>
      <c r="G164" s="52" cm="1">
        <f t="array" ref="G164">A127904578F_Latest</f>
        <v>858.096</v>
      </c>
      <c r="H164" s="52" cm="1">
        <f t="array" ref="H164">A127918218K_Latest</f>
        <v>1137.183</v>
      </c>
      <c r="I164" s="52" cm="1">
        <f t="array" ref="I164">A127904630C_Latest</f>
        <v>657.38099999999997</v>
      </c>
      <c r="J164" s="52" cm="1">
        <f t="array" ref="J164">A127932002L_Latest</f>
        <v>502.73700000000002</v>
      </c>
      <c r="K164" s="52" cm="1">
        <f t="array" ref="K164">A127932026F_Latest</f>
        <v>627.80700000000002</v>
      </c>
      <c r="L164" s="52" cm="1">
        <f t="array" ref="L164">A127918102J_Latest</f>
        <v>2953.23</v>
      </c>
      <c r="M164" s="52" cm="1">
        <f t="array" ref="M164">A127863198F_Latest</f>
        <v>982.03099999999995</v>
      </c>
      <c r="N164" s="52" cm="1">
        <f t="array" ref="N164">A127904482L_Latest</f>
        <v>1047.914</v>
      </c>
      <c r="O164" s="52" cm="1">
        <f t="array" ref="O164">A127890586L_Latest</f>
        <v>1889.7339999999999</v>
      </c>
      <c r="P164" s="52" cm="1">
        <f t="array" ref="P164">A127835922K_Latest</f>
        <v>1127.3900000000001</v>
      </c>
      <c r="Q164" s="52" t="e" cm="1">
        <f t="array" ref="Q164">A127918302A_Latest</f>
        <v>#NAME?</v>
      </c>
      <c r="R164" s="52" cm="1">
        <f t="array" ref="R164">A127876702W_Latest</f>
        <v>8042.13</v>
      </c>
      <c r="S164" s="52" cm="1">
        <f t="array" ref="S164">A127837370K_Latest</f>
        <v>335.65699999999998</v>
      </c>
      <c r="T164" s="52" cm="1">
        <f t="array" ref="T164">A127878610X_Latest</f>
        <v>765.59199999999998</v>
      </c>
      <c r="U164" s="52" cm="1">
        <f t="array" ref="U164">A127837506K_Latest</f>
        <v>295.99099999999999</v>
      </c>
      <c r="V164" s="52" cm="1">
        <f t="array" ref="V164">A127878646A_Latest</f>
        <v>249.482</v>
      </c>
      <c r="W164" s="52" cm="1">
        <f t="array" ref="W164">A127906030K_Latest</f>
        <v>387.85899999999998</v>
      </c>
      <c r="X164" s="52" cm="1">
        <f t="array" ref="X164">A127864878C_Latest</f>
        <v>217.17099999999999</v>
      </c>
      <c r="Y164" s="52" cm="1">
        <f t="array" ref="Y164">A127864902T_Latest</f>
        <v>159.62200000000001</v>
      </c>
      <c r="Z164" s="52" cm="1">
        <f t="array" ref="Z164">A127864922A_Latest</f>
        <v>171.75800000000001</v>
      </c>
      <c r="AA164" s="52" cm="1">
        <f t="array" ref="AA164">A127878514X_Latest</f>
        <v>998.44100000000003</v>
      </c>
      <c r="AB164" s="52" cm="1">
        <f t="array" ref="AB164">A127892078C_Latest</f>
        <v>312.96300000000002</v>
      </c>
      <c r="AC164" s="52" cm="1">
        <f t="array" ref="AC164">A127851174R_Latest</f>
        <v>316.17200000000003</v>
      </c>
      <c r="AD164" s="52" cm="1">
        <f t="array" ref="AD164">A127851178X_Latest</f>
        <v>604.88199999999995</v>
      </c>
      <c r="AE164" s="52" cm="1">
        <f t="array" ref="AE164">A127864778V_Latest</f>
        <v>338.45400000000001</v>
      </c>
      <c r="AF164" s="52" t="e" cm="1">
        <f t="array" ref="AF164">A127878750A_Latest</f>
        <v>#NAME?</v>
      </c>
      <c r="AG164" s="52" cm="1">
        <f t="array" ref="AG164">A127905602L_Latest</f>
        <v>2583.1329999999998</v>
      </c>
      <c r="AH164" s="52" cm="1">
        <f t="array" ref="AH164">A127907454J_Latest</f>
        <v>253.834</v>
      </c>
      <c r="AI164" s="52" cm="1">
        <f t="array" ref="AI164">A127852658C_Latest</f>
        <v>624.404</v>
      </c>
      <c r="AJ164" s="52" cm="1">
        <f t="array" ref="AJ164">A127893798V_Latest</f>
        <v>244.36600000000001</v>
      </c>
      <c r="AK164" s="52" cm="1">
        <f t="array" ref="AK164">A127838982T_Latest</f>
        <v>206.43700000000001</v>
      </c>
      <c r="AL164" s="52" cm="1">
        <f t="array" ref="AL164">A127839006A_Latest</f>
        <v>273.65499999999997</v>
      </c>
      <c r="AM164" s="52" cm="1">
        <f t="array" ref="AM164">A127866422T_Latest</f>
        <v>157.57900000000001</v>
      </c>
      <c r="AN164" s="52" cm="1">
        <f t="array" ref="AN164">A127866442A_Latest</f>
        <v>118.669</v>
      </c>
      <c r="AO164" s="52" cm="1">
        <f t="array" ref="AO164">A127935098W_Latest</f>
        <v>155.821</v>
      </c>
      <c r="AP164" s="52" cm="1">
        <f t="array" ref="AP164">A127880094F_Latest</f>
        <v>809.69600000000003</v>
      </c>
      <c r="AQ164" s="52" cm="1">
        <f t="array" ref="AQ164">A127920962X_Latest</f>
        <v>225.02500000000001</v>
      </c>
      <c r="AR164" s="52" cm="1">
        <f t="array" ref="AR164">A127880142L_Latest</f>
        <v>263.72199999999998</v>
      </c>
      <c r="AS164" s="52" cm="1">
        <f t="array" ref="AS164">A127866334T_Latest</f>
        <v>457.09</v>
      </c>
      <c r="AT164" s="52" cm="1">
        <f t="array" ref="AT164">A127866350T_Latest</f>
        <v>272.65499999999997</v>
      </c>
      <c r="AU164" s="52" t="e" cm="1">
        <f t="array" ref="AU164">A127839066C_Latest</f>
        <v>#NAME?</v>
      </c>
      <c r="AV164" s="52" cm="1">
        <f t="array" ref="AV164">A127934654F_Latest</f>
        <v>2034.7629999999999</v>
      </c>
      <c r="AW164" s="52" cm="1">
        <f t="array" ref="AW164">A127840318K_Latest</f>
        <v>180.72300000000001</v>
      </c>
      <c r="AX164" s="52" cm="1">
        <f t="array" ref="AX164">A127922578T_Latest</f>
        <v>427.15699999999998</v>
      </c>
      <c r="AY164" s="52" cm="1">
        <f t="array" ref="AY164">A127936558T_Latest</f>
        <v>212.429</v>
      </c>
      <c r="AZ164" s="52" cm="1">
        <f t="array" ref="AZ164">A127936574T_Latest</f>
        <v>194.17699999999999</v>
      </c>
      <c r="BA164" s="52" cm="1">
        <f t="array" ref="BA164">A127936578A_Latest</f>
        <v>230.952</v>
      </c>
      <c r="BB164" s="52" cm="1">
        <f t="array" ref="BB164">A127867974J_Latest</f>
        <v>133.27199999999999</v>
      </c>
      <c r="BC164" s="52" cm="1">
        <f t="array" ref="BC164">A127922706X_Latest</f>
        <v>106.631</v>
      </c>
      <c r="BD164" s="52" cm="1">
        <f t="array" ref="BD164">A127936618J_Latest</f>
        <v>146.00399999999999</v>
      </c>
      <c r="BE164" s="52" cm="1">
        <f t="array" ref="BE164">A127840338V_Latest</f>
        <v>544.24699999999996</v>
      </c>
      <c r="BF164" s="52" cm="1">
        <f t="array" ref="BF164">A127936478T_Latest</f>
        <v>214.13</v>
      </c>
      <c r="BG164" s="52" cm="1">
        <f t="array" ref="BG164">A127922538X_Latest</f>
        <v>215.59399999999999</v>
      </c>
      <c r="BH164" s="52" cm="1">
        <f t="array" ref="BH164">A127854338C_Latest</f>
        <v>401.274</v>
      </c>
      <c r="BI164" s="52" cm="1">
        <f t="array" ref="BI164">A127936530R_Latest</f>
        <v>246.15600000000001</v>
      </c>
      <c r="BJ164" s="52" t="e" cm="1">
        <f t="array" ref="BJ164">A127881746V_Latest</f>
        <v>#NAME?</v>
      </c>
      <c r="BK164" s="52" cm="1">
        <f t="array" ref="BK164">A127853986J_Latest</f>
        <v>1631.346</v>
      </c>
      <c r="BL164" s="52" cm="1">
        <f t="array" ref="BL164">A127896618C_Latest</f>
        <v>52.207999999999998</v>
      </c>
      <c r="BM164" s="52" cm="1">
        <f t="array" ref="BM164">A127938070X_Latest</f>
        <v>136.99799999999999</v>
      </c>
      <c r="BN164" s="52" cm="1">
        <f t="array" ref="BN164">A127883250A_Latest</f>
        <v>70.915999999999997</v>
      </c>
      <c r="BO164" s="52" cm="1">
        <f t="array" ref="BO164">A127842030K_Latest</f>
        <v>70.847999999999999</v>
      </c>
      <c r="BP164" s="52" cm="1">
        <f t="array" ref="BP164">A127910574K_Latest</f>
        <v>70.575999999999993</v>
      </c>
      <c r="BQ164" s="52" cm="1">
        <f t="array" ref="BQ164">A127855982K_Latest</f>
        <v>45.656999999999996</v>
      </c>
      <c r="BR164" s="52" cm="1">
        <f t="array" ref="BR164">A127938158T_Latest</f>
        <v>38.561</v>
      </c>
      <c r="BS164" s="52" cm="1">
        <f t="array" ref="BS164">A127910622T_Latest</f>
        <v>54.616999999999997</v>
      </c>
      <c r="BT164" s="52" cm="1">
        <f t="array" ref="BT164">A127937962L_Latest</f>
        <v>171.15799999999999</v>
      </c>
      <c r="BU164" s="52" cm="1">
        <f t="array" ref="BU164">A127896650C_Latest</f>
        <v>67.501000000000005</v>
      </c>
      <c r="BV164" s="52" cm="1">
        <f t="array" ref="BV164">A127883166K_Latest</f>
        <v>72.707999999999998</v>
      </c>
      <c r="BW164" s="52" cm="1">
        <f t="array" ref="BW164">A127841962T_Latest</f>
        <v>136.916</v>
      </c>
      <c r="BX164" s="52" cm="1">
        <f t="array" ref="BX164">A127855886K_Latest</f>
        <v>86.766999999999996</v>
      </c>
      <c r="BY164" s="52" t="e" cm="1">
        <f t="array" ref="BY164">A127869498T_Latest</f>
        <v>#NAME?</v>
      </c>
      <c r="BZ164" s="52" cm="1">
        <f t="array" ref="BZ164">A127910150F_Latest</f>
        <v>540.38199999999995</v>
      </c>
      <c r="CA164" s="52" cm="1">
        <f t="array" ref="CA164">A127911982R_Latest</f>
        <v>99.441000000000003</v>
      </c>
      <c r="CB164" s="52" cm="1">
        <f t="array" ref="CB164">A127884634F_Latest</f>
        <v>214.97200000000001</v>
      </c>
      <c r="CC164" s="52" cm="1">
        <f t="array" ref="CC164">A127857454T_Latest</f>
        <v>139.03399999999999</v>
      </c>
      <c r="CD164" s="52" cm="1">
        <f t="array" ref="CD164">A127843526J_Latest</f>
        <v>89.566999999999993</v>
      </c>
      <c r="CE164" s="52" cm="1">
        <f t="array" ref="CE164">A127925834W_Latest</f>
        <v>116.895</v>
      </c>
      <c r="CF164" s="52" cm="1">
        <f t="array" ref="CF164">A127912174K_Latest</f>
        <v>73.801000000000002</v>
      </c>
      <c r="CG164" s="52" cm="1">
        <f t="array" ref="CG164">A127898414L_Latest</f>
        <v>61.444000000000003</v>
      </c>
      <c r="CH164" s="52" cm="1">
        <f t="array" ref="CH164">A127843606J_Latest</f>
        <v>72.063000000000002</v>
      </c>
      <c r="CI164" s="52" cm="1">
        <f t="array" ref="CI164">A127843426X_Latest</f>
        <v>285.92899999999997</v>
      </c>
      <c r="CJ164" s="52" cm="1">
        <f t="array" ref="CJ164">A127870806F_Latest</f>
        <v>109.113</v>
      </c>
      <c r="CK164" s="52" cm="1">
        <f t="array" ref="CK164">A127912042J_Latest</f>
        <v>129.535</v>
      </c>
      <c r="CL164" s="52" cm="1">
        <f t="array" ref="CL164">A127912066A_Latest</f>
        <v>205.399</v>
      </c>
      <c r="CM164" s="52" cm="1">
        <f t="array" ref="CM164">A127843486A_Latest</f>
        <v>130.982</v>
      </c>
      <c r="CN164" s="52" t="e" cm="1">
        <f t="array" ref="CN164">A127857570A_Latest</f>
        <v>#NAME?</v>
      </c>
      <c r="CO164" s="52" cm="1">
        <f t="array" ref="CO164">A127939138A_Latest</f>
        <v>867.21600000000001</v>
      </c>
      <c r="CP164" s="52" cm="1">
        <f t="array" ref="CP164">A127913606W_Latest</f>
        <v>16.297000000000001</v>
      </c>
      <c r="CQ164" s="52" cm="1">
        <f t="array" ref="CQ164">A127913690X_Latest</f>
        <v>38.222999999999999</v>
      </c>
      <c r="CR164" s="52" cm="1">
        <f t="array" ref="CR164">A127845074T_Latest</f>
        <v>24.853000000000002</v>
      </c>
      <c r="CS164" s="52" cm="1">
        <f t="array" ref="CS164">A127927262L_Latest</f>
        <v>22.408999999999999</v>
      </c>
      <c r="CT164" s="52" cm="1">
        <f t="array" ref="CT164">A127886118W_Latest</f>
        <v>18.559999999999999</v>
      </c>
      <c r="CU164" s="52" cm="1">
        <f t="array" ref="CU164">A127872490J_Latest</f>
        <v>14.128</v>
      </c>
      <c r="CV164" s="52" cm="1">
        <f t="array" ref="CV164">A127872510F_Latest</f>
        <v>10.689</v>
      </c>
      <c r="CW164" s="52" cm="1">
        <f t="array" ref="CW164">A127872518X_Latest</f>
        <v>16.643999999999998</v>
      </c>
      <c r="CX164" s="52" cm="1">
        <f t="array" ref="CX164">A127940954W_Latest</f>
        <v>49.360999999999997</v>
      </c>
      <c r="CY164" s="52" cm="1">
        <f t="array" ref="CY164">A127927130K_Latest</f>
        <v>19.591999999999999</v>
      </c>
      <c r="CZ164" s="52" cm="1">
        <f t="array" ref="CZ164">A127858874F_Latest</f>
        <v>24.245999999999999</v>
      </c>
      <c r="DA164" s="52" cm="1">
        <f t="array" ref="DA164">A127927166L_Latest</f>
        <v>41.005000000000003</v>
      </c>
      <c r="DB164" s="52" cm="1">
        <f t="array" ref="DB164">A127927198F_Latest</f>
        <v>26.995000000000001</v>
      </c>
      <c r="DC164" s="52" t="e" cm="1">
        <f t="array" ref="DC164">A127941162T_Latest</f>
        <v>#NAME?</v>
      </c>
      <c r="DD164" s="52" cm="1">
        <f t="array" ref="DD164">A127940698W_Latest</f>
        <v>161.803</v>
      </c>
      <c r="DE164" s="52" cm="1">
        <f t="array" ref="DE164">A127942374L_Latest</f>
        <v>7.86</v>
      </c>
      <c r="DF164" s="52" cm="1">
        <f t="array" ref="DF164">A127860350J_Latest</f>
        <v>20.085000000000001</v>
      </c>
      <c r="DG164" s="52" cm="1">
        <f t="array" ref="DG164">A127928842A_Latest</f>
        <v>11.76</v>
      </c>
      <c r="DH164" s="52" cm="1">
        <f t="array" ref="DH164">A127928854K_Latest</f>
        <v>9.9710000000000001</v>
      </c>
      <c r="DI164" s="52" cm="1">
        <f t="array" ref="DI164">A127928878C_Latest</f>
        <v>11.946999999999999</v>
      </c>
      <c r="DJ164" s="52" cm="1">
        <f t="array" ref="DJ164">A127887706K_Latest</f>
        <v>4.5469999999999997</v>
      </c>
      <c r="DK164" s="52" cm="1">
        <f t="array" ref="DK164">A127928926K_Latest</f>
        <v>4.5330000000000004</v>
      </c>
      <c r="DL164" s="52" cm="1">
        <f t="array" ref="DL164">A127860482K_Latest</f>
        <v>3.831</v>
      </c>
      <c r="DM164" s="52" cm="1">
        <f t="array" ref="DM164">A127846490W_Latest</f>
        <v>25.428000000000001</v>
      </c>
      <c r="DN164" s="52" cm="1">
        <f t="array" ref="DN164">A127873874L_Latest</f>
        <v>11.276</v>
      </c>
      <c r="DO164" s="52" cm="1">
        <f t="array" ref="DO164">A127915198J_Latest</f>
        <v>11.879</v>
      </c>
      <c r="DP164" s="52" cm="1">
        <f t="array" ref="DP164">A127846550L_Latest</f>
        <v>17.308</v>
      </c>
      <c r="DQ164" s="52" cm="1">
        <f t="array" ref="DQ164">A127915250F_Latest</f>
        <v>7.75</v>
      </c>
      <c r="DR164" s="52" t="e" cm="1">
        <f t="array" ref="DR164">A127928962V_Latest</f>
        <v>#NAME?</v>
      </c>
      <c r="DS164" s="52" cm="1">
        <f t="array" ref="DS164">A127914930T_Latest</f>
        <v>74.534999999999997</v>
      </c>
      <c r="DT164" s="52" cm="1">
        <f t="array" ref="DT164">A127875310T_Latest</f>
        <v>25.603000000000002</v>
      </c>
      <c r="DU164" s="52" cm="1">
        <f t="array" ref="DU164">A127916646V_Latest</f>
        <v>48.042000000000002</v>
      </c>
      <c r="DV164" s="52" cm="1">
        <f t="array" ref="DV164">A127889190V_Latest</f>
        <v>12.478999999999999</v>
      </c>
      <c r="DW164" s="52" cm="1">
        <f t="array" ref="DW164">A127848134L_Latest</f>
        <v>15.206</v>
      </c>
      <c r="DX164" s="52" cm="1">
        <f t="array" ref="DX164">A127944102V_Latest</f>
        <v>26.738</v>
      </c>
      <c r="DY164" s="52" cm="1">
        <f t="array" ref="DY164">A127930466X_Latest</f>
        <v>11.225</v>
      </c>
      <c r="DZ164" s="52" cm="1">
        <f t="array" ref="DZ164">A127848190F_Latest</f>
        <v>2.59</v>
      </c>
      <c r="EA164" s="52" cm="1">
        <f t="array" ref="EA164">A127903094T_Latest</f>
        <v>7.069</v>
      </c>
      <c r="EB164" s="52" cm="1">
        <f t="array" ref="EB164">A127848046L_Latest</f>
        <v>68.97</v>
      </c>
      <c r="EC164" s="52" cm="1">
        <f t="array" ref="EC164">A127930262W_Latest</f>
        <v>22.431999999999999</v>
      </c>
      <c r="ED164" s="52" cm="1">
        <f t="array" ref="ED164">A127889122T_Latest</f>
        <v>14.058999999999999</v>
      </c>
      <c r="EE164" s="52" cm="1">
        <f t="array" ref="EE164">A127889134A_Latest</f>
        <v>25.861000000000001</v>
      </c>
      <c r="EF164" s="52" cm="1">
        <f t="array" ref="EF164">A127848098R_Latest</f>
        <v>17.632000000000001</v>
      </c>
      <c r="EG164" s="52" t="e" cm="1">
        <f t="array" ref="EG164">A127903134X_Latest</f>
        <v>#NAME?</v>
      </c>
      <c r="EH164" s="52" cm="1">
        <f t="array" ref="EH164">A127875050J_Latest</f>
        <v>148.953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8780</v>
      </c>
      <c r="C165" s="62">
        <v>48</v>
      </c>
      <c r="D165" s="52" cm="1">
        <f t="array" ref="D165">A127849618A_Latest</f>
        <v>51.956000000000003</v>
      </c>
      <c r="E165" s="52" cm="1">
        <f t="array" ref="E165">A127904522V_Latest</f>
        <v>103.72</v>
      </c>
      <c r="F165" s="52" cm="1">
        <f t="array" ref="F165">A127904546L_Latest</f>
        <v>20.212</v>
      </c>
      <c r="G165" s="52" cm="1">
        <f t="array" ref="G165">A127904590W_Latest</f>
        <v>26.456</v>
      </c>
      <c r="H165" s="52" cm="1">
        <f t="array" ref="H165">A127918222A_Latest</f>
        <v>39.436999999999998</v>
      </c>
      <c r="I165" s="52" cm="1">
        <f t="array" ref="I165">A127835998F_Latest</f>
        <v>11.319000000000001</v>
      </c>
      <c r="J165" s="52" cm="1">
        <f t="array" ref="J165">A127836014W_Latest</f>
        <v>10.819000000000001</v>
      </c>
      <c r="K165" s="52" cm="1">
        <f t="array" ref="K165">A127932030W_Latest</f>
        <v>14.662000000000001</v>
      </c>
      <c r="L165" s="52" cm="1">
        <f t="array" ref="L165">A127890514A_Latest</f>
        <v>149.61699999999999</v>
      </c>
      <c r="M165" s="52" cm="1">
        <f t="array" ref="M165">A127849642A_Latest</f>
        <v>24.768999999999998</v>
      </c>
      <c r="N165" s="52" cm="1">
        <f t="array" ref="N165">A127863206V_Latest</f>
        <v>22.361999999999998</v>
      </c>
      <c r="O165" s="52" cm="1">
        <f t="array" ref="O165">A127863238L_Latest</f>
        <v>56.432000000000002</v>
      </c>
      <c r="P165" s="52" cm="1">
        <f t="array" ref="P165">A127904502K_Latest</f>
        <v>24.193000000000001</v>
      </c>
      <c r="Q165" s="52" t="e" cm="1">
        <f t="array" ref="Q165">A127918306K_Latest</f>
        <v>#NAME?</v>
      </c>
      <c r="R165" s="52" cm="1">
        <f t="array" ref="R165">A127862934X_Latest</f>
        <v>279.14400000000001</v>
      </c>
      <c r="S165" s="52" cm="1">
        <f t="array" ref="S165">A127878502R_Latest</f>
        <v>17.943000000000001</v>
      </c>
      <c r="T165" s="52" cm="1">
        <f t="array" ref="T165">A127851206W_Latest</f>
        <v>30.536000000000001</v>
      </c>
      <c r="U165" s="52" cm="1">
        <f t="array" ref="U165">A127851218F_Latest</f>
        <v>6.8390000000000004</v>
      </c>
      <c r="V165" s="52" cm="1">
        <f t="array" ref="V165">A127892182C_Latest</f>
        <v>5.6609999999999996</v>
      </c>
      <c r="W165" s="52" cm="1">
        <f t="array" ref="W165">A127851246R_Latest</f>
        <v>13.927</v>
      </c>
      <c r="X165" s="52" cm="1">
        <f t="array" ref="X165">A127933570C_Latest</f>
        <v>5.0030000000000001</v>
      </c>
      <c r="Y165" s="52" cm="1">
        <f t="array" ref="Y165">A127837574L_Latest</f>
        <v>2.4079999999999999</v>
      </c>
      <c r="Z165" s="52" cm="1">
        <f t="array" ref="Z165">A127892254C_Latest</f>
        <v>0.56899999999999995</v>
      </c>
      <c r="AA165" s="52" cm="1">
        <f t="array" ref="AA165">A127878518J_Latest</f>
        <v>47.109000000000002</v>
      </c>
      <c r="AB165" s="52" cm="1">
        <f t="array" ref="AB165">A127878554T_Latest</f>
        <v>7.7489999999999997</v>
      </c>
      <c r="AC165" s="52" cm="1">
        <f t="array" ref="AC165">A127864738A_Latest</f>
        <v>5.5620000000000003</v>
      </c>
      <c r="AD165" s="52" cm="1">
        <f t="array" ref="AD165">A127864766K_Latest</f>
        <v>15.343999999999999</v>
      </c>
      <c r="AE165" s="52" cm="1">
        <f t="array" ref="AE165">A127905970T_Latest</f>
        <v>6.5529999999999999</v>
      </c>
      <c r="AF165" s="52" t="e" cm="1">
        <f t="array" ref="AF165">A127864942K_Latest</f>
        <v>#NAME?</v>
      </c>
      <c r="AG165" s="52" cm="1">
        <f t="array" ref="AG165">A127891798J_Latest</f>
        <v>82.885999999999996</v>
      </c>
      <c r="AH165" s="52" cm="1">
        <f t="array" ref="AH165">A127934930R_Latest</f>
        <v>17.126999999999999</v>
      </c>
      <c r="AI165" s="52" cm="1">
        <f t="array" ref="AI165">A127907538T_Latest</f>
        <v>29.163</v>
      </c>
      <c r="AJ165" s="52" cm="1">
        <f t="array" ref="AJ165">A127852678L_Latest</f>
        <v>4.3940000000000001</v>
      </c>
      <c r="AK165" s="52" cm="1">
        <f t="array" ref="AK165">A127907578K_Latest</f>
        <v>8.266</v>
      </c>
      <c r="AL165" s="52" cm="1">
        <f t="array" ref="AL165">A127935054V_Latest</f>
        <v>7.18</v>
      </c>
      <c r="AM165" s="52" cm="1">
        <f t="array" ref="AM165">A127893866K_Latest</f>
        <v>1.2809999999999999</v>
      </c>
      <c r="AN165" s="52" cm="1">
        <f t="array" ref="AN165">A127935086L_Latest</f>
        <v>2.351</v>
      </c>
      <c r="AO165" s="52" cm="1">
        <f t="array" ref="AO165">A127852798F_Latest</f>
        <v>6.5730000000000004</v>
      </c>
      <c r="AP165" s="52" cm="1">
        <f t="array" ref="AP165">A127920950R_Latest</f>
        <v>45.588000000000001</v>
      </c>
      <c r="AQ165" s="52" cm="1">
        <f t="array" ref="AQ165">A127866302X_Latest</f>
        <v>4.8010000000000002</v>
      </c>
      <c r="AR165" s="52" cm="1">
        <f t="array" ref="AR165">A127838910F_Latest</f>
        <v>4.2060000000000004</v>
      </c>
      <c r="AS165" s="52" cm="1">
        <f t="array" ref="AS165">A127866342T_Latest</f>
        <v>13.885999999999999</v>
      </c>
      <c r="AT165" s="52" cm="1">
        <f t="array" ref="AT165">A127907522X_Latest</f>
        <v>7.2839999999999998</v>
      </c>
      <c r="AU165" s="52" t="e" cm="1">
        <f t="array" ref="AU165">A127866486C_Latest</f>
        <v>#NAME?</v>
      </c>
      <c r="AV165" s="52" cm="1">
        <f t="array" ref="AV165">A127852310R_Latest</f>
        <v>76.334999999999994</v>
      </c>
      <c r="AW165" s="52" cm="1">
        <f t="array" ref="AW165">A127881518T_Latest</f>
        <v>7.7830000000000004</v>
      </c>
      <c r="AX165" s="52" cm="1">
        <f t="array" ref="AX165">A127922582J_Latest</f>
        <v>21.792999999999999</v>
      </c>
      <c r="AY165" s="52" cm="1">
        <f t="array" ref="AY165">A127840446C_Latest</f>
        <v>4.798</v>
      </c>
      <c r="AZ165" s="52" cm="1">
        <f t="array" ref="AZ165">A127909086A_Latest</f>
        <v>4.2160000000000002</v>
      </c>
      <c r="BA165" s="52" cm="1">
        <f t="array" ref="BA165">A127840494W_Latest</f>
        <v>8.5969999999999995</v>
      </c>
      <c r="BB165" s="52" cm="1">
        <f t="array" ref="BB165">A127854438L_Latest</f>
        <v>2.83</v>
      </c>
      <c r="BC165" s="52" cm="1">
        <f t="array" ref="BC165">A127867998A_Latest</f>
        <v>4.1219999999999999</v>
      </c>
      <c r="BD165" s="52" cm="1">
        <f t="array" ref="BD165">A127881730A_Latest</f>
        <v>3.718</v>
      </c>
      <c r="BE165" s="52" cm="1">
        <f t="array" ref="BE165">A127840342K_Latest</f>
        <v>27.251999999999999</v>
      </c>
      <c r="BF165" s="52" cm="1">
        <f t="array" ref="BF165">A127840366C_Latest</f>
        <v>5.2539999999999996</v>
      </c>
      <c r="BG165" s="52" cm="1">
        <f t="array" ref="BG165">A127867846R_Latest</f>
        <v>7.2530000000000001</v>
      </c>
      <c r="BH165" s="52" cm="1">
        <f t="array" ref="BH165">A127854346C_Latest</f>
        <v>12.667999999999999</v>
      </c>
      <c r="BI165" s="52" cm="1">
        <f t="array" ref="BI165">A127881598C_Latest</f>
        <v>5.43</v>
      </c>
      <c r="BJ165" s="52" t="e" cm="1">
        <f t="array" ref="BJ165">A127840574W_Latest</f>
        <v>#NAME?</v>
      </c>
      <c r="BK165" s="52" cm="1">
        <f t="array" ref="BK165">A127853994J_Latest</f>
        <v>58.307000000000002</v>
      </c>
      <c r="BL165" s="52" cm="1">
        <f t="array" ref="BL165">A127841890T_Latest</f>
        <v>3.69</v>
      </c>
      <c r="BM165" s="52" cm="1">
        <f t="array" ref="BM165">A127842006K_Latest</f>
        <v>4.6760000000000002</v>
      </c>
      <c r="BN165" s="52" cm="1">
        <f t="array" ref="BN165">A127938082J_Latest</f>
        <v>0.83699999999999997</v>
      </c>
      <c r="BO165" s="52" cm="1">
        <f t="array" ref="BO165">A127842034V_Latest</f>
        <v>2.9279999999999999</v>
      </c>
      <c r="BP165" s="52" cm="1">
        <f t="array" ref="BP165">A127842038C_Latest</f>
        <v>2.6520000000000001</v>
      </c>
      <c r="BQ165" s="52" cm="1">
        <f t="array" ref="BQ165">A127883306A_Latest</f>
        <v>0.71499999999999997</v>
      </c>
      <c r="BR165" s="52" cm="1">
        <f t="array" ref="BR165">A127842074L_Latest</f>
        <v>0.32900000000000001</v>
      </c>
      <c r="BS165" s="52" cm="1">
        <f t="array" ref="BS165">A127938170J_Latest</f>
        <v>1.097</v>
      </c>
      <c r="BT165" s="52" cm="1">
        <f t="array" ref="BT165">A127869262W_Latest</f>
        <v>7.1740000000000004</v>
      </c>
      <c r="BU165" s="52" cm="1">
        <f t="array" ref="BU165">A127869274F_Latest</f>
        <v>2.569</v>
      </c>
      <c r="BV165" s="52" cm="1">
        <f t="array" ref="BV165">A127869298X_Latest</f>
        <v>1.5620000000000001</v>
      </c>
      <c r="BW165" s="52" cm="1">
        <f t="array" ref="BW165">A127883186V_Latest</f>
        <v>3.7280000000000002</v>
      </c>
      <c r="BX165" s="52" cm="1">
        <f t="array" ref="BX165">A127883214T_Latest</f>
        <v>1.891</v>
      </c>
      <c r="BY165" s="52" t="e" cm="1">
        <f t="array" ref="BY165">A127856042C_Latest</f>
        <v>#NAME?</v>
      </c>
      <c r="BZ165" s="52" cm="1">
        <f t="array" ref="BZ165">A127937658V_Latest</f>
        <v>16.922999999999998</v>
      </c>
      <c r="CA165" s="52" cm="1">
        <f t="array" ref="CA165">A127843402F_Latest</f>
        <v>3.153</v>
      </c>
      <c r="CB165" s="52" cm="1">
        <f t="array" ref="CB165">A127925762W_Latest</f>
        <v>10.709</v>
      </c>
      <c r="CC165" s="52" cm="1">
        <f t="array" ref="CC165">A127939458L_Latest</f>
        <v>2.4689999999999999</v>
      </c>
      <c r="CD165" s="52" cm="1">
        <f t="array" ref="CD165">A127857486K_Latest</f>
        <v>4.6680000000000001</v>
      </c>
      <c r="CE165" s="52" cm="1">
        <f t="array" ref="CE165">A127925842W_Latest</f>
        <v>4.5330000000000004</v>
      </c>
      <c r="CF165" s="52" cm="1">
        <f t="array" ref="CF165">A127898382F_Latest</f>
        <v>1.278</v>
      </c>
      <c r="CG165" s="52" cm="1">
        <f t="array" ref="CG165">A127925866R_Latest</f>
        <v>1.3819999999999999</v>
      </c>
      <c r="CH165" s="52" cm="1">
        <f t="array" ref="CH165">A127870994A_Latest</f>
        <v>1.7509999999999999</v>
      </c>
      <c r="CI165" s="52" cm="1">
        <f t="array" ref="CI165">A127884578X_Latest</f>
        <v>13.862</v>
      </c>
      <c r="CJ165" s="52" cm="1">
        <f t="array" ref="CJ165">A127857350X_Latest</f>
        <v>2.8010000000000002</v>
      </c>
      <c r="CK165" s="52" cm="1">
        <f t="array" ref="CK165">A127939414K_Latest</f>
        <v>2.8740000000000001</v>
      </c>
      <c r="CL165" s="52" cm="1">
        <f t="array" ref="CL165">A127843462J_Latest</f>
        <v>8.6530000000000005</v>
      </c>
      <c r="CM165" s="52" cm="1">
        <f t="array" ref="CM165">A127857410R_Latest</f>
        <v>1.7509999999999999</v>
      </c>
      <c r="CN165" s="52" t="e" cm="1">
        <f t="array" ref="CN165">A127884730F_Latest</f>
        <v>#NAME?</v>
      </c>
      <c r="CO165" s="52" cm="1">
        <f t="array" ref="CO165">A127843174R_Latest</f>
        <v>29.940999999999999</v>
      </c>
      <c r="CP165" s="52" cm="1">
        <f t="array" ref="CP165">A127940946W_Latest</f>
        <v>0.86899999999999999</v>
      </c>
      <c r="CQ165" s="52" cm="1">
        <f t="array" ref="CQ165">A127872438X_Latest</f>
        <v>2.5739999999999998</v>
      </c>
      <c r="CR165" s="52" cm="1">
        <f t="array" ref="CR165">A127913714F_Latest</f>
        <v>0.48599999999999999</v>
      </c>
      <c r="CS165" s="52" cm="1">
        <f t="array" ref="CS165">A127845102R_Latest</f>
        <v>0.36499999999999999</v>
      </c>
      <c r="CT165" s="52" cm="1">
        <f t="array" ref="CT165">A127899882V_Latest</f>
        <v>0.80300000000000005</v>
      </c>
      <c r="CU165" s="52" cm="1">
        <f t="array" ref="CU165">A127845134J_Latest</f>
        <v>0</v>
      </c>
      <c r="CV165" s="52" cm="1">
        <f t="array" ref="CV165">A127927330C_Latest</f>
        <v>0.11899999999999999</v>
      </c>
      <c r="CW165" s="52" cm="1">
        <f t="array" ref="CW165">A127941134J_Latest</f>
        <v>0.86199999999999999</v>
      </c>
      <c r="CX165" s="52" cm="1">
        <f t="array" ref="CX165">A127913630W_Latest</f>
        <v>3.077</v>
      </c>
      <c r="CY165" s="52" cm="1">
        <f t="array" ref="CY165">A127886002V_Latest</f>
        <v>0.89700000000000002</v>
      </c>
      <c r="CZ165" s="52" cm="1">
        <f t="array" ref="CZ165">A127872390X_Latest</f>
        <v>0.51600000000000001</v>
      </c>
      <c r="DA165" s="52" cm="1">
        <f t="array" ref="DA165">A127858902C_Latest</f>
        <v>0.60699999999999998</v>
      </c>
      <c r="DB165" s="52" cm="1">
        <f t="array" ref="DB165">A127886046W_Latest</f>
        <v>0.98</v>
      </c>
      <c r="DC165" s="52" t="e" cm="1">
        <f t="array" ref="DC165">A127941166A_Latest</f>
        <v>#NAME?</v>
      </c>
      <c r="DD165" s="52" cm="1">
        <f t="array" ref="DD165">A127940706K_Latest</f>
        <v>6.1920000000000002</v>
      </c>
      <c r="DE165" s="52" cm="1">
        <f t="array" ref="DE165">A127901250W_Latest</f>
        <v>0.47899999999999998</v>
      </c>
      <c r="DF165" s="52" cm="1">
        <f t="array" ref="DF165">A127915270R_Latest</f>
        <v>1.621</v>
      </c>
      <c r="DG165" s="52" cm="1">
        <f t="array" ref="DG165">A127846630L_Latest</f>
        <v>0.38800000000000001</v>
      </c>
      <c r="DH165" s="52" cm="1">
        <f t="array" ref="DH165">A127887678L_Latest</f>
        <v>0.35299999999999998</v>
      </c>
      <c r="DI165" s="52" cm="1">
        <f t="array" ref="DI165">A127942518L_Latest</f>
        <v>1.0740000000000001</v>
      </c>
      <c r="DJ165" s="52" cm="1">
        <f t="array" ref="DJ165">A127874010W_Latest</f>
        <v>0</v>
      </c>
      <c r="DK165" s="52" cm="1">
        <f t="array" ref="DK165">A127942566F_Latest</f>
        <v>0.107</v>
      </c>
      <c r="DL165" s="52" cm="1">
        <f t="array" ref="DL165">A127860486V_Latest</f>
        <v>9.2999999999999999E-2</v>
      </c>
      <c r="DM165" s="52" cm="1">
        <f t="array" ref="DM165">A127928762A_Latest</f>
        <v>1.994</v>
      </c>
      <c r="DN165" s="52" cm="1">
        <f t="array" ref="DN165">A127928770A_Latest</f>
        <v>0.69799999999999995</v>
      </c>
      <c r="DO165" s="52" cm="1">
        <f t="array" ref="DO165">A127887582V_Latest</f>
        <v>0.38800000000000001</v>
      </c>
      <c r="DP165" s="52" cm="1">
        <f t="array" ref="DP165">A127915222W_Latest</f>
        <v>0.873</v>
      </c>
      <c r="DQ165" s="52" cm="1">
        <f t="array" ref="DQ165">A127873926C_Latest</f>
        <v>9.2999999999999999E-2</v>
      </c>
      <c r="DR165" s="52" t="e" cm="1">
        <f t="array" ref="DR165">A127942582F_Latest</f>
        <v>#NAME?</v>
      </c>
      <c r="DS165" s="52" cm="1">
        <f t="array" ref="DS165">A127928494T_Latest</f>
        <v>4.1150000000000002</v>
      </c>
      <c r="DT165" s="52" cm="1">
        <f t="array" ref="DT165">A127916562K_Latest</f>
        <v>0.91200000000000003</v>
      </c>
      <c r="DU165" s="52" cm="1">
        <f t="array" ref="DU165">A127848118L_Latest</f>
        <v>2.649</v>
      </c>
      <c r="DV165" s="52" cm="1">
        <f t="array" ref="DV165">A127875458L_Latest</f>
        <v>0</v>
      </c>
      <c r="DW165" s="52" cm="1">
        <f t="array" ref="DW165">A127861890R_Latest</f>
        <v>0</v>
      </c>
      <c r="DX165" s="52" cm="1">
        <f t="array" ref="DX165">A127903030F_Latest</f>
        <v>0.67200000000000004</v>
      </c>
      <c r="DY165" s="52" cm="1">
        <f t="array" ref="DY165">A127944122C_Latest</f>
        <v>0.21099999999999999</v>
      </c>
      <c r="DZ165" s="52" cm="1">
        <f t="array" ref="DZ165">A127903086T_Latest</f>
        <v>0</v>
      </c>
      <c r="EA165" s="52" cm="1">
        <f t="array" ref="EA165">A127903102F_Latest</f>
        <v>0</v>
      </c>
      <c r="EB165" s="52" cm="1">
        <f t="array" ref="EB165">A127861786R_Latest</f>
        <v>3.5609999999999999</v>
      </c>
      <c r="EC165" s="52" cm="1">
        <f t="array" ref="EC165">A127902918C_Latest</f>
        <v>0</v>
      </c>
      <c r="ED165" s="52" cm="1">
        <f t="array" ref="ED165">A127875366C_Latest</f>
        <v>0</v>
      </c>
      <c r="EE165" s="52" cm="1">
        <f t="array" ref="EE165">A127930314L_Latest</f>
        <v>0.67200000000000004</v>
      </c>
      <c r="EF165" s="52" cm="1">
        <f t="array" ref="EF165">A127930338F_Latest</f>
        <v>0.21099999999999999</v>
      </c>
      <c r="EG165" s="52" t="e" cm="1">
        <f t="array" ref="EG165">A127861986J_Latest</f>
        <v>#NAME?</v>
      </c>
      <c r="EH165" s="52" cm="1">
        <f t="array" ref="EH165">A127861494L_Latest</f>
        <v>4.444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8781</v>
      </c>
      <c r="C166" s="62">
        <v>49</v>
      </c>
      <c r="D166" s="52" cm="1">
        <f t="array" ref="D166">A127835826K_Latest</f>
        <v>5.3620000000000001</v>
      </c>
      <c r="E166" s="52" cm="1">
        <f t="array" ref="E166">A127890626V_Latest</f>
        <v>4.3739999999999997</v>
      </c>
      <c r="F166" s="52" cm="1">
        <f t="array" ref="F166">A127904550C_Latest</f>
        <v>11.368</v>
      </c>
      <c r="G166" s="52" cm="1">
        <f t="array" ref="G166">A127890658L_Latest</f>
        <v>18.146000000000001</v>
      </c>
      <c r="H166" s="52" cm="1">
        <f t="array" ref="H166">A127918226K_Latest</f>
        <v>43.408000000000001</v>
      </c>
      <c r="I166" s="52" cm="1">
        <f t="array" ref="I166">A127918254V_Latest</f>
        <v>17.884</v>
      </c>
      <c r="J166" s="52" cm="1">
        <f t="array" ref="J166">A127877070C_Latest</f>
        <v>8.6029999999999998</v>
      </c>
      <c r="K166" s="52" cm="1">
        <f t="array" ref="K166">A127932034F_Latest</f>
        <v>12.253</v>
      </c>
      <c r="L166" s="52" cm="1">
        <f t="array" ref="L166">A127876938T_Latest</f>
        <v>6.7350000000000003</v>
      </c>
      <c r="M166" s="52" cm="1">
        <f t="array" ref="M166">A127835858C_Latest</f>
        <v>23.317</v>
      </c>
      <c r="N166" s="52" cm="1">
        <f t="array" ref="N166">A127863210K_Latest</f>
        <v>12.224</v>
      </c>
      <c r="O166" s="52" cm="1">
        <f t="array" ref="O166">A127876982A_Latest</f>
        <v>54.536000000000001</v>
      </c>
      <c r="P166" s="52" cm="1">
        <f t="array" ref="P166">A127918162K_Latest</f>
        <v>24.413</v>
      </c>
      <c r="Q166" s="52" t="e" cm="1">
        <f t="array" ref="Q166">A127877118C_Latest</f>
        <v>#NAME?</v>
      </c>
      <c r="R166" s="52" cm="1">
        <f t="array" ref="R166">A127890226J_Latest</f>
        <v>121.39700000000001</v>
      </c>
      <c r="S166" s="52" cm="1">
        <f t="array" ref="S166">A127933366V_Latest</f>
        <v>1.8049999999999999</v>
      </c>
      <c r="T166" s="52" cm="1">
        <f t="array" ref="T166">A127905986K_Latest</f>
        <v>1.74</v>
      </c>
      <c r="U166" s="52" cm="1">
        <f t="array" ref="U166">A127851222W_Latest</f>
        <v>1.788</v>
      </c>
      <c r="V166" s="52" cm="1">
        <f t="array" ref="V166">A127851234F_Latest</f>
        <v>5.65</v>
      </c>
      <c r="W166" s="52" cm="1">
        <f t="array" ref="W166">A127864866V_Latest</f>
        <v>14.983000000000001</v>
      </c>
      <c r="X166" s="52" cm="1">
        <f t="array" ref="X166">A127919718X_Latest</f>
        <v>7.1589999999999998</v>
      </c>
      <c r="Y166" s="52" cm="1">
        <f t="array" ref="Y166">A127878702J_Latest</f>
        <v>3.0190000000000001</v>
      </c>
      <c r="Z166" s="52" cm="1">
        <f t="array" ref="Z166">A127837586W_Latest</f>
        <v>1.8</v>
      </c>
      <c r="AA166" s="52" cm="1">
        <f t="array" ref="AA166">A127919562R_Latest</f>
        <v>2.2709999999999999</v>
      </c>
      <c r="AB166" s="52" cm="1">
        <f t="array" ref="AB166">A127851142W_Latest</f>
        <v>7.9580000000000002</v>
      </c>
      <c r="AC166" s="52" cm="1">
        <f t="array" ref="AC166">A127919606F_Latest</f>
        <v>2.1749999999999998</v>
      </c>
      <c r="AD166" s="52" cm="1">
        <f t="array" ref="AD166">A127919622F_Latest</f>
        <v>19.59</v>
      </c>
      <c r="AE166" s="52" cm="1">
        <f t="array" ref="AE166">A127919642R_Latest</f>
        <v>5.9489999999999998</v>
      </c>
      <c r="AF166" s="52" t="e" cm="1">
        <f t="array" ref="AF166">A127892282L_Latest</f>
        <v>#NAME?</v>
      </c>
      <c r="AG166" s="52" cm="1">
        <f t="array" ref="AG166">A127919330C_Latest</f>
        <v>37.944000000000003</v>
      </c>
      <c r="AH166" s="52" cm="1">
        <f t="array" ref="AH166">A127920930F_Latest</f>
        <v>2.2759999999999998</v>
      </c>
      <c r="AI166" s="52" cm="1">
        <f t="array" ref="AI166">A127866382K_Latest</f>
        <v>0.46500000000000002</v>
      </c>
      <c r="AJ166" s="52" cm="1">
        <f t="array" ref="AJ166">A127921062K_Latest</f>
        <v>2.5049999999999999</v>
      </c>
      <c r="AK166" s="52" cm="1">
        <f t="array" ref="AK166">A127880250W_Latest</f>
        <v>2.7010000000000001</v>
      </c>
      <c r="AL166" s="52" cm="1">
        <f t="array" ref="AL166">A127893834T_Latest</f>
        <v>11.114000000000001</v>
      </c>
      <c r="AM166" s="52" cm="1">
        <f t="array" ref="AM166">A127852742V_Latest</f>
        <v>5.0510000000000002</v>
      </c>
      <c r="AN166" s="52" cm="1">
        <f t="array" ref="AN166">A127935090C_Latest</f>
        <v>0.51400000000000001</v>
      </c>
      <c r="AO166" s="52" cm="1">
        <f t="array" ref="AO166">A127839050K_Latest</f>
        <v>2.9380000000000002</v>
      </c>
      <c r="AP166" s="52" cm="1">
        <f t="array" ref="AP166">A127920954X_Latest</f>
        <v>1.585</v>
      </c>
      <c r="AQ166" s="52" cm="1">
        <f t="array" ref="AQ166">A127907490T_Latest</f>
        <v>5.5179999999999998</v>
      </c>
      <c r="AR166" s="52" cm="1">
        <f t="array" ref="AR166">A127852614A_Latest</f>
        <v>2.4950000000000001</v>
      </c>
      <c r="AS166" s="52" cm="1">
        <f t="array" ref="AS166">A127907514X_Latest</f>
        <v>11.167999999999999</v>
      </c>
      <c r="AT166" s="52" cm="1">
        <f t="array" ref="AT166">A127852634K_Latest</f>
        <v>6.798</v>
      </c>
      <c r="AU166" s="52" t="e" cm="1">
        <f t="array" ref="AU166">A127852822V_Latest</f>
        <v>#NAME?</v>
      </c>
      <c r="AV166" s="52" cm="1">
        <f t="array" ref="AV166">A127893354F_Latest</f>
        <v>27.565000000000001</v>
      </c>
      <c r="AW166" s="52" cm="1">
        <f t="array" ref="AW166">A127936434R_Latest</f>
        <v>0</v>
      </c>
      <c r="AX166" s="52" cm="1">
        <f t="array" ref="AX166">A127895210F_Latest</f>
        <v>0</v>
      </c>
      <c r="AY166" s="52" cm="1">
        <f t="array" ref="AY166">A127840450V_Latest</f>
        <v>2.8239999999999998</v>
      </c>
      <c r="AZ166" s="52" cm="1">
        <f t="array" ref="AZ166">A127922630R_Latest</f>
        <v>2.8250000000000002</v>
      </c>
      <c r="BA166" s="52" cm="1">
        <f t="array" ref="BA166">A127909098K_Latest</f>
        <v>5.234</v>
      </c>
      <c r="BB166" s="52" cm="1">
        <f t="array" ref="BB166">A127867978T_Latest</f>
        <v>1.9330000000000001</v>
      </c>
      <c r="BC166" s="52" cm="1">
        <f t="array" ref="BC166">A127922714X_Latest</f>
        <v>3.3849999999999998</v>
      </c>
      <c r="BD166" s="52" cm="1">
        <f t="array" ref="BD166">A127922734J_Latest</f>
        <v>3.7309999999999999</v>
      </c>
      <c r="BE166" s="52" cm="1">
        <f t="array" ref="BE166">A127895110W_Latest</f>
        <v>0</v>
      </c>
      <c r="BF166" s="52" cm="1">
        <f t="array" ref="BF166">A127895138X_Latest</f>
        <v>1.6040000000000001</v>
      </c>
      <c r="BG166" s="52" cm="1">
        <f t="array" ref="BG166">A127895166J_Latest</f>
        <v>4.6760000000000002</v>
      </c>
      <c r="BH166" s="52" cm="1">
        <f t="array" ref="BH166">A127909030R_Latest</f>
        <v>9.7910000000000004</v>
      </c>
      <c r="BI166" s="52" cm="1">
        <f t="array" ref="BI166">A127936534X_Latest</f>
        <v>3.86</v>
      </c>
      <c r="BJ166" s="52" t="e" cm="1">
        <f t="array" ref="BJ166">A127922746T_Latest</f>
        <v>#NAME?</v>
      </c>
      <c r="BK166" s="52" cm="1">
        <f t="array" ref="BK166">A127894838V_Latest</f>
        <v>19.931999999999999</v>
      </c>
      <c r="BL166" s="52" cm="1">
        <f t="array" ref="BL166">A127855806X_Latest</f>
        <v>0.73899999999999999</v>
      </c>
      <c r="BM166" s="52" cm="1">
        <f t="array" ref="BM166">A127869334W_Latest</f>
        <v>0</v>
      </c>
      <c r="BN166" s="52" cm="1">
        <f t="array" ref="BN166">A127855914J_Latest</f>
        <v>0.96799999999999997</v>
      </c>
      <c r="BO166" s="52" cm="1">
        <f t="array" ref="BO166">A127855930J_Latest</f>
        <v>2.2599999999999998</v>
      </c>
      <c r="BP166" s="52" cm="1">
        <f t="array" ref="BP166">A127883294C_Latest</f>
        <v>2.8780000000000001</v>
      </c>
      <c r="BQ166" s="52" cm="1">
        <f t="array" ref="BQ166">A127842054C_Latest</f>
        <v>0.873</v>
      </c>
      <c r="BR166" s="52" cm="1">
        <f t="array" ref="BR166">A127938162J_Latest</f>
        <v>0.71699999999999997</v>
      </c>
      <c r="BS166" s="52" cm="1">
        <f t="array" ref="BS166">A127910626A_Latest</f>
        <v>1.863</v>
      </c>
      <c r="BT166" s="52" cm="1">
        <f t="array" ref="BT166">A127896630V_Latest</f>
        <v>0.73899999999999999</v>
      </c>
      <c r="BU166" s="52" cm="1">
        <f t="array" ref="BU166">A127924050F_Latest</f>
        <v>1.7829999999999999</v>
      </c>
      <c r="BV166" s="52" cm="1">
        <f t="array" ref="BV166">A127855842J_Latest</f>
        <v>0.63700000000000001</v>
      </c>
      <c r="BW166" s="52" cm="1">
        <f t="array" ref="BW166">A127855862T_Latest</f>
        <v>4.6829999999999998</v>
      </c>
      <c r="BX166" s="52" cm="1">
        <f t="array" ref="BX166">A127896702V_Latest</f>
        <v>2.4550000000000001</v>
      </c>
      <c r="BY166" s="52" t="e" cm="1">
        <f t="array" ref="BY166">A127938182T_Latest</f>
        <v>#NAME?</v>
      </c>
      <c r="BZ166" s="52" cm="1">
        <f t="array" ref="BZ166">A127910158X_Latest</f>
        <v>10.297000000000001</v>
      </c>
      <c r="CA166" s="52" cm="1">
        <f t="array" ref="CA166">A127939382C_Latest</f>
        <v>0.35399999999999998</v>
      </c>
      <c r="CB166" s="52" cm="1">
        <f t="array" ref="CB166">A127925766F_Latest</f>
        <v>1.18</v>
      </c>
      <c r="CC166" s="52" cm="1">
        <f t="array" ref="CC166">A127925794R_Latest</f>
        <v>2.387</v>
      </c>
      <c r="CD166" s="52" cm="1">
        <f t="array" ref="CD166">A127857490A_Latest</f>
        <v>3.2570000000000001</v>
      </c>
      <c r="CE166" s="52" cm="1">
        <f t="array" ref="CE166">A127925846F_Latest</f>
        <v>6.1059999999999999</v>
      </c>
      <c r="CF166" s="52" cm="1">
        <f t="array" ref="CF166">A127939506V_Latest</f>
        <v>1.9950000000000001</v>
      </c>
      <c r="CG166" s="52" cm="1">
        <f t="array" ref="CG166">A127939518C_Latest</f>
        <v>0.74</v>
      </c>
      <c r="CH166" s="52" cm="1">
        <f t="array" ref="CH166">A127925878X_Latest</f>
        <v>1.2130000000000001</v>
      </c>
      <c r="CI166" s="52" cm="1">
        <f t="array" ref="CI166">A127870786J_Latest</f>
        <v>1.151</v>
      </c>
      <c r="CJ166" s="52" cm="1">
        <f t="array" ref="CJ166">A127939402A_Latest</f>
        <v>3.9390000000000001</v>
      </c>
      <c r="CK166" s="52" cm="1">
        <f t="array" ref="CK166">A127843454J_Latest</f>
        <v>1.921</v>
      </c>
      <c r="CL166" s="52" cm="1">
        <f t="array" ref="CL166">A127912074A_Latest</f>
        <v>6.6360000000000001</v>
      </c>
      <c r="CM166" s="52" cm="1">
        <f t="array" ref="CM166">A127939442V_Latest</f>
        <v>3.585</v>
      </c>
      <c r="CN166" s="52" t="e" cm="1">
        <f t="array" ref="CN166">A127939558W_Latest</f>
        <v>#NAME?</v>
      </c>
      <c r="CO166" s="52" cm="1">
        <f t="array" ref="CO166">A127911706V_Latest</f>
        <v>17.231999999999999</v>
      </c>
      <c r="CP166" s="52" cm="1">
        <f t="array" ref="CP166">A127872330W_Latest</f>
        <v>0.09</v>
      </c>
      <c r="CQ166" s="52" cm="1">
        <f t="array" ref="CQ166">A127927226C_Latest</f>
        <v>0.121</v>
      </c>
      <c r="CR166" s="52" cm="1">
        <f t="array" ref="CR166">A127858958R_Latest</f>
        <v>0.11600000000000001</v>
      </c>
      <c r="CS166" s="52" cm="1">
        <f t="array" ref="CS166">A127927266W_Latest</f>
        <v>0.60899999999999999</v>
      </c>
      <c r="CT166" s="52" cm="1">
        <f t="array" ref="CT166">A127899886C_Latest</f>
        <v>1.5109999999999999</v>
      </c>
      <c r="CU166" s="52" cm="1">
        <f t="array" ref="CU166">A127872494T_Latest</f>
        <v>0.57299999999999995</v>
      </c>
      <c r="CV166" s="52" cm="1">
        <f t="array" ref="CV166">A127941122X_Latest</f>
        <v>0.111</v>
      </c>
      <c r="CW166" s="52" cm="1">
        <f t="array" ref="CW166">A127845162T_Latest</f>
        <v>0.41599999999999998</v>
      </c>
      <c r="CX166" s="52" cm="1">
        <f t="array" ref="CX166">A127885990V_Latest</f>
        <v>0.121</v>
      </c>
      <c r="CY166" s="52" cm="1">
        <f t="array" ref="CY166">A127927134V_Latest</f>
        <v>0.66100000000000003</v>
      </c>
      <c r="CZ166" s="52" cm="1">
        <f t="array" ref="CZ166">A127844998X_Latest</f>
        <v>0</v>
      </c>
      <c r="DA166" s="52" cm="1">
        <f t="array" ref="DA166">A127872410W_Latest</f>
        <v>1.59</v>
      </c>
      <c r="DB166" s="52" cm="1">
        <f t="array" ref="DB166">A127872426R_Latest</f>
        <v>1.175</v>
      </c>
      <c r="DC166" s="52" t="e" cm="1">
        <f t="array" ref="DC166">A127886194X_Latest</f>
        <v>#NAME?</v>
      </c>
      <c r="DD166" s="52" cm="1">
        <f t="array" ref="DD166">A127844694L_Latest</f>
        <v>3.5470000000000002</v>
      </c>
      <c r="DE166" s="52" cm="1">
        <f t="array" ref="DE166">A127846470L_Latest</f>
        <v>9.8000000000000004E-2</v>
      </c>
      <c r="DF166" s="52" cm="1">
        <f t="array" ref="DF166">A127846598X_Latest</f>
        <v>0.19</v>
      </c>
      <c r="DG166" s="52" cm="1">
        <f t="array" ref="DG166">A127887654V_Latest</f>
        <v>0.315</v>
      </c>
      <c r="DH166" s="52" cm="1">
        <f t="array" ref="DH166">A127860378K_Latest</f>
        <v>0.59299999999999997</v>
      </c>
      <c r="DI166" s="52" cm="1">
        <f t="array" ref="DI166">A127901422F_Latest</f>
        <v>0.5</v>
      </c>
      <c r="DJ166" s="52" cm="1">
        <f t="array" ref="DJ166">A127928902T_Latest</f>
        <v>9.7000000000000003E-2</v>
      </c>
      <c r="DK166" s="52" cm="1">
        <f t="array" ref="DK166">A127928934K_Latest</f>
        <v>0.11600000000000001</v>
      </c>
      <c r="DL166" s="52" cm="1">
        <f t="array" ref="DL166">A127874042R_Latest</f>
        <v>0.29199999999999998</v>
      </c>
      <c r="DM166" s="52" cm="1">
        <f t="array" ref="DM166">A127860254J_Latest</f>
        <v>0.19</v>
      </c>
      <c r="DN166" s="52" cm="1">
        <f t="array" ref="DN166">A127887574V_Latest</f>
        <v>0.84699999999999998</v>
      </c>
      <c r="DO166" s="52" cm="1">
        <f t="array" ref="DO166">A127928786V_Latest</f>
        <v>0.20399999999999999</v>
      </c>
      <c r="DP166" s="52" cm="1">
        <f t="array" ref="DP166">A127915226F_Latest</f>
        <v>0.39900000000000002</v>
      </c>
      <c r="DQ166" s="52" cm="1">
        <f t="array" ref="DQ166">A127873930V_Latest</f>
        <v>0.38900000000000001</v>
      </c>
      <c r="DR166" s="52" t="e" cm="1">
        <f t="array" ref="DR166">A127846754R_Latest</f>
        <v>#NAME?</v>
      </c>
      <c r="DS166" s="52" cm="1">
        <f t="array" ref="DS166">A127901054L_Latest</f>
        <v>2.202</v>
      </c>
      <c r="DT166" s="52" cm="1">
        <f t="array" ref="DT166">A127848034C_Latest</f>
        <v>0</v>
      </c>
      <c r="DU166" s="52" cm="1">
        <f t="array" ref="DU166">A127875426V_Latest</f>
        <v>0.67700000000000005</v>
      </c>
      <c r="DV166" s="52" cm="1">
        <f t="array" ref="DV166">A127889198L_Latest</f>
        <v>0.46500000000000002</v>
      </c>
      <c r="DW166" s="52" cm="1">
        <f t="array" ref="DW166">A127903014F_Latest</f>
        <v>0.252</v>
      </c>
      <c r="DX166" s="52" cm="1">
        <f t="array" ref="DX166">A127903034R_Latest</f>
        <v>1.0820000000000001</v>
      </c>
      <c r="DY166" s="52" cm="1">
        <f t="array" ref="DY166">A127861934F_Latest</f>
        <v>0.20200000000000001</v>
      </c>
      <c r="DZ166" s="52" cm="1">
        <f t="array" ref="DZ166">A127916702A_Latest</f>
        <v>0</v>
      </c>
      <c r="EA166" s="52" cm="1">
        <f t="array" ref="EA166">A127903106R_Latest</f>
        <v>0</v>
      </c>
      <c r="EB166" s="52" cm="1">
        <f t="array" ref="EB166">A127848050C_Latest</f>
        <v>0.67700000000000005</v>
      </c>
      <c r="EC166" s="52" cm="1">
        <f t="array" ref="EC166">A127861814L_Latest</f>
        <v>1.0069999999999999</v>
      </c>
      <c r="ED166" s="52" cm="1">
        <f t="array" ref="ED166">A127930274F_Latest</f>
        <v>0.115</v>
      </c>
      <c r="EE166" s="52" cm="1">
        <f t="array" ref="EE166">A127944026C_Latest</f>
        <v>0.67800000000000005</v>
      </c>
      <c r="EF166" s="52" cm="1">
        <f t="array" ref="EF166">A127848102V_Latest</f>
        <v>0.20200000000000001</v>
      </c>
      <c r="EG166" s="52" t="e" cm="1">
        <f t="array" ref="EG166">A127930526R_Latest</f>
        <v>#NAME?</v>
      </c>
      <c r="EH166" s="52" cm="1">
        <f t="array" ref="EH166">A127943690J_Latest</f>
        <v>2.6789999999999998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8782</v>
      </c>
      <c r="C167" s="62">
        <v>50</v>
      </c>
      <c r="D167" s="52" cm="1">
        <f t="array" ref="D167">A127904430K_Latest</f>
        <v>22.684999999999999</v>
      </c>
      <c r="E167" s="52" cm="1">
        <f t="array" ref="E167">A127863282W_Latest</f>
        <v>17.981999999999999</v>
      </c>
      <c r="F167" s="52" cm="1">
        <f t="array" ref="F167">A127931926V_Latest</f>
        <v>9.1950000000000003</v>
      </c>
      <c r="G167" s="52" cm="1">
        <f t="array" ref="G167">A127835982L_Latest</f>
        <v>9.42</v>
      </c>
      <c r="H167" s="52" cm="1">
        <f t="array" ref="H167">A127931950V_Latest</f>
        <v>14.534000000000001</v>
      </c>
      <c r="I167" s="52" cm="1">
        <f t="array" ref="I167">A127918258C_Latest</f>
        <v>5.2249999999999996</v>
      </c>
      <c r="J167" s="52" cm="1">
        <f t="array" ref="J167">A127877074L_Latest</f>
        <v>3.613</v>
      </c>
      <c r="K167" s="52" cm="1">
        <f t="array" ref="K167">A127932038R_Latest</f>
        <v>4.3140000000000001</v>
      </c>
      <c r="L167" s="52" cm="1">
        <f t="array" ref="L167">A127890518K_Latest</f>
        <v>36.963999999999999</v>
      </c>
      <c r="M167" s="52" cm="1">
        <f t="array" ref="M167">A127835862V_Latest</f>
        <v>16.998999999999999</v>
      </c>
      <c r="N167" s="52" cm="1">
        <f t="array" ref="N167">A127835894L_Latest</f>
        <v>8.0530000000000008</v>
      </c>
      <c r="O167" s="52" cm="1">
        <f t="array" ref="O167">A127931870V_Latest</f>
        <v>15.959</v>
      </c>
      <c r="P167" s="52" cm="1">
        <f t="array" ref="P167">A127835926V_Latest</f>
        <v>6.1529999999999996</v>
      </c>
      <c r="Q167" s="52" t="e" cm="1">
        <f t="array" ref="Q167">A127890738L_Latest</f>
        <v>#NAME?</v>
      </c>
      <c r="R167" s="52" cm="1">
        <f t="array" ref="R167">A127917782F_Latest</f>
        <v>86.968000000000004</v>
      </c>
      <c r="S167" s="52" cm="1">
        <f t="array" ref="S167">A127851126W_Latest</f>
        <v>9.7260000000000009</v>
      </c>
      <c r="T167" s="52" cm="1">
        <f t="array" ref="T167">A127905990A_Latest</f>
        <v>4.875</v>
      </c>
      <c r="U167" s="52" cm="1">
        <f t="array" ref="U167">A127851226F_Latest</f>
        <v>2.48</v>
      </c>
      <c r="V167" s="52" cm="1">
        <f t="array" ref="V167">A127864838K_Latest</f>
        <v>2.5859999999999999</v>
      </c>
      <c r="W167" s="52" cm="1">
        <f t="array" ref="W167">A127837538C_Latest</f>
        <v>5.7910000000000004</v>
      </c>
      <c r="X167" s="52" cm="1">
        <f t="array" ref="X167">A127892222K_Latest</f>
        <v>2.4350000000000001</v>
      </c>
      <c r="Y167" s="52" cm="1">
        <f t="array" ref="Y167">A127892238C_Latest</f>
        <v>1.179</v>
      </c>
      <c r="Z167" s="52" cm="1">
        <f t="array" ref="Z167">A127906070C_Latest</f>
        <v>0.92500000000000004</v>
      </c>
      <c r="AA167" s="52" cm="1">
        <f t="array" ref="AA167">A127933394C_Latest</f>
        <v>12.734</v>
      </c>
      <c r="AB167" s="52" cm="1">
        <f t="array" ref="AB167">A127919582X_Latest</f>
        <v>6.1150000000000002</v>
      </c>
      <c r="AC167" s="52" cm="1">
        <f t="array" ref="AC167">A127878558A_Latest</f>
        <v>2.302</v>
      </c>
      <c r="AD167" s="52" cm="1">
        <f t="array" ref="AD167">A127851182R_Latest</f>
        <v>5.1589999999999998</v>
      </c>
      <c r="AE167" s="52" cm="1">
        <f t="array" ref="AE167">A127933486L_Latest</f>
        <v>1.3620000000000001</v>
      </c>
      <c r="AF167" s="52" t="e" cm="1">
        <f t="array" ref="AF167">A127878754K_Latest</f>
        <v>#NAME?</v>
      </c>
      <c r="AG167" s="52" cm="1">
        <f t="array" ref="AG167">A127933074T_Latest</f>
        <v>29.997</v>
      </c>
      <c r="AH167" s="52" cm="1">
        <f t="array" ref="AH167">A127880086F_Latest</f>
        <v>4.4980000000000002</v>
      </c>
      <c r="AI167" s="52" cm="1">
        <f t="array" ref="AI167">A127838950X_Latest</f>
        <v>5.2279999999999998</v>
      </c>
      <c r="AJ167" s="52" cm="1">
        <f t="array" ref="AJ167">A127866390K_Latest</f>
        <v>1.5249999999999999</v>
      </c>
      <c r="AK167" s="52" cm="1">
        <f t="array" ref="AK167">A127907582A_Latest</f>
        <v>3.1320000000000001</v>
      </c>
      <c r="AL167" s="52" cm="1">
        <f t="array" ref="AL167">A127852706K_Latest</f>
        <v>3.4929999999999999</v>
      </c>
      <c r="AM167" s="52" cm="1">
        <f t="array" ref="AM167">A127935078L_Latest</f>
        <v>0.58099999999999996</v>
      </c>
      <c r="AN167" s="52" cm="1">
        <f t="array" ref="AN167">A127852774L_Latest</f>
        <v>1.7450000000000001</v>
      </c>
      <c r="AO167" s="52" cm="1">
        <f t="array" ref="AO167">A127866470K_Latest</f>
        <v>1.175</v>
      </c>
      <c r="AP167" s="52" cm="1">
        <f t="array" ref="AP167">A127852578C_Latest</f>
        <v>9.7260000000000009</v>
      </c>
      <c r="AQ167" s="52" cm="1">
        <f t="array" ref="AQ167">A127907494A_Latest</f>
        <v>3.371</v>
      </c>
      <c r="AR167" s="52" cm="1">
        <f t="array" ref="AR167">A127907502R_Latest</f>
        <v>1.9990000000000001</v>
      </c>
      <c r="AS167" s="52" cm="1">
        <f t="array" ref="AS167">A127893722X_Latest</f>
        <v>3.9159999999999999</v>
      </c>
      <c r="AT167" s="52" cm="1">
        <f t="array" ref="AT167">A127934998K_Latest</f>
        <v>1.851</v>
      </c>
      <c r="AU167" s="52" t="e" cm="1">
        <f t="array" ref="AU167">A127907662A_Latest</f>
        <v>#NAME?</v>
      </c>
      <c r="AV167" s="52" cm="1">
        <f t="array" ref="AV167">A127838634W_Latest</f>
        <v>21.376999999999999</v>
      </c>
      <c r="AW167" s="52" cm="1">
        <f t="array" ref="AW167">A127854282C_Latest</f>
        <v>4.1070000000000002</v>
      </c>
      <c r="AX167" s="52" cm="1">
        <f t="array" ref="AX167">A127922586T_Latest</f>
        <v>1.7110000000000001</v>
      </c>
      <c r="AY167" s="52" cm="1">
        <f t="array" ref="AY167">A127867922F_Latest</f>
        <v>1.504</v>
      </c>
      <c r="AZ167" s="52" cm="1">
        <f t="array" ref="AZ167">A127909090T_Latest</f>
        <v>2.6549999999999998</v>
      </c>
      <c r="BA167" s="52" cm="1">
        <f t="array" ref="BA167">A127881698L_Latest</f>
        <v>1.8779999999999999</v>
      </c>
      <c r="BB167" s="52" cm="1">
        <f t="array" ref="BB167">A127909118J_Latest</f>
        <v>0</v>
      </c>
      <c r="BC167" s="52" cm="1">
        <f t="array" ref="BC167">A127909146T_Latest</f>
        <v>0.46800000000000003</v>
      </c>
      <c r="BD167" s="52" cm="1">
        <f t="array" ref="BD167">A127909158A_Latest</f>
        <v>1.2290000000000001</v>
      </c>
      <c r="BE167" s="52" cm="1">
        <f t="array" ref="BE167">A127895114F_Latest</f>
        <v>5.2670000000000003</v>
      </c>
      <c r="BF167" s="52" cm="1">
        <f t="array" ref="BF167">A127936482J_Latest</f>
        <v>2.5990000000000002</v>
      </c>
      <c r="BG167" s="52" cm="1">
        <f t="array" ref="BG167">A127840382C_Latest</f>
        <v>1.085</v>
      </c>
      <c r="BH167" s="52" cm="1">
        <f t="array" ref="BH167">A127881574K_Latest</f>
        <v>3.371</v>
      </c>
      <c r="BI167" s="52" cm="1">
        <f t="array" ref="BI167">A127895190J_Latest</f>
        <v>1.2290000000000001</v>
      </c>
      <c r="BJ167" s="52" t="e" cm="1">
        <f t="array" ref="BJ167">A127936634J_Latest</f>
        <v>#NAME?</v>
      </c>
      <c r="BK167" s="52" cm="1">
        <f t="array" ref="BK167">A127867514V_Latest</f>
        <v>13.552</v>
      </c>
      <c r="BL167" s="52" cm="1">
        <f t="array" ref="BL167">A127937938L_Latest</f>
        <v>0.58299999999999996</v>
      </c>
      <c r="BM167" s="52" cm="1">
        <f t="array" ref="BM167">A127883230T_Latest</f>
        <v>2.21</v>
      </c>
      <c r="BN167" s="52" cm="1">
        <f t="array" ref="BN167">A127896722C_Latest</f>
        <v>0.57799999999999996</v>
      </c>
      <c r="BO167" s="52" cm="1">
        <f t="array" ref="BO167">A127855934T_Latest</f>
        <v>0</v>
      </c>
      <c r="BP167" s="52" cm="1">
        <f t="array" ref="BP167">A127855958K_Latest</f>
        <v>0.52400000000000002</v>
      </c>
      <c r="BQ167" s="52" cm="1">
        <f t="array" ref="BQ167">A127938142X_Latest</f>
        <v>0.97099999999999997</v>
      </c>
      <c r="BR167" s="52" cm="1">
        <f t="array" ref="BR167">A127883330A_Latest</f>
        <v>0</v>
      </c>
      <c r="BS167" s="52" cm="1">
        <f t="array" ref="BS167">A127856014V_Latest</f>
        <v>0</v>
      </c>
      <c r="BT167" s="52" cm="1">
        <f t="array" ref="BT167">A127855818J_Latest</f>
        <v>2.1619999999999999</v>
      </c>
      <c r="BU167" s="52" cm="1">
        <f t="array" ref="BU167">A127924054R_Latest</f>
        <v>1.2350000000000001</v>
      </c>
      <c r="BV167" s="52" cm="1">
        <f t="array" ref="BV167">A127924090X_Latest</f>
        <v>0.498</v>
      </c>
      <c r="BW167" s="52" cm="1">
        <f t="array" ref="BW167">A127938034R_Latest</f>
        <v>0.28999999999999998</v>
      </c>
      <c r="BX167" s="52" cm="1">
        <f t="array" ref="BX167">A127924122F_Latest</f>
        <v>0.68100000000000005</v>
      </c>
      <c r="BY167" s="52" t="e" cm="1">
        <f t="array" ref="BY167">A127896794R_Latest</f>
        <v>#NAME?</v>
      </c>
      <c r="BZ167" s="52" cm="1">
        <f t="array" ref="BZ167">A127937662K_Latest</f>
        <v>4.867</v>
      </c>
      <c r="CA167" s="52" cm="1">
        <f t="array" ref="CA167">A127884562F_Latest</f>
        <v>2.6059999999999999</v>
      </c>
      <c r="CB167" s="52" cm="1">
        <f t="array" ref="CB167">A127912106J_Latest</f>
        <v>2.0539999999999998</v>
      </c>
      <c r="CC167" s="52" cm="1">
        <f t="array" ref="CC167">A127939462C_Latest</f>
        <v>2.6720000000000002</v>
      </c>
      <c r="CD167" s="52" cm="1">
        <f t="array" ref="CD167">A127925814L_Latest</f>
        <v>0.41</v>
      </c>
      <c r="CE167" s="52" cm="1">
        <f t="array" ref="CE167">A127843538T_Latest</f>
        <v>2.2679999999999998</v>
      </c>
      <c r="CF167" s="52" cm="1">
        <f t="array" ref="CF167">A127898386R_Latest</f>
        <v>1.008</v>
      </c>
      <c r="CG167" s="52" cm="1">
        <f t="array" ref="CG167">A127925870F_Latest</f>
        <v>0.221</v>
      </c>
      <c r="CH167" s="52" cm="1">
        <f t="array" ref="CH167">A127898442W_Latest</f>
        <v>0.625</v>
      </c>
      <c r="CI167" s="52" cm="1">
        <f t="array" ref="CI167">A127925674W_Latest</f>
        <v>4.2640000000000002</v>
      </c>
      <c r="CJ167" s="52" cm="1">
        <f t="array" ref="CJ167">A127912030X_Latest</f>
        <v>3.0169999999999999</v>
      </c>
      <c r="CK167" s="52" cm="1">
        <f t="array" ref="CK167">A127870834R_Latest</f>
        <v>1.234</v>
      </c>
      <c r="CL167" s="52" cm="1">
        <f t="array" ref="CL167">A127912078K_Latest</f>
        <v>2.7610000000000001</v>
      </c>
      <c r="CM167" s="52" cm="1">
        <f t="array" ref="CM167">A127912094K_Latest</f>
        <v>0.58599999999999997</v>
      </c>
      <c r="CN167" s="52" t="e" cm="1">
        <f t="array" ref="CN167">A127871018K_Latest</f>
        <v>#NAME?</v>
      </c>
      <c r="CO167" s="52" cm="1">
        <f t="array" ref="CO167">A127939142T_Latest</f>
        <v>11.862</v>
      </c>
      <c r="CP167" s="52" cm="1">
        <f t="array" ref="CP167">A127913610L_Latest</f>
        <v>0.39800000000000002</v>
      </c>
      <c r="CQ167" s="52" cm="1">
        <f t="array" ref="CQ167">A127872442R_Latest</f>
        <v>0.11700000000000001</v>
      </c>
      <c r="CR167" s="52" cm="1">
        <f t="array" ref="CR167">A127872454X_Latest</f>
        <v>0.437</v>
      </c>
      <c r="CS167" s="52" cm="1">
        <f t="array" ref="CS167">A127927270L_Latest</f>
        <v>0.13900000000000001</v>
      </c>
      <c r="CT167" s="52" cm="1">
        <f t="array" ref="CT167">A127886122L_Latest</f>
        <v>9.6000000000000002E-2</v>
      </c>
      <c r="CU167" s="52" cm="1">
        <f t="array" ref="CU167">A127927314C_Latest</f>
        <v>0.23</v>
      </c>
      <c r="CV167" s="52" cm="1">
        <f t="array" ref="CV167">A127941126J_Latest</f>
        <v>0</v>
      </c>
      <c r="CW167" s="52" cm="1">
        <f t="array" ref="CW167">A127927358F_Latest</f>
        <v>0.14699999999999999</v>
      </c>
      <c r="CX167" s="52" cm="1">
        <f t="array" ref="CX167">A127872362R_Latest</f>
        <v>0.25800000000000001</v>
      </c>
      <c r="CY167" s="52" cm="1">
        <f t="array" ref="CY167">A127899766K_Latest</f>
        <v>0.49199999999999999</v>
      </c>
      <c r="CZ167" s="52" cm="1">
        <f t="array" ref="CZ167">A127913650F_Latest</f>
        <v>0.437</v>
      </c>
      <c r="DA167" s="52" cm="1">
        <f t="array" ref="DA167">A127940998X_Latest</f>
        <v>0.14699999999999999</v>
      </c>
      <c r="DB167" s="52" cm="1">
        <f t="array" ref="DB167">A127899818A_Latest</f>
        <v>0.23</v>
      </c>
      <c r="DC167" s="52" t="e" cm="1">
        <f t="array" ref="DC167">A127913818X_Latest</f>
        <v>#NAME?</v>
      </c>
      <c r="DD167" s="52" cm="1">
        <f t="array" ref="DD167">A127926846X_Latest</f>
        <v>1.5640000000000001</v>
      </c>
      <c r="DE167" s="52" cm="1">
        <f t="array" ref="DE167">A127873842V_Latest</f>
        <v>0.108</v>
      </c>
      <c r="DF167" s="52" cm="1">
        <f t="array" ref="DF167">A127942458W_Latest</f>
        <v>0.44600000000000001</v>
      </c>
      <c r="DG167" s="52" cm="1">
        <f t="array" ref="DG167">A127901378J_Latest</f>
        <v>0</v>
      </c>
      <c r="DH167" s="52" cm="1">
        <f t="array" ref="DH167">A127901402W_Latest</f>
        <v>0</v>
      </c>
      <c r="DI167" s="52" cm="1">
        <f t="array" ref="DI167">A127901426R_Latest</f>
        <v>0</v>
      </c>
      <c r="DJ167" s="52" cm="1">
        <f t="array" ref="DJ167">A127860426T_Latest</f>
        <v>0</v>
      </c>
      <c r="DK167" s="52" cm="1">
        <f t="array" ref="DK167">A127915318R_Latest</f>
        <v>0</v>
      </c>
      <c r="DL167" s="52" cm="1">
        <f t="array" ref="DL167">A127860490K_Latest</f>
        <v>0.214</v>
      </c>
      <c r="DM167" s="52" cm="1">
        <f t="array" ref="DM167">A127887550A_Latest</f>
        <v>0.55500000000000005</v>
      </c>
      <c r="DN167" s="52" cm="1">
        <f t="array" ref="DN167">A127915190R_Latest</f>
        <v>0</v>
      </c>
      <c r="DO167" s="52" cm="1">
        <f t="array" ref="DO167">A127887586C_Latest</f>
        <v>0</v>
      </c>
      <c r="DP167" s="52" cm="1">
        <f t="array" ref="DP167">A127846554W_Latest</f>
        <v>0</v>
      </c>
      <c r="DQ167" s="52" cm="1">
        <f t="array" ref="DQ167">A127887626K_Latest</f>
        <v>0.214</v>
      </c>
      <c r="DR167" s="52" t="e" cm="1">
        <f t="array" ref="DR167">A127942586R_Latest</f>
        <v>#NAME?</v>
      </c>
      <c r="DS167" s="52" cm="1">
        <f t="array" ref="DS167">A127873538A_Latest</f>
        <v>0.76800000000000002</v>
      </c>
      <c r="DT167" s="52" cm="1">
        <f t="array" ref="DT167">A127902874L_Latest</f>
        <v>0.65900000000000003</v>
      </c>
      <c r="DU167" s="52" cm="1">
        <f t="array" ref="DU167">A127875430K_Latest</f>
        <v>1.34</v>
      </c>
      <c r="DV167" s="52" cm="1">
        <f t="array" ref="DV167">A127930398J_Latest</f>
        <v>0</v>
      </c>
      <c r="DW167" s="52" cm="1">
        <f t="array" ref="DW167">A127848138W_Latest</f>
        <v>0.499</v>
      </c>
      <c r="DX167" s="52" cm="1">
        <f t="array" ref="DX167">A127930454R_Latest</f>
        <v>0.48299999999999998</v>
      </c>
      <c r="DY167" s="52" cm="1">
        <f t="array" ref="DY167">A127903058J_Latest</f>
        <v>0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1.9990000000000001</v>
      </c>
      <c r="EC167" s="52" cm="1">
        <f t="array" ref="EC167">A127861818W_Latest</f>
        <v>0.16900000000000001</v>
      </c>
      <c r="ED167" s="52" cm="1">
        <f t="array" ref="ED167">A127943998C_Latest</f>
        <v>0.499</v>
      </c>
      <c r="EE167" s="52" cm="1">
        <f t="array" ref="EE167">A127902950C_Latest</f>
        <v>0.314</v>
      </c>
      <c r="EF167" s="52" cm="1">
        <f t="array" ref="EF167">A127944042C_Latest</f>
        <v>0</v>
      </c>
      <c r="EG167" s="52" t="e" cm="1">
        <f t="array" ref="EG167">A127875570L_Latest</f>
        <v>#NAME?</v>
      </c>
      <c r="EH167" s="52" cm="1">
        <f t="array" ref="EH167">A127930010A_Latest</f>
        <v>2.9809999999999999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8783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8784</v>
      </c>
      <c r="C169" s="62">
        <v>52</v>
      </c>
      <c r="D169" s="52" cm="1">
        <f t="array" ref="D169">A127931826K_Latest</f>
        <v>834.28599999999994</v>
      </c>
      <c r="E169" s="52" cm="1">
        <f t="array" ref="E169">A127835946C_Latest</f>
        <v>1823.434</v>
      </c>
      <c r="F169" s="52" cm="1">
        <f t="array" ref="F169">A127890642V_Latest</f>
        <v>806.36</v>
      </c>
      <c r="G169" s="52" cm="1">
        <f t="array" ref="G169">A127835986W_Latest</f>
        <v>578.88499999999999</v>
      </c>
      <c r="H169" s="52" cm="1">
        <f t="array" ref="H169">A127849778L_Latest</f>
        <v>973.625</v>
      </c>
      <c r="I169" s="52" cm="1">
        <f t="array" ref="I169">A127931986W_Latest</f>
        <v>437.96199999999999</v>
      </c>
      <c r="J169" s="52" cm="1">
        <f t="array" ref="J169">A127890714V_Latest</f>
        <v>382.86599999999999</v>
      </c>
      <c r="K169" s="52" cm="1">
        <f t="array" ref="K169">A127849830K_Latest</f>
        <v>446.52800000000002</v>
      </c>
      <c r="L169" s="52" cm="1">
        <f t="array" ref="L169">A127904454C_Latest</f>
        <v>2413.09</v>
      </c>
      <c r="M169" s="52" cm="1">
        <f t="array" ref="M169">A127890542K_Latest</f>
        <v>830.005</v>
      </c>
      <c r="N169" s="52" cm="1">
        <f t="array" ref="N169">A127835898W_Latest</f>
        <v>838.779</v>
      </c>
      <c r="O169" s="52" cm="1">
        <f t="array" ref="O169">A127863242C_Latest</f>
        <v>1412.3440000000001</v>
      </c>
      <c r="P169" s="52" cm="1">
        <f t="array" ref="P169">A127849714A_Latest</f>
        <v>753.13</v>
      </c>
      <c r="Q169" s="52" t="e" cm="1">
        <f t="array" ref="Q169">A127863410C_Latest</f>
        <v>#NAME?</v>
      </c>
      <c r="R169" s="52" cm="1">
        <f t="array" ref="R169">A127849334X_Latest</f>
        <v>6286.0910000000003</v>
      </c>
      <c r="S169" s="52" cm="1">
        <f t="array" ref="S169">A127837374V_Latest</f>
        <v>283.34800000000001</v>
      </c>
      <c r="T169" s="52" cm="1">
        <f t="array" ref="T169">A127892146V_Latest</f>
        <v>615.78700000000003</v>
      </c>
      <c r="U169" s="52" cm="1">
        <f t="array" ref="U169">A127933510A_Latest</f>
        <v>228.15100000000001</v>
      </c>
      <c r="V169" s="52" cm="1">
        <f t="array" ref="V169">A127851238R_Latest</f>
        <v>170.76400000000001</v>
      </c>
      <c r="W169" s="52" cm="1">
        <f t="array" ref="W169">A127933566L_Latest</f>
        <v>326.20100000000002</v>
      </c>
      <c r="X169" s="52" cm="1">
        <f t="array" ref="X169">A127933574L_Latest</f>
        <v>151.124</v>
      </c>
      <c r="Y169" s="52" cm="1">
        <f t="array" ref="Y169">A127878706T_Latest</f>
        <v>122.986</v>
      </c>
      <c r="Z169" s="52" cm="1">
        <f t="array" ref="Z169">A127851298T_Latest</f>
        <v>114.729</v>
      </c>
      <c r="AA169" s="52" cm="1">
        <f t="array" ref="AA169">A127919566X_Latest</f>
        <v>818.26300000000003</v>
      </c>
      <c r="AB169" s="52" cm="1">
        <f t="array" ref="AB169">A127919586J_Latest</f>
        <v>261.98</v>
      </c>
      <c r="AC169" s="52" cm="1">
        <f t="array" ref="AC169">A127919610W_Latest</f>
        <v>243.71</v>
      </c>
      <c r="AD169" s="52" cm="1">
        <f t="array" ref="AD169">A127878574A_Latest</f>
        <v>454.32299999999998</v>
      </c>
      <c r="AE169" s="52" cm="1">
        <f t="array" ref="AE169">A127892126K_Latest</f>
        <v>222.511</v>
      </c>
      <c r="AF169" s="52" t="e" cm="1">
        <f t="array" ref="AF169">A127837594W_Latest</f>
        <v>#NAME?</v>
      </c>
      <c r="AG169" s="52" cm="1">
        <f t="array" ref="AG169">A127933078A_Latest</f>
        <v>2013.6559999999999</v>
      </c>
      <c r="AH169" s="52" cm="1">
        <f t="array" ref="AH169">A127893654J_Latest</f>
        <v>224.27099999999999</v>
      </c>
      <c r="AI169" s="52" cm="1">
        <f t="array" ref="AI169">A127852666C_Latest</f>
        <v>495.089</v>
      </c>
      <c r="AJ169" s="52" cm="1">
        <f t="array" ref="AJ169">A127921066V_Latest</f>
        <v>189.05699999999999</v>
      </c>
      <c r="AK169" s="52" cm="1">
        <f t="array" ref="AK169">A127852690C_Latest</f>
        <v>130.715</v>
      </c>
      <c r="AL169" s="52" cm="1">
        <f t="array" ref="AL169">A127921094C_Latest</f>
        <v>230.59399999999999</v>
      </c>
      <c r="AM169" s="52" cm="1">
        <f t="array" ref="AM169">A127852746C_Latest</f>
        <v>99.581000000000003</v>
      </c>
      <c r="AN169" s="52" cm="1">
        <f t="array" ref="AN169">A127893890K_Latest</f>
        <v>81.322000000000003</v>
      </c>
      <c r="AO169" s="52" cm="1">
        <f t="array" ref="AO169">A127921138V_Latest</f>
        <v>109.479</v>
      </c>
      <c r="AP169" s="52" cm="1">
        <f t="array" ref="AP169">A127852582V_Latest</f>
        <v>658.26400000000001</v>
      </c>
      <c r="AQ169" s="52" cm="1">
        <f t="array" ref="AQ169">A127866306J_Latest</f>
        <v>190.28200000000001</v>
      </c>
      <c r="AR169" s="52" cm="1">
        <f t="array" ref="AR169">A127866330J_Latest</f>
        <v>205.67400000000001</v>
      </c>
      <c r="AS169" s="52" cm="1">
        <f t="array" ref="AS169">A127838922R_Latest</f>
        <v>320.85399999999998</v>
      </c>
      <c r="AT169" s="52" cm="1">
        <f t="array" ref="AT169">A127893766A_Latest</f>
        <v>181.113</v>
      </c>
      <c r="AU169" s="52" t="e" cm="1">
        <f t="array" ref="AU169">A127893926A_Latest</f>
        <v>#NAME?</v>
      </c>
      <c r="AV169" s="52" cm="1">
        <f t="array" ref="AV169">A127934658R_Latest</f>
        <v>1560.7239999999999</v>
      </c>
      <c r="AW169" s="52" cm="1">
        <f t="array" ref="AW169">A127895090X_Latest</f>
        <v>157.86600000000001</v>
      </c>
      <c r="AX169" s="52" cm="1">
        <f t="array" ref="AX169">A127840434V_Latest</f>
        <v>341.12299999999999</v>
      </c>
      <c r="AY169" s="52" cm="1">
        <f t="array" ref="AY169">A127922614R_Latest</f>
        <v>179.78800000000001</v>
      </c>
      <c r="AZ169" s="52" cm="1">
        <f t="array" ref="AZ169">A127922634X_Latest</f>
        <v>137.786</v>
      </c>
      <c r="BA169" s="52" cm="1">
        <f t="array" ref="BA169">A127895258T_Latest</f>
        <v>202.947</v>
      </c>
      <c r="BB169" s="52" cm="1">
        <f t="array" ref="BB169">A127854442C_Latest</f>
        <v>89.084000000000003</v>
      </c>
      <c r="BC169" s="52" cm="1">
        <f t="array" ref="BC169">A127840526C_Latest</f>
        <v>88.087000000000003</v>
      </c>
      <c r="BD169" s="52" cm="1">
        <f t="array" ref="BD169">A127909162T_Latest</f>
        <v>115.381</v>
      </c>
      <c r="BE169" s="52" cm="1">
        <f t="array" ref="BE169">A127895118R_Latest</f>
        <v>446.37099999999998</v>
      </c>
      <c r="BF169" s="52" cm="1">
        <f t="array" ref="BF169">A127867814W_Latest</f>
        <v>179.92599999999999</v>
      </c>
      <c r="BG169" s="52" cm="1">
        <f t="array" ref="BG169">A127840386L_Latest</f>
        <v>186.065</v>
      </c>
      <c r="BH169" s="52" cm="1">
        <f t="array" ref="BH169">A127895182J_Latest</f>
        <v>318.24700000000001</v>
      </c>
      <c r="BI169" s="52" cm="1">
        <f t="array" ref="BI169">A127936538J_Latest</f>
        <v>172.16</v>
      </c>
      <c r="BJ169" s="52" t="e" cm="1">
        <f t="array" ref="BJ169">A127881754V_Latest</f>
        <v>#NAME?</v>
      </c>
      <c r="BK169" s="52" cm="1">
        <f t="array" ref="BK169">A127894842K_Latest</f>
        <v>1313.027</v>
      </c>
      <c r="BL169" s="52" cm="1">
        <f t="array" ref="BL169">A127910434J_Latest</f>
        <v>45.881</v>
      </c>
      <c r="BM169" s="52" cm="1">
        <f t="array" ref="BM169">A127910522J_Latest</f>
        <v>107.71299999999999</v>
      </c>
      <c r="BN169" s="52" cm="1">
        <f t="array" ref="BN169">A127883258V_Latest</f>
        <v>55.813000000000002</v>
      </c>
      <c r="BO169" s="52" cm="1">
        <f t="array" ref="BO169">A127855938A_Latest</f>
        <v>48.136000000000003</v>
      </c>
      <c r="BP169" s="52" cm="1">
        <f t="array" ref="BP169">A127924202F_Latest</f>
        <v>59.935000000000002</v>
      </c>
      <c r="BQ169" s="52" cm="1">
        <f t="array" ref="BQ169">A127842058L_Latest</f>
        <v>28.994</v>
      </c>
      <c r="BR169" s="52" cm="1">
        <f t="array" ref="BR169">A127883334K_Latest</f>
        <v>27.512</v>
      </c>
      <c r="BS169" s="52" cm="1">
        <f t="array" ref="BS169">A127856018C_Latest</f>
        <v>37.003999999999998</v>
      </c>
      <c r="BT169" s="52" cm="1">
        <f t="array" ref="BT169">A127910454T_Latest</f>
        <v>137.36799999999999</v>
      </c>
      <c r="BU169" s="52" cm="1">
        <f t="array" ref="BU169">A127841938T_Latest</f>
        <v>56.944000000000003</v>
      </c>
      <c r="BV169" s="52" cm="1">
        <f t="array" ref="BV169">A127910478K_Latest</f>
        <v>57.987000000000002</v>
      </c>
      <c r="BW169" s="52" cm="1">
        <f t="array" ref="BW169">A127855866A_Latest</f>
        <v>98.575999999999993</v>
      </c>
      <c r="BX169" s="52" cm="1">
        <f t="array" ref="BX169">A127855890A_Latest</f>
        <v>56.281999999999996</v>
      </c>
      <c r="BY169" s="52" t="e" cm="1">
        <f t="array" ref="BY169">A127910650A_Latest</f>
        <v>#NAME?</v>
      </c>
      <c r="BZ169" s="52" cm="1">
        <f t="array" ref="BZ169">A127841618F_Latest</f>
        <v>410.988</v>
      </c>
      <c r="CA169" s="52" cm="1">
        <f t="array" ref="CA169">A127884566R_Latest</f>
        <v>81.78</v>
      </c>
      <c r="CB169" s="52" cm="1">
        <f t="array" ref="CB169">A127843506X_Latest</f>
        <v>175.364</v>
      </c>
      <c r="CC169" s="52" cm="1">
        <f t="array" ref="CC169">A127857458A_Latest</f>
        <v>114.133</v>
      </c>
      <c r="CD169" s="52" cm="1">
        <f t="array" ref="CD169">A127898334L_Latest</f>
        <v>58.545000000000002</v>
      </c>
      <c r="CE169" s="52" cm="1">
        <f t="array" ref="CE169">A127898362W_Latest</f>
        <v>103.968</v>
      </c>
      <c r="CF169" s="52" cm="1">
        <f t="array" ref="CF169">A127898390F_Latest</f>
        <v>49.393000000000001</v>
      </c>
      <c r="CG169" s="52" cm="1">
        <f t="array" ref="CG169">A127884694J_Latest</f>
        <v>48.927</v>
      </c>
      <c r="CH169" s="52" cm="1">
        <f t="array" ref="CH169">A127884714F_Latest</f>
        <v>50.622999999999998</v>
      </c>
      <c r="CI169" s="52" cm="1">
        <f t="array" ref="CI169">A127912002R_Latest</f>
        <v>233.30199999999999</v>
      </c>
      <c r="CJ169" s="52" cm="1">
        <f t="array" ref="CJ169">A127870814F_Latest</f>
        <v>95.147000000000006</v>
      </c>
      <c r="CK169" s="52" cm="1">
        <f t="array" ref="CK169">A127898246L_Latest</f>
        <v>105.876</v>
      </c>
      <c r="CL169" s="52" cm="1">
        <f t="array" ref="CL169">A127884610L_Latest</f>
        <v>156.49100000000001</v>
      </c>
      <c r="CM169" s="52" cm="1">
        <f t="array" ref="CM169">A127925738W_Latest</f>
        <v>86.15</v>
      </c>
      <c r="CN169" s="52" t="e" cm="1">
        <f t="array" ref="CN169">A127925890R_Latest</f>
        <v>#NAME?</v>
      </c>
      <c r="CO169" s="52" cm="1">
        <f t="array" ref="CO169">A127925386C_Latest</f>
        <v>682.73199999999997</v>
      </c>
      <c r="CP169" s="52" cm="1">
        <f t="array" ref="CP169">A127885974V_Latest</f>
        <v>14.645</v>
      </c>
      <c r="CQ169" s="52" cm="1">
        <f t="array" ref="CQ169">A127845058T_Latest</f>
        <v>29.689</v>
      </c>
      <c r="CR169" s="52" cm="1">
        <f t="array" ref="CR169">A127845078A_Latest</f>
        <v>19.012</v>
      </c>
      <c r="CS169" s="52" cm="1">
        <f t="array" ref="CS169">A127941074T_Latest</f>
        <v>14.997999999999999</v>
      </c>
      <c r="CT169" s="52" cm="1">
        <f t="array" ref="CT169">A127927290W_Latest</f>
        <v>16.087</v>
      </c>
      <c r="CU169" s="52" cm="1">
        <f t="array" ref="CU169">A127858994X_Latest</f>
        <v>9.1039999999999992</v>
      </c>
      <c r="CV169" s="52" cm="1">
        <f t="array" ref="CV169">A127913786T_Latest</f>
        <v>8.8510000000000009</v>
      </c>
      <c r="CW169" s="52" cm="1">
        <f t="array" ref="CW169">A127913802F_Latest</f>
        <v>11.676</v>
      </c>
      <c r="CX169" s="52" cm="1">
        <f t="array" ref="CX169">A127844950L_Latest</f>
        <v>39.588000000000001</v>
      </c>
      <c r="CY169" s="52" cm="1">
        <f t="array" ref="CY169">A127940970W_Latest</f>
        <v>17.443999999999999</v>
      </c>
      <c r="CZ169" s="52" cm="1">
        <f t="array" ref="CZ169">A127913654R_Latest</f>
        <v>18.423999999999999</v>
      </c>
      <c r="DA169" s="52" cm="1">
        <f t="array" ref="DA169">A127927170C_Latest</f>
        <v>30.593</v>
      </c>
      <c r="DB169" s="52" cm="1">
        <f t="array" ref="DB169">A127858922L_Latest</f>
        <v>17.533999999999999</v>
      </c>
      <c r="DC169" s="52" t="e" cm="1">
        <f t="array" ref="DC169">A127859038T_Latest</f>
        <v>#NAME?</v>
      </c>
      <c r="DD169" s="52" cm="1">
        <f t="array" ref="DD169">A127844698W_Latest</f>
        <v>124.06100000000001</v>
      </c>
      <c r="DE169" s="52" cm="1">
        <f t="array" ref="DE169">A127846474W_Latest</f>
        <v>7.0309999999999997</v>
      </c>
      <c r="DF169" s="52" cm="1">
        <f t="array" ref="DF169">A127860354T_Latest</f>
        <v>18.169</v>
      </c>
      <c r="DG169" s="52" cm="1">
        <f t="array" ref="DG169">A127901382X_Latest</f>
        <v>10.148999999999999</v>
      </c>
      <c r="DH169" s="52" cm="1">
        <f t="array" ref="DH169">A127942486F_Latest</f>
        <v>7.9930000000000003</v>
      </c>
      <c r="DI169" s="52" cm="1">
        <f t="array" ref="DI169">A127901430F_Latest</f>
        <v>11.04</v>
      </c>
      <c r="DJ169" s="52" cm="1">
        <f t="array" ref="DJ169">A127846678X_Latest</f>
        <v>3.431</v>
      </c>
      <c r="DK169" s="52" cm="1">
        <f t="array" ref="DK169">A127915322F_Latest</f>
        <v>3.7909999999999999</v>
      </c>
      <c r="DL169" s="52" cm="1">
        <f t="array" ref="DL169">A127846718F_Latest</f>
        <v>2.6619999999999999</v>
      </c>
      <c r="DM169" s="52" cm="1">
        <f t="array" ref="DM169">A127860258T_Latest</f>
        <v>22.594000000000001</v>
      </c>
      <c r="DN169" s="52" cm="1">
        <f t="array" ref="DN169">A127860266T_Latest</f>
        <v>11.118</v>
      </c>
      <c r="DO169" s="52" cm="1">
        <f t="array" ref="DO169">A127887590V_Latest</f>
        <v>10.272</v>
      </c>
      <c r="DP169" s="52" cm="1">
        <f t="array" ref="DP169">A127901338R_Latest</f>
        <v>13.914</v>
      </c>
      <c r="DQ169" s="52" cm="1">
        <f t="array" ref="DQ169">A127915254R_Latest</f>
        <v>5.3620000000000001</v>
      </c>
      <c r="DR169" s="52" t="e" cm="1">
        <f t="array" ref="DR169">A127928966C_Latest</f>
        <v>#NAME?</v>
      </c>
      <c r="DS169" s="52" cm="1">
        <f t="array" ref="DS169">A127887254J_Latest</f>
        <v>64.265000000000001</v>
      </c>
      <c r="DT169" s="52" cm="1">
        <f t="array" ref="DT169">A127930230C_Latest</f>
        <v>19.463999999999999</v>
      </c>
      <c r="DU169" s="52" cm="1">
        <f t="array" ref="DU169">A127930366R_Latest</f>
        <v>40.5</v>
      </c>
      <c r="DV169" s="52" cm="1">
        <f t="array" ref="DV169">A127930402L_Latest</f>
        <v>10.256</v>
      </c>
      <c r="DW169" s="52" cm="1">
        <f t="array" ref="DW169">A127848142L_Latest</f>
        <v>9.9480000000000004</v>
      </c>
      <c r="DX169" s="52" cm="1">
        <f t="array" ref="DX169">A127916670V_Latest</f>
        <v>22.853000000000002</v>
      </c>
      <c r="DY169" s="52" cm="1">
        <f t="array" ref="DY169">A127930478J_Latest</f>
        <v>7.2510000000000003</v>
      </c>
      <c r="DZ169" s="52" cm="1">
        <f t="array" ref="DZ169">A127861954R_Latest</f>
        <v>1.3919999999999999</v>
      </c>
      <c r="EA169" s="52" cm="1">
        <f t="array" ref="EA169">A127916714K_Latest</f>
        <v>4.9749999999999996</v>
      </c>
      <c r="EB169" s="52" cm="1">
        <f t="array" ref="EB169">A127943974K_Latest</f>
        <v>57.34</v>
      </c>
      <c r="EC169" s="52" cm="1">
        <f t="array" ref="EC169">A127861822L_Latest</f>
        <v>17.163</v>
      </c>
      <c r="ED169" s="52" cm="1">
        <f t="array" ref="ED169">A127875370V_Latest</f>
        <v>10.772</v>
      </c>
      <c r="EE169" s="52" cm="1">
        <f t="array" ref="EE169">A127902954L_Latest</f>
        <v>19.346</v>
      </c>
      <c r="EF169" s="52" cm="1">
        <f t="array" ref="EF169">A127875402A_Latest</f>
        <v>12.016999999999999</v>
      </c>
      <c r="EG169" s="52" t="e" cm="1">
        <f t="array" ref="EG169">A127875574W_Latest</f>
        <v>#NAME?</v>
      </c>
      <c r="EH169" s="52" cm="1">
        <f t="array" ref="EH169">A127861498W_Latest</f>
        <v>116.63800000000001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8785</v>
      </c>
      <c r="C170" s="62">
        <v>53</v>
      </c>
      <c r="D170" s="52" cm="1">
        <f t="array" ref="D170">A127835830A_Latest</f>
        <v>74.206000000000003</v>
      </c>
      <c r="E170" s="52" cm="1">
        <f t="array" ref="E170">A127904526C_Latest</f>
        <v>167.10300000000001</v>
      </c>
      <c r="F170" s="52" cm="1">
        <f t="array" ref="F170">A127863306C_Latest</f>
        <v>52.323999999999998</v>
      </c>
      <c r="G170" s="52" cm="1">
        <f t="array" ref="G170">A127877030K_Latest</f>
        <v>80.649000000000001</v>
      </c>
      <c r="H170" s="52" cm="1">
        <f t="array" ref="H170">A127849782C_Latest</f>
        <v>84.587999999999994</v>
      </c>
      <c r="I170" s="52" cm="1">
        <f t="array" ref="I170">A127918262V_Latest</f>
        <v>54.801000000000002</v>
      </c>
      <c r="J170" s="52" cm="1">
        <f t="array" ref="J170">A127849814K_Latest</f>
        <v>26.434999999999999</v>
      </c>
      <c r="K170" s="52" cm="1">
        <f t="array" ref="K170">A127918290C_Latest</f>
        <v>41.646000000000001</v>
      </c>
      <c r="L170" s="52" cm="1">
        <f t="array" ref="L170">A127849626A_Latest</f>
        <v>221.49700000000001</v>
      </c>
      <c r="M170" s="52" cm="1">
        <f t="array" ref="M170">A127890546V_Latest</f>
        <v>61.192999999999998</v>
      </c>
      <c r="N170" s="52" cm="1">
        <f t="array" ref="N170">A127849674V_Latest</f>
        <v>52.697000000000003</v>
      </c>
      <c r="O170" s="52" cm="1">
        <f t="array" ref="O170">A127890594L_Latest</f>
        <v>157.43199999999999</v>
      </c>
      <c r="P170" s="52" cm="1">
        <f t="array" ref="P170">A127863270L_Latest</f>
        <v>84.695999999999998</v>
      </c>
      <c r="Q170" s="52" t="e" cm="1">
        <f t="array" ref="Q170">A127904674F_Latest</f>
        <v>#NAME?</v>
      </c>
      <c r="R170" s="52" cm="1">
        <f t="array" ref="R170">A127931558A_Latest</f>
        <v>582.54899999999998</v>
      </c>
      <c r="S170" s="52" cm="1">
        <f t="array" ref="S170">A127905882T_Latest</f>
        <v>27.428999999999998</v>
      </c>
      <c r="T170" s="52" cm="1">
        <f t="array" ref="T170">A127837478L_Latest</f>
        <v>48.585000000000001</v>
      </c>
      <c r="U170" s="52" cm="1">
        <f t="array" ref="U170">A127892170V_Latest</f>
        <v>17.585000000000001</v>
      </c>
      <c r="V170" s="52" cm="1">
        <f t="array" ref="V170">A127837518V_Latest</f>
        <v>21.902999999999999</v>
      </c>
      <c r="W170" s="52" cm="1">
        <f t="array" ref="W170">A127837542V_Latest</f>
        <v>35.536000000000001</v>
      </c>
      <c r="X170" s="52" cm="1">
        <f t="array" ref="X170">A127878678V_Latest</f>
        <v>17.172999999999998</v>
      </c>
      <c r="Y170" s="52" cm="1">
        <f t="array" ref="Y170">A127892242V_Latest</f>
        <v>5.98</v>
      </c>
      <c r="Z170" s="52" cm="1">
        <f t="array" ref="Z170">A127851302W_Latest</f>
        <v>7.2830000000000004</v>
      </c>
      <c r="AA170" s="52" cm="1">
        <f t="array" ref="AA170">A127878522X_Latest</f>
        <v>67.863</v>
      </c>
      <c r="AB170" s="52" cm="1">
        <f t="array" ref="AB170">A127851146F_Latest</f>
        <v>22.712</v>
      </c>
      <c r="AC170" s="52" cm="1">
        <f t="array" ref="AC170">A127933450K_Latest</f>
        <v>17.222999999999999</v>
      </c>
      <c r="AD170" s="52" cm="1">
        <f t="array" ref="AD170">A127878578K_Latest</f>
        <v>49.811999999999998</v>
      </c>
      <c r="AE170" s="52" cm="1">
        <f t="array" ref="AE170">A127933490C_Latest</f>
        <v>23.864000000000001</v>
      </c>
      <c r="AF170" s="52" t="e" cm="1">
        <f t="array" ref="AF170">A127878758V_Latest</f>
        <v>#NAME?</v>
      </c>
      <c r="AG170" s="52" cm="1">
        <f t="array" ref="AG170">A127864474J_Latest</f>
        <v>181.47399999999999</v>
      </c>
      <c r="AH170" s="52" cm="1">
        <f t="array" ref="AH170">A127852562K_Latest</f>
        <v>16.234999999999999</v>
      </c>
      <c r="AI170" s="52" cm="1">
        <f t="array" ref="AI170">A127921034A_Latest</f>
        <v>44.143000000000001</v>
      </c>
      <c r="AJ170" s="52" cm="1">
        <f t="array" ref="AJ170">A127866394V_Latest</f>
        <v>15.478</v>
      </c>
      <c r="AK170" s="52" cm="1">
        <f t="array" ref="AK170">A127907586K_Latest</f>
        <v>20.651</v>
      </c>
      <c r="AL170" s="52" cm="1">
        <f t="array" ref="AL170">A127852710A_Latest</f>
        <v>20.305</v>
      </c>
      <c r="AM170" s="52" cm="1">
        <f t="array" ref="AM170">A127852750V_Latest</f>
        <v>14.084</v>
      </c>
      <c r="AN170" s="52" cm="1">
        <f t="array" ref="AN170">A127921114A_Latest</f>
        <v>8.0960000000000001</v>
      </c>
      <c r="AO170" s="52" cm="1">
        <f t="array" ref="AO170">A127907642T_Latest</f>
        <v>14.212999999999999</v>
      </c>
      <c r="AP170" s="52" cm="1">
        <f t="array" ref="AP170">A127866294K_Latest</f>
        <v>59.131999999999998</v>
      </c>
      <c r="AQ170" s="52" cm="1">
        <f t="array" ref="AQ170">A127838898A_Latest</f>
        <v>13.01</v>
      </c>
      <c r="AR170" s="52" cm="1">
        <f t="array" ref="AR170">A127880146W_Latest</f>
        <v>16.75</v>
      </c>
      <c r="AS170" s="52" cm="1">
        <f t="array" ref="AS170">A127866346A_Latest</f>
        <v>39.633000000000003</v>
      </c>
      <c r="AT170" s="52" cm="1">
        <f t="array" ref="AT170">A127921014T_Latest</f>
        <v>22.530999999999999</v>
      </c>
      <c r="AU170" s="52" t="e" cm="1">
        <f t="array" ref="AU170">A127866490V_Latest</f>
        <v>#NAME?</v>
      </c>
      <c r="AV170" s="52" cm="1">
        <f t="array" ref="AV170">A127879842C_Latest</f>
        <v>153.20400000000001</v>
      </c>
      <c r="AW170" s="52" cm="1">
        <f t="array" ref="AW170">A127908970W_Latest</f>
        <v>14.683999999999999</v>
      </c>
      <c r="AX170" s="52" cm="1">
        <f t="array" ref="AX170">A127881622T_Latest</f>
        <v>33.603999999999999</v>
      </c>
      <c r="AY170" s="52" cm="1">
        <f t="array" ref="AY170">A127936562J_Latest</f>
        <v>6.657</v>
      </c>
      <c r="AZ170" s="52" cm="1">
        <f t="array" ref="AZ170">A127922638J_Latest</f>
        <v>14.686</v>
      </c>
      <c r="BA170" s="52" cm="1">
        <f t="array" ref="BA170">A127840498F_Latest</f>
        <v>14.161</v>
      </c>
      <c r="BB170" s="52" cm="1">
        <f t="array" ref="BB170">A127840514V_Latest</f>
        <v>9.7639999999999993</v>
      </c>
      <c r="BC170" s="52" cm="1">
        <f t="array" ref="BC170">A127895290T_Latest</f>
        <v>6.0309999999999997</v>
      </c>
      <c r="BD170" s="52" cm="1">
        <f t="array" ref="BD170">A127922738T_Latest</f>
        <v>10.507</v>
      </c>
      <c r="BE170" s="52" cm="1">
        <f t="array" ref="BE170">A127936454X_Latest</f>
        <v>41.463000000000001</v>
      </c>
      <c r="BF170" s="52" cm="1">
        <f t="array" ref="BF170">A127908998X_Latest</f>
        <v>8.5239999999999991</v>
      </c>
      <c r="BG170" s="52" cm="1">
        <f t="array" ref="BG170">A127854318V_Latest</f>
        <v>9.61</v>
      </c>
      <c r="BH170" s="52" cm="1">
        <f t="array" ref="BH170">A127922554X_Latest</f>
        <v>29.268999999999998</v>
      </c>
      <c r="BI170" s="52" cm="1">
        <f t="array" ref="BI170">A127909058T_Latest</f>
        <v>19.786999999999999</v>
      </c>
      <c r="BJ170" s="52" t="e" cm="1">
        <f t="array" ref="BJ170">A127840578F_Latest</f>
        <v>#NAME?</v>
      </c>
      <c r="BK170" s="52" cm="1">
        <f t="array" ref="BK170">A127936150L_Latest</f>
        <v>110.751</v>
      </c>
      <c r="BL170" s="52" cm="1">
        <f t="array" ref="BL170">A127937942C_Latest</f>
        <v>3.8279999999999998</v>
      </c>
      <c r="BM170" s="52" cm="1">
        <f t="array" ref="BM170">A127842010A_Latest</f>
        <v>10.843</v>
      </c>
      <c r="BN170" s="52" cm="1">
        <f t="array" ref="BN170">A127924174J_Latest</f>
        <v>3.6419999999999999</v>
      </c>
      <c r="BO170" s="52" cm="1">
        <f t="array" ref="BO170">A127883274V_Latest</f>
        <v>8.6739999999999995</v>
      </c>
      <c r="BP170" s="52" cm="1">
        <f t="array" ref="BP170">A127910582K_Latest</f>
        <v>4.5380000000000003</v>
      </c>
      <c r="BQ170" s="52" cm="1">
        <f t="array" ref="BQ170">A127855986V_Latest</f>
        <v>6.84</v>
      </c>
      <c r="BR170" s="52" cm="1">
        <f t="array" ref="BR170">A127896770W_Latest</f>
        <v>2.0760000000000001</v>
      </c>
      <c r="BS170" s="52" cm="1">
        <f t="array" ref="BS170">A127869470R_Latest</f>
        <v>1.6479999999999999</v>
      </c>
      <c r="BT170" s="52" cm="1">
        <f t="array" ref="BT170">A127841918J_Latest</f>
        <v>14.055999999999999</v>
      </c>
      <c r="BU170" s="52" cm="1">
        <f t="array" ref="BU170">A127883150T_Latest</f>
        <v>4.6719999999999997</v>
      </c>
      <c r="BV170" s="52" cm="1">
        <f t="array" ref="BV170">A127910482A_Latest</f>
        <v>2.6709999999999998</v>
      </c>
      <c r="BW170" s="52" cm="1">
        <f t="array" ref="BW170">A127883190K_Latest</f>
        <v>13.965999999999999</v>
      </c>
      <c r="BX170" s="52" cm="1">
        <f t="array" ref="BX170">A127869322L_Latest</f>
        <v>6.7249999999999996</v>
      </c>
      <c r="BY170" s="52" t="e" cm="1">
        <f t="array" ref="BY170">A127896798X_Latest</f>
        <v>#NAME?</v>
      </c>
      <c r="BZ170" s="52" cm="1">
        <f t="array" ref="BZ170">A127937666V_Latest</f>
        <v>42.09</v>
      </c>
      <c r="CA170" s="52" cm="1">
        <f t="array" ref="CA170">A127925654L_Latest</f>
        <v>8.8360000000000003</v>
      </c>
      <c r="CB170" s="52" cm="1">
        <f t="array" ref="CB170">A127857438T_Latest</f>
        <v>19.812000000000001</v>
      </c>
      <c r="CC170" s="52" cm="1">
        <f t="array" ref="CC170">A127925798X_Latest</f>
        <v>6.7</v>
      </c>
      <c r="CD170" s="52" cm="1">
        <f t="array" ref="CD170">A127939482L_Latest</f>
        <v>10.271000000000001</v>
      </c>
      <c r="CE170" s="52" cm="1">
        <f t="array" ref="CE170">A127843542J_Latest</f>
        <v>6.6970000000000001</v>
      </c>
      <c r="CF170" s="52" cm="1">
        <f t="array" ref="CF170">A127857518T_Latest</f>
        <v>4.069</v>
      </c>
      <c r="CG170" s="52" cm="1">
        <f t="array" ref="CG170">A127884698T_Latest</f>
        <v>3.5859999999999999</v>
      </c>
      <c r="CH170" s="52" cm="1">
        <f t="array" ref="CH170">A127884718R_Latest</f>
        <v>6.5629999999999997</v>
      </c>
      <c r="CI170" s="52" cm="1">
        <f t="array" ref="CI170">A127939394L_Latest</f>
        <v>26.218</v>
      </c>
      <c r="CJ170" s="52" cm="1">
        <f t="array" ref="CJ170">A127898222V_Latest</f>
        <v>9.0890000000000004</v>
      </c>
      <c r="CK170" s="52" cm="1">
        <f t="array" ref="CK170">A127898250C_Latest</f>
        <v>4.2190000000000003</v>
      </c>
      <c r="CL170" s="52" cm="1">
        <f t="array" ref="CL170">A127884614W_Latest</f>
        <v>19.233000000000001</v>
      </c>
      <c r="CM170" s="52" cm="1">
        <f t="array" ref="CM170">A127939446C_Latest</f>
        <v>7.3680000000000003</v>
      </c>
      <c r="CN170" s="52" t="e" cm="1">
        <f t="array" ref="CN170">A127925894X_Latest</f>
        <v>#NAME?</v>
      </c>
      <c r="CO170" s="52" cm="1">
        <f t="array" ref="CO170">A127911710K_Latest</f>
        <v>66.534000000000006</v>
      </c>
      <c r="CP170" s="52" cm="1">
        <f t="array" ref="CP170">A127885978C_Latest</f>
        <v>0.48799999999999999</v>
      </c>
      <c r="CQ170" s="52" cm="1">
        <f t="array" ref="CQ170">A127845062J_Latest</f>
        <v>4.5590000000000002</v>
      </c>
      <c r="CR170" s="52" cm="1">
        <f t="array" ref="CR170">A127899838K_Latest</f>
        <v>1.0209999999999999</v>
      </c>
      <c r="CS170" s="52" cm="1">
        <f t="array" ref="CS170">A127886106L_Latest</f>
        <v>2.0630000000000002</v>
      </c>
      <c r="CT170" s="52" cm="1">
        <f t="array" ref="CT170">A127913742R_Latest</f>
        <v>1.6359999999999999</v>
      </c>
      <c r="CU170" s="52" cm="1">
        <f t="array" ref="CU170">A127886138F_Latest</f>
        <v>1.5680000000000001</v>
      </c>
      <c r="CV170" s="52" cm="1">
        <f t="array" ref="CV170">A127845150J_Latest</f>
        <v>0.23100000000000001</v>
      </c>
      <c r="CW170" s="52" cm="1">
        <f t="array" ref="CW170">A127899950K_Latest</f>
        <v>0.76900000000000002</v>
      </c>
      <c r="CX170" s="52" cm="1">
        <f t="array" ref="CX170">A127899750T_Latest</f>
        <v>4.9290000000000003</v>
      </c>
      <c r="CY170" s="52" cm="1">
        <f t="array" ref="CY170">A127913638R_Latest</f>
        <v>0.86399999999999999</v>
      </c>
      <c r="CZ170" s="52" cm="1">
        <f t="array" ref="CZ170">A127899778V_Latest</f>
        <v>0.877</v>
      </c>
      <c r="DA170" s="52" cm="1">
        <f t="array" ref="DA170">A127845030R_Latest</f>
        <v>3.21</v>
      </c>
      <c r="DB170" s="52" cm="1">
        <f t="array" ref="DB170">A127927202K_Latest</f>
        <v>2.456</v>
      </c>
      <c r="DC170" s="52" t="e" cm="1">
        <f t="array" ref="DC170">A127927370W_Latest</f>
        <v>#NAME?</v>
      </c>
      <c r="DD170" s="52" cm="1">
        <f t="array" ref="DD170">A127844702A_Latest</f>
        <v>12.474</v>
      </c>
      <c r="DE170" s="52" cm="1">
        <f t="array" ref="DE170">A127860234X_Latest</f>
        <v>0.93300000000000005</v>
      </c>
      <c r="DF170" s="52" cm="1">
        <f t="array" ref="DF170">A127942462L_Latest</f>
        <v>1.8</v>
      </c>
      <c r="DG170" s="52" cm="1">
        <f t="array" ref="DG170">A127901386J_Latest</f>
        <v>0.84799999999999998</v>
      </c>
      <c r="DH170" s="52" cm="1">
        <f t="array" ref="DH170">A127846654F_Latest</f>
        <v>1.3129999999999999</v>
      </c>
      <c r="DI170" s="52" cm="1">
        <f t="array" ref="DI170">A127887698W_Latest</f>
        <v>0.86199999999999999</v>
      </c>
      <c r="DJ170" s="52" cm="1">
        <f t="array" ref="DJ170">A127928906A_Latest</f>
        <v>0.55100000000000005</v>
      </c>
      <c r="DK170" s="52" cm="1">
        <f t="array" ref="DK170">A127887714K_Latest</f>
        <v>0.434</v>
      </c>
      <c r="DL170" s="52" cm="1">
        <f t="array" ref="DL170">A127887722K_Latest</f>
        <v>0.29599999999999999</v>
      </c>
      <c r="DM170" s="52" cm="1">
        <f t="array" ref="DM170">A127901274R_Latest</f>
        <v>2.6179999999999999</v>
      </c>
      <c r="DN170" s="52" cm="1">
        <f t="array" ref="DN170">A127901306W_Latest</f>
        <v>1.198</v>
      </c>
      <c r="DO170" s="52" cm="1">
        <f t="array" ref="DO170">A127915202L_Latest</f>
        <v>0.73199999999999998</v>
      </c>
      <c r="DP170" s="52" cm="1">
        <f t="array" ref="DP170">A127901342F_Latest</f>
        <v>1.4</v>
      </c>
      <c r="DQ170" s="52" cm="1">
        <f t="array" ref="DQ170">A127942450C_Latest</f>
        <v>0.84699999999999998</v>
      </c>
      <c r="DR170" s="52" t="e" cm="1">
        <f t="array" ref="DR170">A127915366J_Latest</f>
        <v>#NAME?</v>
      </c>
      <c r="DS170" s="52" cm="1">
        <f t="array" ref="DS170">A127846226K_Latest</f>
        <v>7.0369999999999999</v>
      </c>
      <c r="DT170" s="52" cm="1">
        <f t="array" ref="DT170">A127848038L_Latest</f>
        <v>1.774</v>
      </c>
      <c r="DU170" s="52" cm="1">
        <f t="array" ref="DU170">A127902986F_Latest</f>
        <v>3.758</v>
      </c>
      <c r="DV170" s="52" cm="1">
        <f t="array" ref="DV170">A127889202T_Latest</f>
        <v>0.39300000000000002</v>
      </c>
      <c r="DW170" s="52" cm="1">
        <f t="array" ref="DW170">A127861894X_Latest</f>
        <v>1.0880000000000001</v>
      </c>
      <c r="DX170" s="52" cm="1">
        <f t="array" ref="DX170">A127930458X_Latest</f>
        <v>0.85299999999999998</v>
      </c>
      <c r="DY170" s="52" cm="1">
        <f t="array" ref="DY170">A127861938R_Latest</f>
        <v>0.751</v>
      </c>
      <c r="DZ170" s="52" cm="1">
        <f t="array" ref="DZ170">A127875526C_Latest</f>
        <v>0</v>
      </c>
      <c r="EA170" s="52" cm="1">
        <f t="array" ref="EA170">A127944154W_Latest</f>
        <v>0.36699999999999999</v>
      </c>
      <c r="EB170" s="52" cm="1">
        <f t="array" ref="EB170">A127916586C_Latest</f>
        <v>5.218</v>
      </c>
      <c r="EC170" s="52" cm="1">
        <f t="array" ref="EC170">A127902922V_Latest</f>
        <v>1.1240000000000001</v>
      </c>
      <c r="ED170" s="52" cm="1">
        <f t="array" ref="ED170">A127930278R_Latest</f>
        <v>0.61599999999999999</v>
      </c>
      <c r="EE170" s="52" cm="1">
        <f t="array" ref="EE170">A127944030V_Latest</f>
        <v>0.90800000000000003</v>
      </c>
      <c r="EF170" s="52" cm="1">
        <f t="array" ref="EF170">A127861866R_Latest</f>
        <v>1.1180000000000001</v>
      </c>
      <c r="EG170" s="52" t="e" cm="1">
        <f t="array" ref="EG170">A127916726V_Latest</f>
        <v>#NAME?</v>
      </c>
      <c r="EH170" s="52" cm="1">
        <f t="array" ref="EH170">A127861502A_Latest</f>
        <v>8.984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8786</v>
      </c>
      <c r="C171" s="62">
        <v>54</v>
      </c>
      <c r="D171" s="52" cm="1">
        <f t="array" ref="D171">A127863158L_Latest</f>
        <v>35.15</v>
      </c>
      <c r="E171" s="52" cm="1">
        <f t="array" ref="E171">A127890630K_Latest</f>
        <v>126.399</v>
      </c>
      <c r="F171" s="52" cm="1">
        <f t="array" ref="F171">A127849730A_Latest</f>
        <v>32.35</v>
      </c>
      <c r="G171" s="52" cm="1">
        <f t="array" ref="G171">A127931934V_Latest</f>
        <v>73.119</v>
      </c>
      <c r="H171" s="52" cm="1">
        <f t="array" ref="H171">A127863338W_Latest</f>
        <v>71.12</v>
      </c>
      <c r="I171" s="52" cm="1">
        <f t="array" ref="I171">A127836002L_Latest</f>
        <v>52.112000000000002</v>
      </c>
      <c r="J171" s="52" cm="1">
        <f t="array" ref="J171">A127904642L_Latest</f>
        <v>29.350999999999999</v>
      </c>
      <c r="K171" s="52" cm="1">
        <f t="array" ref="K171">A127932042F_Latest</f>
        <v>31.881</v>
      </c>
      <c r="L171" s="52" cm="1">
        <f t="array" ref="L171">A127931842K_Latest</f>
        <v>151.786</v>
      </c>
      <c r="M171" s="52" cm="1">
        <f t="array" ref="M171">A127904474L_Latest</f>
        <v>38.341000000000001</v>
      </c>
      <c r="N171" s="52" cm="1">
        <f t="array" ref="N171">A127904486W_Latest</f>
        <v>42.652000000000001</v>
      </c>
      <c r="O171" s="52" cm="1">
        <f t="array" ref="O171">A127849698L_Latest</f>
        <v>135.09100000000001</v>
      </c>
      <c r="P171" s="52" cm="1">
        <f t="array" ref="P171">A127904506V_Latest</f>
        <v>82.117999999999995</v>
      </c>
      <c r="Q171" s="52" t="e" cm="1">
        <f t="array" ref="Q171">A127849850V_Latest</f>
        <v>#NAME?</v>
      </c>
      <c r="R171" s="52" cm="1">
        <f t="array" ref="R171">A127835582A_Latest</f>
        <v>452.52100000000002</v>
      </c>
      <c r="S171" s="52" cm="1">
        <f t="array" ref="S171">A127905886A_Latest</f>
        <v>13.465</v>
      </c>
      <c r="T171" s="52" cm="1">
        <f t="array" ref="T171">A127864802J_Latest</f>
        <v>38.999000000000002</v>
      </c>
      <c r="U171" s="52" cm="1">
        <f t="array" ref="U171">A127878622J_Latest</f>
        <v>11.083</v>
      </c>
      <c r="V171" s="52" cm="1">
        <f t="array" ref="V171">A127864842A_Latest</f>
        <v>23.236000000000001</v>
      </c>
      <c r="W171" s="52" cm="1">
        <f t="array" ref="W171">A127851250F_Latest</f>
        <v>18.991</v>
      </c>
      <c r="X171" s="52" cm="1">
        <f t="array" ref="X171">A127837562C_Latest</f>
        <v>10.59</v>
      </c>
      <c r="Y171" s="52" cm="1">
        <f t="array" ref="Y171">A127851278J_Latest</f>
        <v>7.2460000000000004</v>
      </c>
      <c r="Z171" s="52" cm="1">
        <f t="array" ref="Z171">A127919750X_Latest</f>
        <v>9.9209999999999994</v>
      </c>
      <c r="AA171" s="52" cm="1">
        <f t="array" ref="AA171">A127878526J_Latest</f>
        <v>48.073</v>
      </c>
      <c r="AB171" s="52" cm="1">
        <f t="array" ref="AB171">A127892086C_Latest</f>
        <v>11.329000000000001</v>
      </c>
      <c r="AC171" s="52" cm="1">
        <f t="array" ref="AC171">A127864742T_Latest</f>
        <v>16.34</v>
      </c>
      <c r="AD171" s="52" cm="1">
        <f t="array" ref="AD171">A127905938T_Latest</f>
        <v>37.314999999999998</v>
      </c>
      <c r="AE171" s="52" cm="1">
        <f t="array" ref="AE171">A127919646X_Latest</f>
        <v>19.907</v>
      </c>
      <c r="AF171" s="52" t="e" cm="1">
        <f t="array" ref="AF171">A127878762K_Latest</f>
        <v>#NAME?</v>
      </c>
      <c r="AG171" s="52" cm="1">
        <f t="array" ref="AG171">A127933082T_Latest</f>
        <v>134.12</v>
      </c>
      <c r="AH171" s="52" cm="1">
        <f t="array" ref="AH171">A127838854X_Latest</f>
        <v>9.5150000000000006</v>
      </c>
      <c r="AI171" s="52" cm="1">
        <f t="array" ref="AI171">A127838954J_Latest</f>
        <v>35.804000000000002</v>
      </c>
      <c r="AJ171" s="52" cm="1">
        <f t="array" ref="AJ171">A127880230L_Latest</f>
        <v>7.3719999999999999</v>
      </c>
      <c r="AK171" s="52" cm="1">
        <f t="array" ref="AK171">A127921078C_Latest</f>
        <v>19.786000000000001</v>
      </c>
      <c r="AL171" s="52" cm="1">
        <f t="array" ref="AL171">A127852714K_Latest</f>
        <v>22.263000000000002</v>
      </c>
      <c r="AM171" s="52" cm="1">
        <f t="array" ref="AM171">A127839018K_Latest</f>
        <v>16.302</v>
      </c>
      <c r="AN171" s="52" cm="1">
        <f t="array" ref="AN171">A127839042K_Latest</f>
        <v>8.923</v>
      </c>
      <c r="AO171" s="52" cm="1">
        <f t="array" ref="AO171">A127880302L_Latest</f>
        <v>6.1749999999999998</v>
      </c>
      <c r="AP171" s="52" cm="1">
        <f t="array" ref="AP171">A127934954J_Latest</f>
        <v>43.116999999999997</v>
      </c>
      <c r="AQ171" s="52" cm="1">
        <f t="array" ref="AQ171">A127880114C_Latest</f>
        <v>9.6159999999999997</v>
      </c>
      <c r="AR171" s="52" cm="1">
        <f t="array" ref="AR171">A127893682T_Latest</f>
        <v>8.3849999999999998</v>
      </c>
      <c r="AS171" s="52" cm="1">
        <f t="array" ref="AS171">A127880174F_Latest</f>
        <v>42.426000000000002</v>
      </c>
      <c r="AT171" s="52" cm="1">
        <f t="array" ref="AT171">A127880198X_Latest</f>
        <v>22.091000000000001</v>
      </c>
      <c r="AU171" s="52" t="e" cm="1">
        <f t="array" ref="AU171">A127907666K_Latest</f>
        <v>#NAME?</v>
      </c>
      <c r="AV171" s="52" cm="1">
        <f t="array" ref="AV171">A127879846L_Latest</f>
        <v>126.14100000000001</v>
      </c>
      <c r="AW171" s="52" cm="1">
        <f t="array" ref="AW171">A127867786X_Latest</f>
        <v>4.7939999999999996</v>
      </c>
      <c r="AX171" s="52" cm="1">
        <f t="array" ref="AX171">A127895214R_Latest</f>
        <v>23.280999999999999</v>
      </c>
      <c r="AY171" s="52" cm="1">
        <f t="array" ref="AY171">A127936566T_Latest</f>
        <v>3.68</v>
      </c>
      <c r="AZ171" s="52" cm="1">
        <f t="array" ref="AZ171">A127840462C_Latest</f>
        <v>11.292</v>
      </c>
      <c r="BA171" s="52" cm="1">
        <f t="array" ref="BA171">A127922650X_Latest</f>
        <v>13.696</v>
      </c>
      <c r="BB171" s="52" cm="1">
        <f t="array" ref="BB171">A127867982J_Latest</f>
        <v>11.295</v>
      </c>
      <c r="BC171" s="52" cm="1">
        <f t="array" ref="BC171">A127840530V_Latest</f>
        <v>5.9889999999999999</v>
      </c>
      <c r="BD171" s="52" cm="1">
        <f t="array" ref="BD171">A127881734K_Latest</f>
        <v>4.45</v>
      </c>
      <c r="BE171" s="52" cm="1">
        <f t="array" ref="BE171">A127867802L_Latest</f>
        <v>26.172999999999998</v>
      </c>
      <c r="BF171" s="52" cm="1">
        <f t="array" ref="BF171">A127936486T_Latest</f>
        <v>7.8570000000000002</v>
      </c>
      <c r="BG171" s="52" cm="1">
        <f t="array" ref="BG171">A127909018X_Latest</f>
        <v>4.548</v>
      </c>
      <c r="BH171" s="52" cm="1">
        <f t="array" ref="BH171">A127909034X_Latest</f>
        <v>23.974</v>
      </c>
      <c r="BI171" s="52" cm="1">
        <f t="array" ref="BI171">A127867878J_Latest</f>
        <v>15.925000000000001</v>
      </c>
      <c r="BJ171" s="52" t="e" cm="1">
        <f t="array" ref="BJ171">A127936638T_Latest</f>
        <v>#NAME?</v>
      </c>
      <c r="BK171" s="52" cm="1">
        <f t="array" ref="BK171">A127867518C_Latest</f>
        <v>78.926000000000002</v>
      </c>
      <c r="BL171" s="52" cm="1">
        <f t="array" ref="BL171">A127883126T_Latest</f>
        <v>1.462</v>
      </c>
      <c r="BM171" s="52" cm="1">
        <f t="array" ref="BM171">A127869338F_Latest</f>
        <v>8.2690000000000001</v>
      </c>
      <c r="BN171" s="52" cm="1">
        <f t="array" ref="BN171">A127910538A_Latest</f>
        <v>4.0720000000000001</v>
      </c>
      <c r="BO171" s="52" cm="1">
        <f t="array" ref="BO171">A127910558K_Latest</f>
        <v>7.1769999999999996</v>
      </c>
      <c r="BP171" s="52" cm="1">
        <f t="array" ref="BP171">A127869394X_Latest</f>
        <v>4.0890000000000004</v>
      </c>
      <c r="BQ171" s="52" cm="1">
        <f t="array" ref="BQ171">A127869414W_Latest</f>
        <v>3.9329999999999998</v>
      </c>
      <c r="BR171" s="52" cm="1">
        <f t="array" ref="BR171">A127924246J_Latest</f>
        <v>1.9330000000000001</v>
      </c>
      <c r="BS171" s="52" cm="1">
        <f t="array" ref="BS171">A127856022V_Latest</f>
        <v>3.2290000000000001</v>
      </c>
      <c r="BT171" s="52" cm="1">
        <f t="array" ref="BT171">A127937970L_Latest</f>
        <v>9.1159999999999997</v>
      </c>
      <c r="BU171" s="52" cm="1">
        <f t="array" ref="BU171">A127883154A_Latest</f>
        <v>3.2850000000000001</v>
      </c>
      <c r="BV171" s="52" cm="1">
        <f t="array" ref="BV171">A127869302C_Latest</f>
        <v>5.391</v>
      </c>
      <c r="BW171" s="52" cm="1">
        <f t="array" ref="BW171">A127841966A_Latest</f>
        <v>10.316000000000001</v>
      </c>
      <c r="BX171" s="52" cm="1">
        <f t="array" ref="BX171">A127938050R_Latest</f>
        <v>6.056</v>
      </c>
      <c r="BY171" s="52" t="e" cm="1">
        <f t="array" ref="BY171">A127910654K_Latest</f>
        <v>#NAME?</v>
      </c>
      <c r="BZ171" s="52" cm="1">
        <f t="array" ref="BZ171">A127923782V_Latest</f>
        <v>34.162999999999997</v>
      </c>
      <c r="CA171" s="52" cm="1">
        <f t="array" ref="CA171">A127911986X_Latest</f>
        <v>3.988</v>
      </c>
      <c r="CB171" s="52" cm="1">
        <f t="array" ref="CB171">A127925770W_Latest</f>
        <v>13.645</v>
      </c>
      <c r="CC171" s="52" cm="1">
        <f t="array" ref="CC171">A127870914R_Latest</f>
        <v>4.4189999999999996</v>
      </c>
      <c r="CD171" s="52" cm="1">
        <f t="array" ref="CD171">A127898338W_Latest</f>
        <v>8.657</v>
      </c>
      <c r="CE171" s="52" cm="1">
        <f t="array" ref="CE171">A127843546T_Latest</f>
        <v>8.31</v>
      </c>
      <c r="CF171" s="52" cm="1">
        <f t="array" ref="CF171">A127898394R_Latest</f>
        <v>7.6429999999999998</v>
      </c>
      <c r="CG171" s="52" cm="1">
        <f t="array" ref="CG171">A127939522V_Latest</f>
        <v>4.7169999999999996</v>
      </c>
      <c r="CH171" s="52" cm="1">
        <f t="array" ref="CH171">A127939538L_Latest</f>
        <v>5.3410000000000002</v>
      </c>
      <c r="CI171" s="52" cm="1">
        <f t="array" ref="CI171">A127870790X_Latest</f>
        <v>17.632999999999999</v>
      </c>
      <c r="CJ171" s="52" cm="1">
        <f t="array" ref="CJ171">A127912034J_Latest</f>
        <v>3.2730000000000001</v>
      </c>
      <c r="CK171" s="52" cm="1">
        <f t="array" ref="CK171">A127884606W_Latest</f>
        <v>5.7869999999999999</v>
      </c>
      <c r="CL171" s="52" cm="1">
        <f t="array" ref="CL171">A127843466T_Latest</f>
        <v>16.119</v>
      </c>
      <c r="CM171" s="52" cm="1">
        <f t="array" ref="CM171">A127843490T_Latest</f>
        <v>13.489000000000001</v>
      </c>
      <c r="CN171" s="52" t="e" cm="1">
        <f t="array" ref="CN171">A127884734R_Latest</f>
        <v>#NAME?</v>
      </c>
      <c r="CO171" s="52" cm="1">
        <f t="array" ref="CO171">A127911714V_Latest</f>
        <v>56.72</v>
      </c>
      <c r="CP171" s="52" cm="1">
        <f t="array" ref="CP171">A127844930C_Latest</f>
        <v>0.53</v>
      </c>
      <c r="CQ171" s="52" cm="1">
        <f t="array" ref="CQ171">A127886074F_Latest</f>
        <v>3.7869999999999999</v>
      </c>
      <c r="CR171" s="52" cm="1">
        <f t="array" ref="CR171">A127845082T_Latest</f>
        <v>1.242</v>
      </c>
      <c r="CS171" s="52" cm="1">
        <f t="array" ref="CS171">A127941078A_Latest</f>
        <v>1.4690000000000001</v>
      </c>
      <c r="CT171" s="52" cm="1">
        <f t="array" ref="CT171">A127899890V_Latest</f>
        <v>1.3740000000000001</v>
      </c>
      <c r="CU171" s="52" cm="1">
        <f t="array" ref="CU171">A127913766J_Latest</f>
        <v>0.92</v>
      </c>
      <c r="CV171" s="52" cm="1">
        <f t="array" ref="CV171">A127927334L_Latest</f>
        <v>0.54200000000000004</v>
      </c>
      <c r="CW171" s="52" cm="1">
        <f t="array" ref="CW171">A127927362W_Latest</f>
        <v>1.4259999999999999</v>
      </c>
      <c r="CX171" s="52" cm="1">
        <f t="array" ref="CX171">A127927106K_Latest</f>
        <v>3.8919999999999999</v>
      </c>
      <c r="CY171" s="52" cm="1">
        <f t="array" ref="CY171">A127913642F_Latest</f>
        <v>1.31</v>
      </c>
      <c r="CZ171" s="52" cm="1">
        <f t="array" ref="CZ171">A127845002F_Latest</f>
        <v>1.2969999999999999</v>
      </c>
      <c r="DA171" s="52" cm="1">
        <f t="array" ref="DA171">A127941002F_Latest</f>
        <v>2.4550000000000001</v>
      </c>
      <c r="DB171" s="52" cm="1">
        <f t="array" ref="DB171">A127886050L_Latest</f>
        <v>2.3359999999999999</v>
      </c>
      <c r="DC171" s="52" t="e" cm="1">
        <f t="array" ref="DC171">A127899966C_Latest</f>
        <v>#NAME?</v>
      </c>
      <c r="DD171" s="52" cm="1">
        <f t="array" ref="DD171">A127872050C_Latest</f>
        <v>11.289</v>
      </c>
      <c r="DE171" s="52" cm="1">
        <f t="array" ref="DE171">A127915166R_Latest</f>
        <v>0.184</v>
      </c>
      <c r="DF171" s="52" cm="1">
        <f t="array" ref="DF171">A127942466W_Latest</f>
        <v>0.68</v>
      </c>
      <c r="DG171" s="52" cm="1">
        <f t="array" ref="DG171">A127887658C_Latest</f>
        <v>0.48199999999999998</v>
      </c>
      <c r="DH171" s="52" cm="1">
        <f t="array" ref="DH171">A127887682C_Latest</f>
        <v>0.39800000000000002</v>
      </c>
      <c r="DI171" s="52" cm="1">
        <f t="array" ref="DI171">A127928882V_Latest</f>
        <v>0.58899999999999997</v>
      </c>
      <c r="DJ171" s="52" cm="1">
        <f t="array" ref="DJ171">A127846682R_Latest</f>
        <v>0.21</v>
      </c>
      <c r="DK171" s="52" cm="1">
        <f t="array" ref="DK171">A127915326R_Latest</f>
        <v>0</v>
      </c>
      <c r="DL171" s="52" cm="1">
        <f t="array" ref="DL171">A127846722W_Latest</f>
        <v>0.41199999999999998</v>
      </c>
      <c r="DM171" s="52" cm="1">
        <f t="array" ref="DM171">A127846494F_Latest</f>
        <v>0.86299999999999999</v>
      </c>
      <c r="DN171" s="52" cm="1">
        <f t="array" ref="DN171">A127873878W_Latest</f>
        <v>0.10299999999999999</v>
      </c>
      <c r="DO171" s="52" cm="1">
        <f t="array" ref="DO171">A127942426C_Latest</f>
        <v>0.48199999999999998</v>
      </c>
      <c r="DP171" s="52" cm="1">
        <f t="array" ref="DP171">A127860310R_Latest</f>
        <v>0.88400000000000001</v>
      </c>
      <c r="DQ171" s="52" cm="1">
        <f t="array" ref="DQ171">A127901346R_Latest</f>
        <v>0.622</v>
      </c>
      <c r="DR171" s="52" t="e" cm="1">
        <f t="array" ref="DR171">A127942590F_Latest</f>
        <v>#NAME?</v>
      </c>
      <c r="DS171" s="52" cm="1">
        <f t="array" ref="DS171">A127914934A_Latest</f>
        <v>2.9550000000000001</v>
      </c>
      <c r="DT171" s="52" cm="1">
        <f t="array" ref="DT171">A127861766F_Latest</f>
        <v>1.212</v>
      </c>
      <c r="DU171" s="52" cm="1">
        <f t="array" ref="DU171">A127889170K_Latest</f>
        <v>1.9350000000000001</v>
      </c>
      <c r="DV171" s="52" cm="1">
        <f t="array" ref="DV171">A127903002W_Latest</f>
        <v>0</v>
      </c>
      <c r="DW171" s="52" cm="1">
        <f t="array" ref="DW171">A127930438R_Latest</f>
        <v>1.103</v>
      </c>
      <c r="DX171" s="52" cm="1">
        <f t="array" ref="DX171">A127875494W_Latest</f>
        <v>1.8080000000000001</v>
      </c>
      <c r="DY171" s="52" cm="1">
        <f t="array" ref="DY171">A127903062X_Latest</f>
        <v>1.22</v>
      </c>
      <c r="DZ171" s="52" cm="1">
        <f t="array" ref="DZ171">A127944138W_Latest</f>
        <v>0</v>
      </c>
      <c r="EA171" s="52" cm="1">
        <f t="array" ref="EA171">A127903110F_Latest</f>
        <v>0.92800000000000005</v>
      </c>
      <c r="EB171" s="52" cm="1">
        <f t="array" ref="EB171">A127902902K_Latest</f>
        <v>2.92</v>
      </c>
      <c r="EC171" s="52" cm="1">
        <f t="array" ref="EC171">A127930266F_Latest</f>
        <v>1.569</v>
      </c>
      <c r="ED171" s="52" cm="1">
        <f t="array" ref="ED171">A127930282F_Latest</f>
        <v>0.42199999999999999</v>
      </c>
      <c r="EE171" s="52" cm="1">
        <f t="array" ref="EE171">A127902958W_Latest</f>
        <v>1.6040000000000001</v>
      </c>
      <c r="EF171" s="52" cm="1">
        <f t="array" ref="EF171">A127930342W_Latest</f>
        <v>1.6919999999999999</v>
      </c>
      <c r="EG171" s="52" t="e" cm="1">
        <f t="array" ref="EG171">A127903142X_Latest</f>
        <v>#NAME?</v>
      </c>
      <c r="EH171" s="52" cm="1">
        <f t="array" ref="EH171">A127875054T_Latest</f>
        <v>8.2070000000000007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8787</v>
      </c>
      <c r="C172" s="62">
        <v>55</v>
      </c>
      <c r="D172" s="52" cm="1">
        <f t="array" ref="D172">A127931830A_Latest</f>
        <v>109.45099999999999</v>
      </c>
      <c r="E172" s="52" cm="1">
        <f t="array" ref="E172">A127931910A_Latest</f>
        <v>284.89699999999999</v>
      </c>
      <c r="F172" s="52" cm="1">
        <f t="array" ref="F172">A127863310V_Latest</f>
        <v>162.67599999999999</v>
      </c>
      <c r="G172" s="52" cm="1">
        <f t="array" ref="G172">A127918206A_Latest</f>
        <v>181.2</v>
      </c>
      <c r="H172" s="52" cm="1">
        <f t="array" ref="H172">A127863342L_Latest</f>
        <v>107.27500000000001</v>
      </c>
      <c r="I172" s="52" cm="1">
        <f t="array" ref="I172">A127890686W_Latest</f>
        <v>146.934</v>
      </c>
      <c r="J172" s="52" cm="1">
        <f t="array" ref="J172">A127863366F_Latest</f>
        <v>88.653999999999996</v>
      </c>
      <c r="K172" s="52" cm="1">
        <f t="array" ref="K172">A127918294L_Latest</f>
        <v>142.22399999999999</v>
      </c>
      <c r="L172" s="52" cm="1">
        <f t="array" ref="L172">A127863182L_Latest</f>
        <v>360.45800000000003</v>
      </c>
      <c r="M172" s="52" cm="1">
        <f t="array" ref="M172">A127835866C_Latest</f>
        <v>117.577</v>
      </c>
      <c r="N172" s="52" cm="1">
        <f t="array" ref="N172">A127890562V_Latest</f>
        <v>157.01499999999999</v>
      </c>
      <c r="O172" s="52" cm="1">
        <f t="array" ref="O172">A127863246L_Latest</f>
        <v>314.899</v>
      </c>
      <c r="P172" s="52" cm="1">
        <f t="array" ref="P172">A127835930K_Latest</f>
        <v>262.83499999999998</v>
      </c>
      <c r="Q172" s="52" t="e" cm="1">
        <f t="array" ref="Q172">A127918310A_Latest</f>
        <v>#NAME?</v>
      </c>
      <c r="R172" s="52" cm="1">
        <f t="array" ref="R172">A127931562T_Latest</f>
        <v>1225.067</v>
      </c>
      <c r="S172" s="52" cm="1">
        <f t="array" ref="S172">A127933370K_Latest</f>
        <v>40.889000000000003</v>
      </c>
      <c r="T172" s="52" cm="1">
        <f t="array" ref="T172">A127892150K_Latest</f>
        <v>99.372</v>
      </c>
      <c r="U172" s="52" cm="1">
        <f t="array" ref="U172">A127933514K_Latest</f>
        <v>50.277999999999999</v>
      </c>
      <c r="V172" s="52" cm="1">
        <f t="array" ref="V172">A127837522K_Latest</f>
        <v>48.323</v>
      </c>
      <c r="W172" s="52" cm="1">
        <f t="array" ref="W172">A127851254R_Latest</f>
        <v>41.832000000000001</v>
      </c>
      <c r="X172" s="52" cm="1">
        <f t="array" ref="X172">A127864882V_Latest</f>
        <v>52.881</v>
      </c>
      <c r="Y172" s="52" cm="1">
        <f t="array" ref="Y172">A127851282X_Latest</f>
        <v>30.652000000000001</v>
      </c>
      <c r="Z172" s="52" cm="1">
        <f t="array" ref="Z172">A127919754J_Latest</f>
        <v>43.622999999999998</v>
      </c>
      <c r="AA172" s="52" cm="1">
        <f t="array" ref="AA172">A127933398L_Latest</f>
        <v>126.357</v>
      </c>
      <c r="AB172" s="52" cm="1">
        <f t="array" ref="AB172">A127851150W_Latest</f>
        <v>38.762999999999998</v>
      </c>
      <c r="AC172" s="52" cm="1">
        <f t="array" ref="AC172">A127933454V_Latest</f>
        <v>48.938000000000002</v>
      </c>
      <c r="AD172" s="52" cm="1">
        <f t="array" ref="AD172">A127878582A_Latest</f>
        <v>104.37</v>
      </c>
      <c r="AE172" s="52" cm="1">
        <f t="array" ref="AE172">A127864782K_Latest</f>
        <v>86.036000000000001</v>
      </c>
      <c r="AF172" s="52" t="e" cm="1">
        <f t="array" ref="AF172">A127864946V_Latest</f>
        <v>#NAME?</v>
      </c>
      <c r="AG172" s="52" cm="1">
        <f t="array" ref="AG172">A127850862A_Latest</f>
        <v>407.84800000000001</v>
      </c>
      <c r="AH172" s="52" cm="1">
        <f t="array" ref="AH172">A127920934R_Latest</f>
        <v>28.324000000000002</v>
      </c>
      <c r="AI172" s="52" cm="1">
        <f t="array" ref="AI172">A127852670V_Latest</f>
        <v>84.222999999999999</v>
      </c>
      <c r="AJ172" s="52" cm="1">
        <f t="array" ref="AJ172">A127880234W_Latest</f>
        <v>41.347999999999999</v>
      </c>
      <c r="AK172" s="52" cm="1">
        <f t="array" ref="AK172">A127838990T_Latest</f>
        <v>49.383000000000003</v>
      </c>
      <c r="AL172" s="52" cm="1">
        <f t="array" ref="AL172">A127893838A_Latest</f>
        <v>22.734000000000002</v>
      </c>
      <c r="AM172" s="52" cm="1">
        <f t="array" ref="AM172">A127866426A_Latest</f>
        <v>34.524999999999999</v>
      </c>
      <c r="AN172" s="52" cm="1">
        <f t="array" ref="AN172">A127921118K_Latest</f>
        <v>24.939</v>
      </c>
      <c r="AO172" s="52" cm="1">
        <f t="array" ref="AO172">A127893910J_Latest</f>
        <v>36.64</v>
      </c>
      <c r="AP172" s="52" cm="1">
        <f t="array" ref="AP172">A127838874J_Latest</f>
        <v>106.08199999999999</v>
      </c>
      <c r="AQ172" s="52" cm="1">
        <f t="array" ref="AQ172">A127920970X_Latest</f>
        <v>25.806000000000001</v>
      </c>
      <c r="AR172" s="52" cm="1">
        <f t="array" ref="AR172">A127838914R_Latest</f>
        <v>41.613</v>
      </c>
      <c r="AS172" s="52" cm="1">
        <f t="array" ref="AS172">A127893726J_Latest</f>
        <v>83.147000000000006</v>
      </c>
      <c r="AT172" s="52" cm="1">
        <f t="array" ref="AT172">A127893770T_Latest</f>
        <v>62.853000000000002</v>
      </c>
      <c r="AU172" s="52" t="e" cm="1">
        <f t="array" ref="AU172">A127893930T_Latest</f>
        <v>#NAME?</v>
      </c>
      <c r="AV172" s="52" cm="1">
        <f t="array" ref="AV172">A127865982W_Latest</f>
        <v>322.67</v>
      </c>
      <c r="AW172" s="52" cm="1">
        <f t="array" ref="AW172">A127936438X_Latest</f>
        <v>16.126000000000001</v>
      </c>
      <c r="AX172" s="52" cm="1">
        <f t="array" ref="AX172">A127881626A_Latest</f>
        <v>52.654000000000003</v>
      </c>
      <c r="AY172" s="52" cm="1">
        <f t="array" ref="AY172">A127895226X_Latest</f>
        <v>32.073</v>
      </c>
      <c r="AZ172" s="52" cm="1">
        <f t="array" ref="AZ172">A127840466L_Latest</f>
        <v>40.997</v>
      </c>
      <c r="BA172" s="52" cm="1">
        <f t="array" ref="BA172">A127922654J_Latest</f>
        <v>16.943000000000001</v>
      </c>
      <c r="BB172" s="52" cm="1">
        <f t="array" ref="BB172">A127922686A_Latest</f>
        <v>27.891999999999999</v>
      </c>
      <c r="BC172" s="52" cm="1">
        <f t="array" ref="BC172">A127922718J_Latest</f>
        <v>14.5</v>
      </c>
      <c r="BD172" s="52" cm="1">
        <f t="array" ref="BD172">A127854466W_Latest</f>
        <v>25.686</v>
      </c>
      <c r="BE172" s="52" cm="1">
        <f t="array" ref="BE172">A127867806W_Latest</f>
        <v>62.758000000000003</v>
      </c>
      <c r="BF172" s="52" cm="1">
        <f t="array" ref="BF172">A127909002F_Latest</f>
        <v>27.28</v>
      </c>
      <c r="BG172" s="52" cm="1">
        <f t="array" ref="BG172">A127854322K_Latest</f>
        <v>28.977</v>
      </c>
      <c r="BH172" s="52" cm="1">
        <f t="array" ref="BH172">A127881578V_Latest</f>
        <v>57.710999999999999</v>
      </c>
      <c r="BI172" s="52" cm="1">
        <f t="array" ref="BI172">A127867882X_Latest</f>
        <v>49.433999999999997</v>
      </c>
      <c r="BJ172" s="52" t="e" cm="1">
        <f t="array" ref="BJ172">A127922750J_Latest</f>
        <v>#NAME?</v>
      </c>
      <c r="BK172" s="52" cm="1">
        <f t="array" ref="BK172">A127867522V_Latest</f>
        <v>227.42099999999999</v>
      </c>
      <c r="BL172" s="52" cm="1">
        <f t="array" ref="BL172">A127841894A_Latest</f>
        <v>6.0490000000000004</v>
      </c>
      <c r="BM172" s="52" cm="1">
        <f t="array" ref="BM172">A127883234A_Latest</f>
        <v>17.344000000000001</v>
      </c>
      <c r="BN172" s="52" cm="1">
        <f t="array" ref="BN172">A127842022K_Latest</f>
        <v>9.7710000000000008</v>
      </c>
      <c r="BO172" s="52" cm="1">
        <f t="array" ref="BO172">A127938106R_Latest</f>
        <v>12.048</v>
      </c>
      <c r="BP172" s="52" cm="1">
        <f t="array" ref="BP172">A127910586V_Latest</f>
        <v>8.0679999999999996</v>
      </c>
      <c r="BQ172" s="52" cm="1">
        <f t="array" ref="BQ172">A127869418F_Latest</f>
        <v>8.4489999999999998</v>
      </c>
      <c r="BR172" s="52" cm="1">
        <f t="array" ref="BR172">A127869438R_Latest</f>
        <v>8.375</v>
      </c>
      <c r="BS172" s="52" cm="1">
        <f t="array" ref="BS172">A127883350K_Latest</f>
        <v>16.042999999999999</v>
      </c>
      <c r="BT172" s="52" cm="1">
        <f t="array" ref="BT172">A127937974W_Latest</f>
        <v>20.975999999999999</v>
      </c>
      <c r="BU172" s="52" cm="1">
        <f t="array" ref="BU172">A127883158K_Latest</f>
        <v>8.1880000000000006</v>
      </c>
      <c r="BV172" s="52" cm="1">
        <f t="array" ref="BV172">A127938010W_Latest</f>
        <v>9.3569999999999993</v>
      </c>
      <c r="BW172" s="52" cm="1">
        <f t="array" ref="BW172">A127910498V_Latest</f>
        <v>22.759</v>
      </c>
      <c r="BX172" s="52" cm="1">
        <f t="array" ref="BX172">A127869326W_Latest</f>
        <v>22.731000000000002</v>
      </c>
      <c r="BY172" s="52" t="e" cm="1">
        <f t="array" ref="BY172">A127910658V_Latest</f>
        <v>#NAME?</v>
      </c>
      <c r="BZ172" s="52" cm="1">
        <f t="array" ref="BZ172">A127868978K_Latest</f>
        <v>86.147999999999996</v>
      </c>
      <c r="CA172" s="52" cm="1">
        <f t="array" ref="CA172">A127925658W_Latest</f>
        <v>10.95</v>
      </c>
      <c r="CB172" s="52" cm="1">
        <f t="array" ref="CB172">A127925774F_Latest</f>
        <v>20.094999999999999</v>
      </c>
      <c r="CC172" s="52" cm="1">
        <f t="array" ref="CC172">A127843522X_Latest</f>
        <v>21.309000000000001</v>
      </c>
      <c r="CD172" s="52" cm="1">
        <f t="array" ref="CD172">A127925818W_Latest</f>
        <v>20.428000000000001</v>
      </c>
      <c r="CE172" s="52" cm="1">
        <f t="array" ref="CE172">A127912166K_Latest</f>
        <v>11.22</v>
      </c>
      <c r="CF172" s="52" cm="1">
        <f t="array" ref="CF172">A127884690X_Latest</f>
        <v>16.977</v>
      </c>
      <c r="CG172" s="52" cm="1">
        <f t="array" ref="CG172">A127870978A_Latest</f>
        <v>7.1639999999999997</v>
      </c>
      <c r="CH172" s="52" cm="1">
        <f t="array" ref="CH172">A127898446F_Latest</f>
        <v>14.175000000000001</v>
      </c>
      <c r="CI172" s="52" cm="1">
        <f t="array" ref="CI172">A127857338J_Latest</f>
        <v>28.053999999999998</v>
      </c>
      <c r="CJ172" s="52" cm="1">
        <f t="array" ref="CJ172">A127925702V_Latest</f>
        <v>11.36</v>
      </c>
      <c r="CK172" s="52" cm="1">
        <f t="array" ref="CK172">A127898254L_Latest</f>
        <v>19.681999999999999</v>
      </c>
      <c r="CL172" s="52" cm="1">
        <f t="array" ref="CL172">A127870862X_Latest</f>
        <v>31.771000000000001</v>
      </c>
      <c r="CM172" s="52" cm="1">
        <f t="array" ref="CM172">A127898286F_Latest</f>
        <v>29.895</v>
      </c>
      <c r="CN172" s="52" t="e" cm="1">
        <f t="array" ref="CN172">A127857574K_Latest</f>
        <v>#NAME?</v>
      </c>
      <c r="CO172" s="52" cm="1">
        <f t="array" ref="CO172">A127897938J_Latest</f>
        <v>122.72</v>
      </c>
      <c r="CP172" s="52" cm="1">
        <f t="array" ref="CP172">A127872334F_Latest</f>
        <v>1.992</v>
      </c>
      <c r="CQ172" s="52" cm="1">
        <f t="array" ref="CQ172">A127913694J_Latest</f>
        <v>3</v>
      </c>
      <c r="CR172" s="52" cm="1">
        <f t="array" ref="CR172">A127886086R_Latest</f>
        <v>4.6180000000000003</v>
      </c>
      <c r="CS172" s="52" cm="1">
        <f t="array" ref="CS172">A127927274W_Latest</f>
        <v>4.992</v>
      </c>
      <c r="CT172" s="52" cm="1">
        <f t="array" ref="CT172">A127886126W_Latest</f>
        <v>1.873</v>
      </c>
      <c r="CU172" s="52" cm="1">
        <f t="array" ref="CU172">A127886142W_Latest</f>
        <v>3.34</v>
      </c>
      <c r="CV172" s="52" cm="1">
        <f t="array" ref="CV172">A127859014X_Latest</f>
        <v>1.2949999999999999</v>
      </c>
      <c r="CW172" s="52" cm="1">
        <f t="array" ref="CW172">A127941138T_Latest</f>
        <v>4.1970000000000001</v>
      </c>
      <c r="CX172" s="52" cm="1">
        <f t="array" ref="CX172">A127899754A_Latest</f>
        <v>4.41</v>
      </c>
      <c r="CY172" s="52" cm="1">
        <f t="array" ref="CY172">A127886006C_Latest</f>
        <v>2.0249999999999999</v>
      </c>
      <c r="CZ172" s="52" cm="1">
        <f t="array" ref="CZ172">A127872394J_Latest</f>
        <v>4.601</v>
      </c>
      <c r="DA172" s="52" cm="1">
        <f t="array" ref="DA172">A127927174L_Latest</f>
        <v>7.0919999999999996</v>
      </c>
      <c r="DB172" s="52" cm="1">
        <f t="array" ref="DB172">A127913678J_Latest</f>
        <v>7.0540000000000003</v>
      </c>
      <c r="DC172" s="52" t="e" cm="1">
        <f t="array" ref="DC172">A127927374F_Latest</f>
        <v>#NAME?</v>
      </c>
      <c r="DD172" s="52" cm="1">
        <f t="array" ref="DD172">A127940710A_Latest</f>
        <v>25.556000000000001</v>
      </c>
      <c r="DE172" s="52" cm="1">
        <f t="array" ref="DE172">A127942382L_Latest</f>
        <v>0.39700000000000002</v>
      </c>
      <c r="DF172" s="52" cm="1">
        <f t="array" ref="DF172">A127846602C_Latest</f>
        <v>1.6950000000000001</v>
      </c>
      <c r="DG172" s="52" cm="1">
        <f t="array" ref="DG172">A127887662V_Latest</f>
        <v>0.98399999999999999</v>
      </c>
      <c r="DH172" s="52" cm="1">
        <f t="array" ref="DH172">A127860382A_Latest</f>
        <v>1.212</v>
      </c>
      <c r="DI172" s="52" cm="1">
        <f t="array" ref="DI172">A127873990W_Latest</f>
        <v>1.143</v>
      </c>
      <c r="DJ172" s="52" cm="1">
        <f t="array" ref="DJ172">A127901446X_Latest</f>
        <v>0.45300000000000001</v>
      </c>
      <c r="DK172" s="52" cm="1">
        <f t="array" ref="DK172">A127928938V_Latest</f>
        <v>0.53200000000000003</v>
      </c>
      <c r="DL172" s="52" cm="1">
        <f t="array" ref="DL172">A127915354X_Latest</f>
        <v>1.06</v>
      </c>
      <c r="DM172" s="52" cm="1">
        <f t="array" ref="DM172">A127873866L_Latest</f>
        <v>2.0920000000000001</v>
      </c>
      <c r="DN172" s="52" cm="1">
        <f t="array" ref="DN172">A127915194X_Latest</f>
        <v>0.40300000000000002</v>
      </c>
      <c r="DO172" s="52" cm="1">
        <f t="array" ref="DO172">A127873898F_Latest</f>
        <v>0.98399999999999999</v>
      </c>
      <c r="DP172" s="52" cm="1">
        <f t="array" ref="DP172">A127887606A_Latest</f>
        <v>2.3820000000000001</v>
      </c>
      <c r="DQ172" s="52" cm="1">
        <f t="array" ref="DQ172">A127928818A_Latest</f>
        <v>1.615</v>
      </c>
      <c r="DR172" s="52" t="e" cm="1">
        <f t="array" ref="DR172">A127928970V_Latest</f>
        <v>#NAME?</v>
      </c>
      <c r="DS172" s="52" cm="1">
        <f t="array" ref="DS172">A127846230A_Latest</f>
        <v>7.476</v>
      </c>
      <c r="DT172" s="52" cm="1">
        <f t="array" ref="DT172">A127943962A_Latest</f>
        <v>4.7229999999999999</v>
      </c>
      <c r="DU172" s="52" cm="1">
        <f t="array" ref="DU172">A127861882R_Latest</f>
        <v>6.5149999999999997</v>
      </c>
      <c r="DV172" s="52" cm="1">
        <f t="array" ref="DV172">A127889206A_Latest</f>
        <v>2.2949999999999999</v>
      </c>
      <c r="DW172" s="52" cm="1">
        <f t="array" ref="DW172">A127903018R_Latest</f>
        <v>3.8180000000000001</v>
      </c>
      <c r="DX172" s="52" cm="1">
        <f t="array" ref="DX172">A127875498F_Latest</f>
        <v>3.4609999999999999</v>
      </c>
      <c r="DY172" s="52" cm="1">
        <f t="array" ref="DY172">A127875514V_Latest</f>
        <v>2.4159999999999999</v>
      </c>
      <c r="DZ172" s="52" cm="1">
        <f t="array" ref="DZ172">A127875530V_Latest</f>
        <v>1.198</v>
      </c>
      <c r="EA172" s="52" cm="1">
        <f t="array" ref="EA172">A127903114R_Latest</f>
        <v>0.8</v>
      </c>
      <c r="EB172" s="52" cm="1">
        <f t="array" ref="EB172">A127889086V_Latest</f>
        <v>9.7289999999999992</v>
      </c>
      <c r="EC172" s="52" cm="1">
        <f t="array" ref="EC172">A127875338V_Latest</f>
        <v>3.7509999999999999</v>
      </c>
      <c r="ED172" s="52" cm="1">
        <f t="array" ref="ED172">A127944002K_Latest</f>
        <v>2.863</v>
      </c>
      <c r="EE172" s="52" cm="1">
        <f t="array" ref="EE172">A127944034C_Latest</f>
        <v>5.6669999999999998</v>
      </c>
      <c r="EF172" s="52" cm="1">
        <f t="array" ref="EF172">A127916630A_Latest</f>
        <v>3.2160000000000002</v>
      </c>
      <c r="EG172" s="52" t="e" cm="1">
        <f t="array" ref="EG172">A127861990X_Latest</f>
        <v>#NAME?</v>
      </c>
      <c r="EH172" s="52" cm="1">
        <f t="array" ref="EH172">A127888786R_Latest</f>
        <v>25.227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8788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8789</v>
      </c>
      <c r="C174" s="62">
        <v>57</v>
      </c>
      <c r="D174" s="52" cm="1">
        <f t="array" ref="D174">A127835834K_Latest</f>
        <v>245.768</v>
      </c>
      <c r="E174" s="52" cm="1">
        <f t="array" ref="E174">A127849722A_Latest</f>
        <v>530.20600000000002</v>
      </c>
      <c r="F174" s="52" cm="1">
        <f t="array" ref="F174">A127931930K_Latest</f>
        <v>155.101</v>
      </c>
      <c r="G174" s="52" cm="1">
        <f t="array" ref="G174">A127863322C_Latest</f>
        <v>130.923</v>
      </c>
      <c r="H174" s="52" cm="1">
        <f t="array" ref="H174">A127904622C_Latest</f>
        <v>220.36600000000001</v>
      </c>
      <c r="I174" s="52" cm="1">
        <f t="array" ref="I174">A127931990L_Latest</f>
        <v>91.96</v>
      </c>
      <c r="J174" s="52" cm="1">
        <f t="array" ref="J174">A127877078W_Latest</f>
        <v>59.744</v>
      </c>
      <c r="K174" s="52" cm="1">
        <f t="array" ref="K174">A127904662W_Latest</f>
        <v>75.513999999999996</v>
      </c>
      <c r="L174" s="52" cm="1">
        <f t="array" ref="L174">A127931846V_Latest</f>
        <v>708.21</v>
      </c>
      <c r="M174" s="52" cm="1">
        <f t="array" ref="M174">A127890550K_Latest</f>
        <v>208.636</v>
      </c>
      <c r="N174" s="52" cm="1">
        <f t="array" ref="N174">A127918130T_Latest</f>
        <v>155.94399999999999</v>
      </c>
      <c r="O174" s="52" cm="1">
        <f t="array" ref="O174">A127890598W_Latest</f>
        <v>286.68400000000003</v>
      </c>
      <c r="P174" s="52" cm="1">
        <f t="array" ref="P174">A127876998V_Latest</f>
        <v>135.26900000000001</v>
      </c>
      <c r="Q174" s="52" t="e" cm="1">
        <f t="array" ref="Q174">A127877122V_Latest</f>
        <v>#NAME?</v>
      </c>
      <c r="R174" s="52" cm="1">
        <f t="array" ref="R174">A127835586K_Latest</f>
        <v>1514.163</v>
      </c>
      <c r="S174" s="52" cm="1">
        <f t="array" ref="S174">A127864714J_Latest</f>
        <v>92.165999999999997</v>
      </c>
      <c r="T174" s="52" cm="1">
        <f t="array" ref="T174">A127892154V_Latest</f>
        <v>158.44</v>
      </c>
      <c r="U174" s="52" cm="1">
        <f t="array" ref="U174">A127906010A_Latest</f>
        <v>42.661999999999999</v>
      </c>
      <c r="V174" s="52" cm="1">
        <f t="array" ref="V174">A127933538C_Latest</f>
        <v>29.847000000000001</v>
      </c>
      <c r="W174" s="52" cm="1">
        <f t="array" ref="W174">A127837546C_Latest</f>
        <v>72.897999999999996</v>
      </c>
      <c r="X174" s="52" cm="1">
        <f t="array" ref="X174">A127878682K_Latest</f>
        <v>31.581</v>
      </c>
      <c r="Y174" s="52" cm="1">
        <f t="array" ref="Y174">A127892246C_Latest</f>
        <v>11.487</v>
      </c>
      <c r="Z174" s="52" cm="1">
        <f t="array" ref="Z174">A127933622V_Latest</f>
        <v>13.09</v>
      </c>
      <c r="AA174" s="52" cm="1">
        <f t="array" ref="AA174">A127933402T_Latest</f>
        <v>225.83600000000001</v>
      </c>
      <c r="AB174" s="52" cm="1">
        <f t="array" ref="AB174">A127851154F_Latest</f>
        <v>67.981999999999999</v>
      </c>
      <c r="AC174" s="52" cm="1">
        <f t="array" ref="AC174">A127837422A_Latest</f>
        <v>39.527999999999999</v>
      </c>
      <c r="AD174" s="52" cm="1">
        <f t="array" ref="AD174">A127851186X_Latest</f>
        <v>79.405000000000001</v>
      </c>
      <c r="AE174" s="52" cm="1">
        <f t="array" ref="AE174">A127851190R_Latest</f>
        <v>33.031999999999996</v>
      </c>
      <c r="AF174" s="52" t="e" cm="1">
        <f t="array" ref="AF174">A127837598F_Latest</f>
        <v>#NAME?</v>
      </c>
      <c r="AG174" s="52" cm="1">
        <f t="array" ref="AG174">A127878242F_Latest</f>
        <v>452.76</v>
      </c>
      <c r="AH174" s="52" cm="1">
        <f t="array" ref="AH174">A127866258A_Latest</f>
        <v>63.22</v>
      </c>
      <c r="AI174" s="52" cm="1">
        <f t="array" ref="AI174">A127935010T_Latest</f>
        <v>155.99600000000001</v>
      </c>
      <c r="AJ174" s="52" cm="1">
        <f t="array" ref="AJ174">A127880238F_Latest</f>
        <v>36.015999999999998</v>
      </c>
      <c r="AK174" s="52" cm="1">
        <f t="array" ref="AK174">A127838994A_Latest</f>
        <v>36.347999999999999</v>
      </c>
      <c r="AL174" s="52" cm="1">
        <f t="array" ref="AL174">A127893842T_Latest</f>
        <v>55.045000000000002</v>
      </c>
      <c r="AM174" s="52" cm="1">
        <f t="array" ref="AM174">A127839022A_Latest</f>
        <v>21.506</v>
      </c>
      <c r="AN174" s="52" cm="1">
        <f t="array" ref="AN174">A127880290R_Latest</f>
        <v>11.708</v>
      </c>
      <c r="AO174" s="52" cm="1">
        <f t="array" ref="AO174">A127921142K_Latest</f>
        <v>21.507000000000001</v>
      </c>
      <c r="AP174" s="52" cm="1">
        <f t="array" ref="AP174">A127838878T_Latest</f>
        <v>205.35900000000001</v>
      </c>
      <c r="AQ174" s="52" cm="1">
        <f t="array" ref="AQ174">A127866310X_Latest</f>
        <v>48.222000000000001</v>
      </c>
      <c r="AR174" s="52" cm="1">
        <f t="array" ref="AR174">A127920986T_Latest</f>
        <v>42.015000000000001</v>
      </c>
      <c r="AS174" s="52" cm="1">
        <f t="array" ref="AS174">A127920998A_Latest</f>
        <v>67.22</v>
      </c>
      <c r="AT174" s="52" cm="1">
        <f t="array" ref="AT174">A127935002T_Latest</f>
        <v>36.518999999999998</v>
      </c>
      <c r="AU174" s="52" t="e" cm="1">
        <f t="array" ref="AU174">A127921154V_Latest</f>
        <v>#NAME?</v>
      </c>
      <c r="AV174" s="52" cm="1">
        <f t="array" ref="AV174">A127920694R_Latest</f>
        <v>402.51499999999999</v>
      </c>
      <c r="AW174" s="52" cm="1">
        <f t="array" ref="AW174">A127881522J_Latest</f>
        <v>38.469000000000001</v>
      </c>
      <c r="AX174" s="52" cm="1">
        <f t="array" ref="AX174">A127881630T_Latest</f>
        <v>100.18600000000001</v>
      </c>
      <c r="AY174" s="52" cm="1">
        <f t="array" ref="AY174">A127895230R_Latest</f>
        <v>36.337000000000003</v>
      </c>
      <c r="AZ174" s="52" cm="1">
        <f t="array" ref="AZ174">A127840470C_Latest</f>
        <v>30.16</v>
      </c>
      <c r="BA174" s="52" cm="1">
        <f t="array" ref="BA174">A127840502K_Latest</f>
        <v>35.777999999999999</v>
      </c>
      <c r="BB174" s="52" cm="1">
        <f t="array" ref="BB174">A127922690T_Latest</f>
        <v>17.227</v>
      </c>
      <c r="BC174" s="52" cm="1">
        <f t="array" ref="BC174">A127854450C_Latest</f>
        <v>19.088000000000001</v>
      </c>
      <c r="BD174" s="52" cm="1">
        <f t="array" ref="BD174">A127854470L_Latest</f>
        <v>20.939</v>
      </c>
      <c r="BE174" s="52" cm="1">
        <f t="array" ref="BE174">A127840346V_Latest</f>
        <v>123.94</v>
      </c>
      <c r="BF174" s="52" cm="1">
        <f t="array" ref="BF174">A127854310A_Latest</f>
        <v>38.832000000000001</v>
      </c>
      <c r="BG174" s="52" cm="1">
        <f t="array" ref="BG174">A127867850F_Latest</f>
        <v>37.636000000000003</v>
      </c>
      <c r="BH174" s="52" cm="1">
        <f t="array" ref="BH174">A127881582K_Latest</f>
        <v>66.105999999999995</v>
      </c>
      <c r="BI174" s="52" cm="1">
        <f t="array" ref="BI174">A127867886J_Latest</f>
        <v>29.547000000000001</v>
      </c>
      <c r="BJ174" s="52" t="e" cm="1">
        <f t="array" ref="BJ174">A127881758C_Latest</f>
        <v>#NAME?</v>
      </c>
      <c r="BK174" s="52" cm="1">
        <f t="array" ref="BK174">A127853998T_Latest</f>
        <v>300.358</v>
      </c>
      <c r="BL174" s="52" cm="1">
        <f t="array" ref="BL174">A127924010L_Latest</f>
        <v>13.554</v>
      </c>
      <c r="BM174" s="52" cm="1">
        <f t="array" ref="BM174">A127910526T_Latest</f>
        <v>30.381</v>
      </c>
      <c r="BN174" s="52" cm="1">
        <f t="array" ref="BN174">A127883262K_Latest</f>
        <v>9.2520000000000007</v>
      </c>
      <c r="BO174" s="52" cm="1">
        <f t="array" ref="BO174">A127924182J_Latest</f>
        <v>14.459</v>
      </c>
      <c r="BP174" s="52" cm="1">
        <f t="array" ref="BP174">A127938126X_Latest</f>
        <v>15.708</v>
      </c>
      <c r="BQ174" s="52" cm="1">
        <f t="array" ref="BQ174">A127883310T_Latest</f>
        <v>7.4649999999999999</v>
      </c>
      <c r="BR174" s="52" cm="1">
        <f t="array" ref="BR174">A127924250X_Latest</f>
        <v>3.5630000000000002</v>
      </c>
      <c r="BS174" s="52" cm="1">
        <f t="array" ref="BS174">A127910630T_Latest</f>
        <v>6.5540000000000003</v>
      </c>
      <c r="BT174" s="52" cm="1">
        <f t="array" ref="BT174">A127841922X_Latest</f>
        <v>38.843000000000004</v>
      </c>
      <c r="BU174" s="52" cm="1">
        <f t="array" ref="BU174">A127910466A_Latest</f>
        <v>15.455</v>
      </c>
      <c r="BV174" s="52" cm="1">
        <f t="array" ref="BV174">A127883170A_Latest</f>
        <v>10.426</v>
      </c>
      <c r="BW174" s="52" cm="1">
        <f t="array" ref="BW174">A127896686F_Latest</f>
        <v>22.212</v>
      </c>
      <c r="BX174" s="52" cm="1">
        <f t="array" ref="BX174">A127841982A_Latest</f>
        <v>13.065</v>
      </c>
      <c r="BY174" s="52" t="e" cm="1">
        <f t="array" ref="BY174">A127869506F_Latest</f>
        <v>#NAME?</v>
      </c>
      <c r="BZ174" s="52" cm="1">
        <f t="array" ref="BZ174">A127841622W_Latest</f>
        <v>100.93600000000001</v>
      </c>
      <c r="CA174" s="52" cm="1">
        <f t="array" ref="CA174">A127939386L_Latest</f>
        <v>23.309000000000001</v>
      </c>
      <c r="CB174" s="52" cm="1">
        <f t="array" ref="CB174">A127857442J_Latest</f>
        <v>52.341000000000001</v>
      </c>
      <c r="CC174" s="52" cm="1">
        <f t="array" ref="CC174">A127925802C_Latest</f>
        <v>23.190999999999999</v>
      </c>
      <c r="CD174" s="52" cm="1">
        <f t="array" ref="CD174">A127884662R_Latest</f>
        <v>12.536</v>
      </c>
      <c r="CE174" s="52" cm="1">
        <f t="array" ref="CE174">A127870950X_Latest</f>
        <v>24.602</v>
      </c>
      <c r="CF174" s="52" cm="1">
        <f t="array" ref="CF174">A127857522J_Latest</f>
        <v>9.6280000000000001</v>
      </c>
      <c r="CG174" s="52" cm="1">
        <f t="array" ref="CG174">A127912194V_Latest</f>
        <v>11.475</v>
      </c>
      <c r="CH174" s="52" cm="1">
        <f t="array" ref="CH174">A127870998K_Latest</f>
        <v>9.9269999999999996</v>
      </c>
      <c r="CI174" s="52" cm="1">
        <f t="array" ref="CI174">A127870794J_Latest</f>
        <v>69.376000000000005</v>
      </c>
      <c r="CJ174" s="52" cm="1">
        <f t="array" ref="CJ174">A127843442X_Latest</f>
        <v>24.376000000000001</v>
      </c>
      <c r="CK174" s="52" cm="1">
        <f t="array" ref="CK174">A127912046T_Latest</f>
        <v>18.344999999999999</v>
      </c>
      <c r="CL174" s="52" cm="1">
        <f t="array" ref="CL174">A127884618F_Latest</f>
        <v>37.106000000000002</v>
      </c>
      <c r="CM174" s="52" cm="1">
        <f t="array" ref="CM174">A127925742L_Latest</f>
        <v>15.090999999999999</v>
      </c>
      <c r="CN174" s="52" t="e" cm="1">
        <f t="array" ref="CN174">A127898458R_Latest</f>
        <v>#NAME?</v>
      </c>
      <c r="CO174" s="52" cm="1">
        <f t="array" ref="CO174">A127897942X_Latest</f>
        <v>167.411</v>
      </c>
      <c r="CP174" s="52" cm="1">
        <f t="array" ref="CP174">A127872338R_Latest</f>
        <v>3.645</v>
      </c>
      <c r="CQ174" s="52" cm="1">
        <f t="array" ref="CQ174">A127899830T_Latest</f>
        <v>9.6880000000000006</v>
      </c>
      <c r="CR174" s="52" cm="1">
        <f t="array" ref="CR174">A127845086A_Latest</f>
        <v>3.2850000000000001</v>
      </c>
      <c r="CS174" s="52" cm="1">
        <f t="array" ref="CS174">A127927278F_Latest</f>
        <v>2.774</v>
      </c>
      <c r="CT174" s="52" cm="1">
        <f t="array" ref="CT174">A127845110R_Latest</f>
        <v>3.968</v>
      </c>
      <c r="CU174" s="52" cm="1">
        <f t="array" ref="CU174">A127899902T_Latest</f>
        <v>2.2200000000000002</v>
      </c>
      <c r="CV174" s="52" cm="1">
        <f t="array" ref="CV174">A127899918K_Latest</f>
        <v>1.236</v>
      </c>
      <c r="CW174" s="52" cm="1">
        <f t="array" ref="CW174">A127899954V_Latest</f>
        <v>2.3460000000000001</v>
      </c>
      <c r="CX174" s="52" cm="1">
        <f t="array" ref="CX174">A127844954W_Latest</f>
        <v>12.352</v>
      </c>
      <c r="CY174" s="52" cm="1">
        <f t="array" ref="CY174">A127927138C_Latest</f>
        <v>3.4049999999999998</v>
      </c>
      <c r="CZ174" s="52" cm="1">
        <f t="array" ref="CZ174">A127899782K_Latest</f>
        <v>3.4430000000000001</v>
      </c>
      <c r="DA174" s="52" cm="1">
        <f t="array" ref="DA174">A127872414F_Latest</f>
        <v>5.3559999999999999</v>
      </c>
      <c r="DB174" s="52" cm="1">
        <f t="array" ref="DB174">A127886054W_Latest</f>
        <v>4.5</v>
      </c>
      <c r="DC174" s="52" t="e" cm="1">
        <f t="array" ref="DC174">A127899970V_Latest</f>
        <v>#NAME?</v>
      </c>
      <c r="DD174" s="52" cm="1">
        <f t="array" ref="DD174">A127858550K_Latest</f>
        <v>29.411999999999999</v>
      </c>
      <c r="DE174" s="52" cm="1">
        <f t="array" ref="DE174">A127873846C_Latest</f>
        <v>1.825</v>
      </c>
      <c r="DF174" s="52" cm="1">
        <f t="array" ref="DF174">A127860358A_Latest</f>
        <v>5.4450000000000003</v>
      </c>
      <c r="DG174" s="52" cm="1">
        <f t="array" ref="DG174">A127846634W_Latest</f>
        <v>1.8280000000000001</v>
      </c>
      <c r="DH174" s="52" cm="1">
        <f t="array" ref="DH174">A127901406F_Latest</f>
        <v>1.9730000000000001</v>
      </c>
      <c r="DI174" s="52" cm="1">
        <f t="array" ref="DI174">A127942522C_Latest</f>
        <v>4.282</v>
      </c>
      <c r="DJ174" s="52" cm="1">
        <f t="array" ref="DJ174">A127942538W_Latest</f>
        <v>0.626</v>
      </c>
      <c r="DK174" s="52" cm="1">
        <f t="array" ref="DK174">A127901458J_Latest</f>
        <v>0.96199999999999997</v>
      </c>
      <c r="DL174" s="52" cm="1">
        <f t="array" ref="DL174">A127901474J_Latest</f>
        <v>0.78</v>
      </c>
      <c r="DM174" s="52" cm="1">
        <f t="array" ref="DM174">A127942394W_Latest</f>
        <v>6.7160000000000002</v>
      </c>
      <c r="DN174" s="52" cm="1">
        <f t="array" ref="DN174">A127846518L_Latest</f>
        <v>4.1340000000000003</v>
      </c>
      <c r="DO174" s="52" cm="1">
        <f t="array" ref="DO174">A127942430V_Latest</f>
        <v>1.401</v>
      </c>
      <c r="DP174" s="52" cm="1">
        <f t="array" ref="DP174">A127846558F_Latest</f>
        <v>3.4740000000000002</v>
      </c>
      <c r="DQ174" s="52" cm="1">
        <f t="array" ref="DQ174">A127928822T_Latest</f>
        <v>1.4370000000000001</v>
      </c>
      <c r="DR174" s="52" t="e" cm="1">
        <f t="array" ref="DR174">A127942594R_Latest</f>
        <v>#NAME?</v>
      </c>
      <c r="DS174" s="52" cm="1">
        <f t="array" ref="DS174">A127901058W_Latest</f>
        <v>17.722000000000001</v>
      </c>
      <c r="DT174" s="52" cm="1">
        <f t="array" ref="DT174">A127902878W_Latest</f>
        <v>9.58</v>
      </c>
      <c r="DU174" s="52" cm="1">
        <f t="array" ref="DU174">A127875434V_Latest</f>
        <v>17.727</v>
      </c>
      <c r="DV174" s="52" cm="1">
        <f t="array" ref="DV174">A127930406W_Latest</f>
        <v>2.5289999999999999</v>
      </c>
      <c r="DW174" s="52" cm="1">
        <f t="array" ref="DW174">A127861898J_Latest</f>
        <v>2.8260000000000001</v>
      </c>
      <c r="DX174" s="52" cm="1">
        <f t="array" ref="DX174">A127944110V_Latest</f>
        <v>8.0850000000000009</v>
      </c>
      <c r="DY174" s="52" cm="1">
        <f t="array" ref="DY174">A127903066J_Latest</f>
        <v>1.706</v>
      </c>
      <c r="DZ174" s="52" cm="1">
        <f t="array" ref="DZ174">A127861958X_Latest</f>
        <v>0.224</v>
      </c>
      <c r="EA174" s="52" cm="1">
        <f t="array" ref="EA174">A127944158F_Latest</f>
        <v>0.371</v>
      </c>
      <c r="EB174" s="52" cm="1">
        <f t="array" ref="EB174">A127875322A_Latest</f>
        <v>25.788</v>
      </c>
      <c r="EC174" s="52" cm="1">
        <f t="array" ref="EC174">A127889110J_Latest</f>
        <v>6.2309999999999999</v>
      </c>
      <c r="ED174" s="52" cm="1">
        <f t="array" ref="ED174">A127944006V_Latest</f>
        <v>3.149</v>
      </c>
      <c r="EE174" s="52" cm="1">
        <f t="array" ref="EE174">A127930318W_Latest</f>
        <v>5.8029999999999999</v>
      </c>
      <c r="EF174" s="52" cm="1">
        <f t="array" ref="EF174">A127902982W_Latest</f>
        <v>2.077</v>
      </c>
      <c r="EG174" s="52" t="e" cm="1">
        <f t="array" ref="EG174">A127930530F_Latest</f>
        <v>#NAME?</v>
      </c>
      <c r="EH174" s="52" cm="1">
        <f t="array" ref="EH174">A127888790F_Latest</f>
        <v>43.048999999999999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8790</v>
      </c>
      <c r="C175" s="62">
        <v>58</v>
      </c>
      <c r="D175" s="52" cm="1">
        <f t="array" ref="D175">A127890498L_Latest</f>
        <v>807.32500000000005</v>
      </c>
      <c r="E175" s="52" cm="1">
        <f t="array" ref="E175">A127918186C_Latest</f>
        <v>1871.627</v>
      </c>
      <c r="F175" s="52" cm="1">
        <f t="array" ref="F175">A127849734K_Latest</f>
        <v>898.61</v>
      </c>
      <c r="G175" s="52" cm="1">
        <f t="array" ref="G175">A127904594F_Latest</f>
        <v>782.93</v>
      </c>
      <c r="H175" s="52" cm="1">
        <f t="array" ref="H175">A127863350L_Latest</f>
        <v>1016.242</v>
      </c>
      <c r="I175" s="52" cm="1">
        <f t="array" ref="I175">A127877058L_Latest</f>
        <v>599.84900000000005</v>
      </c>
      <c r="J175" s="52" cm="1">
        <f t="array" ref="J175">A127863374F_Latest</f>
        <v>467.56200000000001</v>
      </c>
      <c r="K175" s="52" cm="1">
        <f t="array" ref="K175">A127904666F_Latest</f>
        <v>586.76400000000001</v>
      </c>
      <c r="L175" s="52" cm="1">
        <f t="array" ref="L175">A127849630T_Latest</f>
        <v>2438.6219999999998</v>
      </c>
      <c r="M175" s="52" cm="1">
        <f t="array" ref="M175">A127890554V_Latest</f>
        <v>838.48</v>
      </c>
      <c r="N175" s="52" cm="1">
        <f t="array" ref="N175">A127904490L_Latest</f>
        <v>935.2</v>
      </c>
      <c r="O175" s="52" cm="1">
        <f t="array" ref="O175">A127863250C_Latest</f>
        <v>1733.0820000000001</v>
      </c>
      <c r="P175" s="52" cm="1">
        <f t="array" ref="P175">A127877002A_Latest</f>
        <v>1047.51</v>
      </c>
      <c r="Q175" s="52" t="e" cm="1">
        <f t="array" ref="Q175">A127890742C_Latest</f>
        <v>#NAME?</v>
      </c>
      <c r="R175" s="52" cm="1">
        <f t="array" ref="R175">A127917786R_Latest</f>
        <v>7032.0640000000003</v>
      </c>
      <c r="S175" s="52" cm="1">
        <f t="array" ref="S175">A127892038K_Latest</f>
        <v>272.96600000000001</v>
      </c>
      <c r="T175" s="52" cm="1">
        <f t="array" ref="T175">A127837482C_Latest</f>
        <v>644.303</v>
      </c>
      <c r="U175" s="52" cm="1">
        <f t="array" ref="U175">A127933518V_Latest</f>
        <v>264.435</v>
      </c>
      <c r="V175" s="52" cm="1">
        <f t="array" ref="V175">A127837526V_Latest</f>
        <v>234.37799999999999</v>
      </c>
      <c r="W175" s="52" cm="1">
        <f t="array" ref="W175">A127851258X_Latest</f>
        <v>349.66199999999998</v>
      </c>
      <c r="X175" s="52" cm="1">
        <f t="array" ref="X175">A127837566L_Latest</f>
        <v>200.18600000000001</v>
      </c>
      <c r="Y175" s="52" cm="1">
        <f t="array" ref="Y175">A127933606V_Latest</f>
        <v>155.37700000000001</v>
      </c>
      <c r="Z175" s="52" cm="1">
        <f t="array" ref="Z175">A127892258L_Latest</f>
        <v>162.46600000000001</v>
      </c>
      <c r="AA175" s="52" cm="1">
        <f t="array" ref="AA175">A127933406A_Latest</f>
        <v>834.72</v>
      </c>
      <c r="AB175" s="52" cm="1">
        <f t="array" ref="AB175">A127933422A_Latest</f>
        <v>266.803</v>
      </c>
      <c r="AC175" s="52" cm="1">
        <f t="array" ref="AC175">A127864746A_Latest</f>
        <v>286.68299999999999</v>
      </c>
      <c r="AD175" s="52" cm="1">
        <f t="array" ref="AD175">A127837442K_Latest</f>
        <v>566.41499999999996</v>
      </c>
      <c r="AE175" s="52" cm="1">
        <f t="array" ref="AE175">A127892130A_Latest</f>
        <v>319.28500000000003</v>
      </c>
      <c r="AF175" s="52" t="e" cm="1">
        <f t="array" ref="AF175">A127851314F_Latest</f>
        <v>#NAME?</v>
      </c>
      <c r="AG175" s="52" cm="1">
        <f t="array" ref="AG175">A127864478T_Latest</f>
        <v>2284.3389999999999</v>
      </c>
      <c r="AH175" s="52" cm="1">
        <f t="array" ref="AH175">A127934938J_Latest</f>
        <v>215.125</v>
      </c>
      <c r="AI175" s="52" cm="1">
        <f t="array" ref="AI175">A127852674C_Latest</f>
        <v>503.26299999999998</v>
      </c>
      <c r="AJ175" s="52" cm="1">
        <f t="array" ref="AJ175">A127921070K_Latest</f>
        <v>217.239</v>
      </c>
      <c r="AK175" s="52" cm="1">
        <f t="array" ref="AK175">A127852694L_Latest</f>
        <v>184.18700000000001</v>
      </c>
      <c r="AL175" s="52" cm="1">
        <f t="array" ref="AL175">A127852718V_Latest</f>
        <v>240.851</v>
      </c>
      <c r="AM175" s="52" cm="1">
        <f t="array" ref="AM175">A127893874K_Latest</f>
        <v>142.98699999999999</v>
      </c>
      <c r="AN175" s="52" cm="1">
        <f t="array" ref="AN175">A127893894V_Latest</f>
        <v>111.571</v>
      </c>
      <c r="AO175" s="52" cm="1">
        <f t="array" ref="AO175">A127935102A_Latest</f>
        <v>145</v>
      </c>
      <c r="AP175" s="52" cm="1">
        <f t="array" ref="AP175">A127893662J_Latest</f>
        <v>661.23699999999997</v>
      </c>
      <c r="AQ175" s="52" cm="1">
        <f t="array" ref="AQ175">A127866314J_Latest</f>
        <v>190.49299999999999</v>
      </c>
      <c r="AR175" s="52" cm="1">
        <f t="array" ref="AR175">A127893686A_Latest</f>
        <v>230.40700000000001</v>
      </c>
      <c r="AS175" s="52" cm="1">
        <f t="array" ref="AS175">A127893730X_Latest</f>
        <v>418.84</v>
      </c>
      <c r="AT175" s="52" cm="1">
        <f t="array" ref="AT175">A127866366K_Latest</f>
        <v>252.06899999999999</v>
      </c>
      <c r="AU175" s="52" t="e" cm="1">
        <f t="array" ref="AU175">A127935118V_Latest</f>
        <v>#NAME?</v>
      </c>
      <c r="AV175" s="52" cm="1">
        <f t="array" ref="AV175">A127920698X_Latest</f>
        <v>1760.2239999999999</v>
      </c>
      <c r="AW175" s="52" cm="1">
        <f t="array" ref="AW175">A127881526T_Latest</f>
        <v>155.00200000000001</v>
      </c>
      <c r="AX175" s="52" cm="1">
        <f t="array" ref="AX175">A127909074T_Latest</f>
        <v>350.47500000000002</v>
      </c>
      <c r="AY175" s="52" cm="1">
        <f t="array" ref="AY175">A127881650A_Latest</f>
        <v>185.86099999999999</v>
      </c>
      <c r="AZ175" s="52" cm="1">
        <f t="array" ref="AZ175">A127922642X_Latest</f>
        <v>174.601</v>
      </c>
      <c r="BA175" s="52" cm="1">
        <f t="array" ref="BA175">A127895262J_Latest</f>
        <v>211.96799999999999</v>
      </c>
      <c r="BB175" s="52" cm="1">
        <f t="array" ref="BB175">A127881710T_Latest</f>
        <v>120.80800000000001</v>
      </c>
      <c r="BC175" s="52" cm="1">
        <f t="array" ref="BC175">A127936606X_Latest</f>
        <v>95.518000000000001</v>
      </c>
      <c r="BD175" s="52" cm="1">
        <f t="array" ref="BD175">A127840550C_Latest</f>
        <v>135.084</v>
      </c>
      <c r="BE175" s="52" cm="1">
        <f t="array" ref="BE175">A127936462X_Latest</f>
        <v>452.82499999999999</v>
      </c>
      <c r="BF175" s="52" cm="1">
        <f t="array" ref="BF175">A127895146X_Latest</f>
        <v>184.755</v>
      </c>
      <c r="BG175" s="52" cm="1">
        <f t="array" ref="BG175">A127936506R_Latest</f>
        <v>191.56299999999999</v>
      </c>
      <c r="BH175" s="52" cm="1">
        <f t="array" ref="BH175">A127854350V_Latest</f>
        <v>363.09399999999999</v>
      </c>
      <c r="BI175" s="52" cm="1">
        <f t="array" ref="BI175">A127895198A_Latest</f>
        <v>227.75800000000001</v>
      </c>
      <c r="BJ175" s="52" t="e" cm="1">
        <f t="array" ref="BJ175">A127936642J_Latest</f>
        <v>#NAME?</v>
      </c>
      <c r="BK175" s="52" cm="1">
        <f t="array" ref="BK175">A127936154W_Latest</f>
        <v>1429.7670000000001</v>
      </c>
      <c r="BL175" s="52" cm="1">
        <f t="array" ref="BL175">A127937946L_Latest</f>
        <v>43.665999999999997</v>
      </c>
      <c r="BM175" s="52" cm="1">
        <f t="array" ref="BM175">A127924146X_Latest</f>
        <v>113.78700000000001</v>
      </c>
      <c r="BN175" s="52" cm="1">
        <f t="array" ref="BN175">A127855918T_Latest</f>
        <v>64.046999999999997</v>
      </c>
      <c r="BO175" s="52" cm="1">
        <f t="array" ref="BO175">A127855942T_Latest</f>
        <v>61.576999999999998</v>
      </c>
      <c r="BP175" s="52" cm="1">
        <f t="array" ref="BP175">A127855962A_Latest</f>
        <v>60.921999999999997</v>
      </c>
      <c r="BQ175" s="52" cm="1">
        <f t="array" ref="BQ175">A127842062C_Latest</f>
        <v>40.750999999999998</v>
      </c>
      <c r="BR175" s="52" cm="1">
        <f t="array" ref="BR175">A127869442F_Latest</f>
        <v>36.334000000000003</v>
      </c>
      <c r="BS175" s="52" cm="1">
        <f t="array" ref="BS175">A127856026C_Latest</f>
        <v>51.369</v>
      </c>
      <c r="BT175" s="52" cm="1">
        <f t="array" ref="BT175">A127937978F_Latest</f>
        <v>142.67400000000001</v>
      </c>
      <c r="BU175" s="52" cm="1">
        <f t="array" ref="BU175">A127937998R_Latest</f>
        <v>57.633000000000003</v>
      </c>
      <c r="BV175" s="52" cm="1">
        <f t="array" ref="BV175">A127924098T_Latest</f>
        <v>64.978999999999999</v>
      </c>
      <c r="BW175" s="52" cm="1">
        <f t="array" ref="BW175">A127841970T_Latest</f>
        <v>123.404</v>
      </c>
      <c r="BX175" s="52" cm="1">
        <f t="array" ref="BX175">A127841986K_Latest</f>
        <v>78.728999999999999</v>
      </c>
      <c r="BY175" s="52" t="e" cm="1">
        <f t="array" ref="BY175">A127842106V_Latest</f>
        <v>#NAME?</v>
      </c>
      <c r="BZ175" s="52" cm="1">
        <f t="array" ref="BZ175">A127937674V_Latest</f>
        <v>472.452</v>
      </c>
      <c r="CA175" s="52" cm="1">
        <f t="array" ref="CA175">A127898182L_Latest</f>
        <v>82.245000000000005</v>
      </c>
      <c r="CB175" s="52" cm="1">
        <f t="array" ref="CB175">A127912110X_Latest</f>
        <v>176.57400000000001</v>
      </c>
      <c r="CC175" s="52" cm="1">
        <f t="array" ref="CC175">A127884646R_Latest</f>
        <v>123.37</v>
      </c>
      <c r="CD175" s="52" cm="1">
        <f t="array" ref="CD175">A127857494K_Latest</f>
        <v>85.364999999999995</v>
      </c>
      <c r="CE175" s="52" cm="1">
        <f t="array" ref="CE175">A127898366F_Latest</f>
        <v>105.59399999999999</v>
      </c>
      <c r="CF175" s="52" cm="1">
        <f t="array" ref="CF175">A127870962J_Latest</f>
        <v>68.454999999999998</v>
      </c>
      <c r="CG175" s="52" cm="1">
        <f t="array" ref="CG175">A127939526C_Latest</f>
        <v>52.918999999999997</v>
      </c>
      <c r="CH175" s="52" cm="1">
        <f t="array" ref="CH175">A127925882R_Latest</f>
        <v>66.774000000000001</v>
      </c>
      <c r="CI175" s="52" cm="1">
        <f t="array" ref="CI175">A127925682W_Latest</f>
        <v>235.83099999999999</v>
      </c>
      <c r="CJ175" s="52" cm="1">
        <f t="array" ref="CJ175">A127925706C_Latest</f>
        <v>94.494</v>
      </c>
      <c r="CK175" s="52" cm="1">
        <f t="array" ref="CK175">A127870842R_Latest</f>
        <v>117.218</v>
      </c>
      <c r="CL175" s="52" cm="1">
        <f t="array" ref="CL175">A127925730C_Latest</f>
        <v>186.50700000000001</v>
      </c>
      <c r="CM175" s="52" cm="1">
        <f t="array" ref="CM175">A127939450V_Latest</f>
        <v>121.812</v>
      </c>
      <c r="CN175" s="52" t="e" cm="1">
        <f t="array" ref="CN175">A127857578V_Latest</f>
        <v>#NAME?</v>
      </c>
      <c r="CO175" s="52" cm="1">
        <f t="array" ref="CO175">A127843182R_Latest</f>
        <v>761.29499999999996</v>
      </c>
      <c r="CP175" s="52" cm="1">
        <f t="array" ref="CP175">A127899722J_Latest</f>
        <v>14.009</v>
      </c>
      <c r="CQ175" s="52" cm="1">
        <f t="array" ref="CQ175">A127941034X_Latest</f>
        <v>31.346</v>
      </c>
      <c r="CR175" s="52" cm="1">
        <f t="array" ref="CR175">A127845094A_Latest</f>
        <v>22.606999999999999</v>
      </c>
      <c r="CS175" s="52" cm="1">
        <f t="array" ref="CS175">A127858970F_Latest</f>
        <v>20.747</v>
      </c>
      <c r="CT175" s="52" cm="1">
        <f t="array" ref="CT175">A127899894C_Latest</f>
        <v>17.001999999999999</v>
      </c>
      <c r="CU175" s="52" cm="1">
        <f t="array" ref="CU175">A127899910T_Latest</f>
        <v>12.712</v>
      </c>
      <c r="CV175" s="52" cm="1">
        <f t="array" ref="CV175">A127927338W_Latest</f>
        <v>9.6829999999999998</v>
      </c>
      <c r="CW175" s="52" cm="1">
        <f t="array" ref="CW175">A127913806R_Latest</f>
        <v>15.723000000000001</v>
      </c>
      <c r="CX175" s="52" cm="1">
        <f t="array" ref="CX175">A127844958F_Latest</f>
        <v>40.465000000000003</v>
      </c>
      <c r="CY175" s="52" cm="1">
        <f t="array" ref="CY175">A127927146C_Latest</f>
        <v>18.236999999999998</v>
      </c>
      <c r="CZ175" s="52" cm="1">
        <f t="array" ref="CZ175">A127886030C_Latest</f>
        <v>21.756</v>
      </c>
      <c r="DA175" s="52" cm="1">
        <f t="array" ref="DA175">A127858906L_Latest</f>
        <v>37.993000000000002</v>
      </c>
      <c r="DB175" s="52" cm="1">
        <f t="array" ref="DB175">A127941014R_Latest</f>
        <v>24.88</v>
      </c>
      <c r="DC175" s="52" t="e" cm="1">
        <f t="array" ref="DC175">A127913826X_Latest</f>
        <v>#NAME?</v>
      </c>
      <c r="DD175" s="52" cm="1">
        <f t="array" ref="DD175">A127913334C_Latest</f>
        <v>143.96899999999999</v>
      </c>
      <c r="DE175" s="52" cm="1">
        <f t="array" ref="DE175">A127887538K_Latest</f>
        <v>6.7210000000000001</v>
      </c>
      <c r="DF175" s="52" cm="1">
        <f t="array" ref="DF175">A127846610C_Latest</f>
        <v>16.898</v>
      </c>
      <c r="DG175" s="52" cm="1">
        <f t="array" ref="DG175">A127928846K_Latest</f>
        <v>10.635</v>
      </c>
      <c r="DH175" s="52" cm="1">
        <f t="array" ref="DH175">A127901410W_Latest</f>
        <v>8.9429999999999996</v>
      </c>
      <c r="DI175" s="52" cm="1">
        <f t="array" ref="DI175">A127942526L_Latest</f>
        <v>9.3510000000000009</v>
      </c>
      <c r="DJ175" s="52" cm="1">
        <f t="array" ref="DJ175">A127942542L_Latest</f>
        <v>4.0190000000000001</v>
      </c>
      <c r="DK175" s="52" cm="1">
        <f t="array" ref="DK175">A127915330F_Latest</f>
        <v>3.7949999999999999</v>
      </c>
      <c r="DL175" s="52" cm="1">
        <f t="array" ref="DL175">A127874046X_Latest</f>
        <v>3.65</v>
      </c>
      <c r="DM175" s="52" cm="1">
        <f t="array" ref="DM175">A127915178X_Latest</f>
        <v>21.452000000000002</v>
      </c>
      <c r="DN175" s="52" cm="1">
        <f t="array" ref="DN175">A127846522C_Latest</f>
        <v>8.6890000000000001</v>
      </c>
      <c r="DO175" s="52" cm="1">
        <f t="array" ref="DO175">A127901326F_Latest</f>
        <v>11.069000000000001</v>
      </c>
      <c r="DP175" s="52" cm="1">
        <f t="array" ref="DP175">A127846562W_Latest</f>
        <v>15.106</v>
      </c>
      <c r="DQ175" s="52" cm="1">
        <f t="array" ref="DQ175">A127873934C_Latest</f>
        <v>7.0090000000000003</v>
      </c>
      <c r="DR175" s="52" t="e" cm="1">
        <f t="array" ref="DR175">A127928974C_Latest</f>
        <v>#NAME?</v>
      </c>
      <c r="DS175" s="52" cm="1">
        <f t="array" ref="DS175">A127846234K_Latest</f>
        <v>64.010999999999996</v>
      </c>
      <c r="DT175" s="52" cm="1">
        <f t="array" ref="DT175">A127943966K_Latest</f>
        <v>17.593</v>
      </c>
      <c r="DU175" s="52" cm="1">
        <f t="array" ref="DU175">A127902994F_Latest</f>
        <v>34.981000000000002</v>
      </c>
      <c r="DV175" s="52" cm="1">
        <f t="array" ref="DV175">A127889210T_Latest</f>
        <v>10.414999999999999</v>
      </c>
      <c r="DW175" s="52" cm="1">
        <f t="array" ref="DW175">A127861906W_Latest</f>
        <v>13.131</v>
      </c>
      <c r="DX175" s="52" cm="1">
        <f t="array" ref="DX175">A127903038X_Latest</f>
        <v>20.891999999999999</v>
      </c>
      <c r="DY175" s="52" cm="1">
        <f t="array" ref="DY175">A127889242K_Latest</f>
        <v>9.9320000000000004</v>
      </c>
      <c r="DZ175" s="52" cm="1">
        <f t="array" ref="DZ175">A127930494J_Latest</f>
        <v>2.3660000000000001</v>
      </c>
      <c r="EA175" s="52" cm="1">
        <f t="array" ref="EA175">A127930510W_Latest</f>
        <v>6.6989999999999998</v>
      </c>
      <c r="EB175" s="52" cm="1">
        <f t="array" ref="EB175">A127848054L_Latest</f>
        <v>49.417999999999999</v>
      </c>
      <c r="EC175" s="52" cm="1">
        <f t="array" ref="EC175">A127861826W_Latest</f>
        <v>17.376999999999999</v>
      </c>
      <c r="ED175" s="52" cm="1">
        <f t="array" ref="ED175">A127930290F_Latest</f>
        <v>11.523999999999999</v>
      </c>
      <c r="EE175" s="52" cm="1">
        <f t="array" ref="EE175">A127889138K_Latest</f>
        <v>21.721</v>
      </c>
      <c r="EF175" s="52" cm="1">
        <f t="array" ref="EF175">A127930346F_Latest</f>
        <v>15.967000000000001</v>
      </c>
      <c r="EG175" s="52" t="e" cm="1">
        <f t="array" ref="EG175">A127903146J_Latest</f>
        <v>#NAME?</v>
      </c>
      <c r="EH175" s="52" cm="1">
        <f t="array" ref="EH175">A127861506K_Latest</f>
        <v>116.008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1053.0930000000001</v>
      </c>
      <c r="E176" s="52" cm="1">
        <f t="array" ref="E176">A127904514V_Latest</f>
        <v>2401.8330000000001</v>
      </c>
      <c r="F176" s="52" cm="1">
        <f t="array" ref="F176">A127835966L_Latest</f>
        <v>1053.711</v>
      </c>
      <c r="G176" s="52" cm="1">
        <f t="array" ref="G176">A127904574W_Latest</f>
        <v>913.85299999999995</v>
      </c>
      <c r="H176" s="52" cm="1">
        <f t="array" ref="H176">A127877038C_Latest</f>
        <v>1236.6079999999999</v>
      </c>
      <c r="I176" s="52" cm="1">
        <f t="array" ref="I176">A127931978W_Latest</f>
        <v>691.80899999999997</v>
      </c>
      <c r="J176" s="52" cm="1">
        <f t="array" ref="J176">A127863362W_Latest</f>
        <v>527.30600000000004</v>
      </c>
      <c r="K176" s="52" cm="1">
        <f t="array" ref="K176">A127890722V_Latest</f>
        <v>662.27800000000002</v>
      </c>
      <c r="L176" s="52" cm="1">
        <f t="array" ref="L176">A127863170C_Latest</f>
        <v>3146.8310000000001</v>
      </c>
      <c r="M176" s="52" cm="1">
        <f t="array" ref="M176">A127849638K_Latest</f>
        <v>1047.116</v>
      </c>
      <c r="N176" s="52" cm="1">
        <f t="array" ref="N176">A127835886L_Latest</f>
        <v>1091.143</v>
      </c>
      <c r="O176" s="52" cm="1">
        <f t="array" ref="O176">A127863234C_Latest</f>
        <v>2019.7660000000001</v>
      </c>
      <c r="P176" s="52" cm="1">
        <f t="array" ref="P176">A127835918V_Latest</f>
        <v>1182.779</v>
      </c>
      <c r="Q176" s="52" t="e" cm="1">
        <f t="array" ref="Q176">A127863406L_Latest</f>
        <v>#NAME?</v>
      </c>
      <c r="R176" s="52" cm="1">
        <f t="array" ref="R176">A127862926X_Latest</f>
        <v>8546.2270000000008</v>
      </c>
      <c r="S176" s="52" cm="1">
        <f t="array" ref="S176">A127892034A_Latest</f>
        <v>365.13200000000001</v>
      </c>
      <c r="T176" s="52" cm="1">
        <f t="array" ref="T176">A127919658J_Latest</f>
        <v>802.74300000000005</v>
      </c>
      <c r="U176" s="52" cm="1">
        <f t="array" ref="U176">A127837502A_Latest</f>
        <v>307.09800000000001</v>
      </c>
      <c r="V176" s="52" cm="1">
        <f t="array" ref="V176">A127878642T_Latest</f>
        <v>264.22500000000002</v>
      </c>
      <c r="W176" s="52" cm="1">
        <f t="array" ref="W176">A127933562C_Latest</f>
        <v>422.56</v>
      </c>
      <c r="X176" s="52" cm="1">
        <f t="array" ref="X176">A127878674K_Latest</f>
        <v>231.768</v>
      </c>
      <c r="Y176" s="52" cm="1">
        <f t="array" ref="Y176">A127919730R_Latest</f>
        <v>166.86500000000001</v>
      </c>
      <c r="Z176" s="52" cm="1">
        <f t="array" ref="Z176">A127892250V_Latest</f>
        <v>175.55600000000001</v>
      </c>
      <c r="AA176" s="52" cm="1">
        <f t="array" ref="AA176">A127851138F_Latest</f>
        <v>1060.5550000000001</v>
      </c>
      <c r="AB176" s="52" cm="1">
        <f t="array" ref="AB176">A127933418K_Latest</f>
        <v>334.78399999999999</v>
      </c>
      <c r="AC176" s="52" cm="1">
        <f t="array" ref="AC176">A127837418K_Latest</f>
        <v>326.21100000000001</v>
      </c>
      <c r="AD176" s="52" cm="1">
        <f t="array" ref="AD176">A127837434K_Latest</f>
        <v>645.82000000000005</v>
      </c>
      <c r="AE176" s="52" cm="1">
        <f t="array" ref="AE176">A127837458C_Latest</f>
        <v>352.31799999999998</v>
      </c>
      <c r="AF176" s="52" t="e" cm="1">
        <f t="array" ref="AF176">A127864938V_Latest</f>
        <v>#NAME?</v>
      </c>
      <c r="AG176" s="52" cm="1">
        <f t="array" ref="AG176">A127878238R_Latest</f>
        <v>2737.0990000000002</v>
      </c>
      <c r="AH176" s="52" cm="1">
        <f t="array" ref="AH176">A127907450X_Latest</f>
        <v>278.34399999999999</v>
      </c>
      <c r="AI176" s="52" cm="1">
        <f t="array" ref="AI176">A127852654V_Latest</f>
        <v>659.26</v>
      </c>
      <c r="AJ176" s="52" cm="1">
        <f t="array" ref="AJ176">A127935030A_Latest</f>
        <v>253.255</v>
      </c>
      <c r="AK176" s="52" cm="1">
        <f t="array" ref="AK176">A127893810X_Latest</f>
        <v>220.535</v>
      </c>
      <c r="AL176" s="52" cm="1">
        <f t="array" ref="AL176">A127852702A_Latest</f>
        <v>295.89600000000002</v>
      </c>
      <c r="AM176" s="52" cm="1">
        <f t="array" ref="AM176">A127852738C_Latest</f>
        <v>164.49299999999999</v>
      </c>
      <c r="AN176" s="52" cm="1">
        <f t="array" ref="AN176">A127880286X_Latest</f>
        <v>123.28</v>
      </c>
      <c r="AO176" s="52" cm="1">
        <f t="array" ref="AO176">A127866462K_Latest</f>
        <v>166.50700000000001</v>
      </c>
      <c r="AP176" s="52" cm="1">
        <f t="array" ref="AP176">A127838870X_Latest</f>
        <v>866.596</v>
      </c>
      <c r="AQ176" s="52" cm="1">
        <f t="array" ref="AQ176">A127852594C_Latest</f>
        <v>238.714</v>
      </c>
      <c r="AR176" s="52" cm="1">
        <f t="array" ref="AR176">A127852610T_Latest</f>
        <v>272.42200000000003</v>
      </c>
      <c r="AS176" s="52" cm="1">
        <f t="array" ref="AS176">A127893718J_Latest</f>
        <v>486.06</v>
      </c>
      <c r="AT176" s="52" cm="1">
        <f t="array" ref="AT176">A127893762T_Latest</f>
        <v>288.58800000000002</v>
      </c>
      <c r="AU176" s="52" t="e" cm="1">
        <f t="array" ref="AU176">A127852814V_Latest</f>
        <v>#NAME?</v>
      </c>
      <c r="AV176" s="52" cm="1">
        <f t="array" ref="AV176">A127893346F_Latest</f>
        <v>2162.739</v>
      </c>
      <c r="AW176" s="52" cm="1">
        <f t="array" ref="AW176">A127881514J_Latest</f>
        <v>193.47</v>
      </c>
      <c r="AX176" s="52" cm="1">
        <f t="array" ref="AX176">A127867902W_Latest</f>
        <v>450.66199999999998</v>
      </c>
      <c r="AY176" s="52" cm="1">
        <f t="array" ref="AY176">A127840442V_Latest</f>
        <v>222.19800000000001</v>
      </c>
      <c r="AZ176" s="52" cm="1">
        <f t="array" ref="AZ176">A127895246J_Latest</f>
        <v>204.761</v>
      </c>
      <c r="BA176" s="52" cm="1">
        <f t="array" ref="BA176">A127840490L_Latest</f>
        <v>247.74600000000001</v>
      </c>
      <c r="BB176" s="52" cm="1">
        <f t="array" ref="BB176">A127909114X_Latest</f>
        <v>138.035</v>
      </c>
      <c r="BC176" s="52" cm="1">
        <f t="array" ref="BC176">A127922702R_Latest</f>
        <v>114.60599999999999</v>
      </c>
      <c r="BD176" s="52" cm="1">
        <f t="array" ref="BD176">A127854454L_Latest</f>
        <v>156.023</v>
      </c>
      <c r="BE176" s="52" cm="1">
        <f t="array" ref="BE176">A127936450R_Latest</f>
        <v>576.76499999999999</v>
      </c>
      <c r="BF176" s="52" cm="1">
        <f t="array" ref="BF176">A127881550T_Latest</f>
        <v>223.58699999999999</v>
      </c>
      <c r="BG176" s="52" cm="1">
        <f t="array" ref="BG176">A127867838R_Latest</f>
        <v>229.2</v>
      </c>
      <c r="BH176" s="52" cm="1">
        <f t="array" ref="BH176">A127854334V_Latest</f>
        <v>429.2</v>
      </c>
      <c r="BI176" s="52" cm="1">
        <f t="array" ref="BI176">A127867874X_Latest</f>
        <v>257.30599999999998</v>
      </c>
      <c r="BJ176" s="52" t="e" cm="1">
        <f t="array" ref="BJ176">A127922742J_Latest</f>
        <v>#NAME?</v>
      </c>
      <c r="BK176" s="52" cm="1">
        <f t="array" ref="BK176">A127936146W_Latest</f>
        <v>1730.126</v>
      </c>
      <c r="BL176" s="52" cm="1">
        <f t="array" ref="BL176">A127841882T_Latest</f>
        <v>57.22</v>
      </c>
      <c r="BM176" s="52" cm="1">
        <f t="array" ref="BM176">A127910518T_Latest</f>
        <v>144.16800000000001</v>
      </c>
      <c r="BN176" s="52" cm="1">
        <f t="array" ref="BN176">A127869354F_Latest</f>
        <v>73.299000000000007</v>
      </c>
      <c r="BO176" s="52" cm="1">
        <f t="array" ref="BO176">A127842026V_Latest</f>
        <v>76.036000000000001</v>
      </c>
      <c r="BP176" s="52" cm="1">
        <f t="array" ref="BP176">A127910570A_Latest</f>
        <v>76.63</v>
      </c>
      <c r="BQ176" s="52" cm="1">
        <f t="array" ref="BQ176">A127842042V_Latest</f>
        <v>48.216999999999999</v>
      </c>
      <c r="BR176" s="52" cm="1">
        <f t="array" ref="BR176">A127910602J_Latest</f>
        <v>39.896000000000001</v>
      </c>
      <c r="BS176" s="52" cm="1">
        <f t="array" ref="BS176">A127856010K_Latest</f>
        <v>57.923000000000002</v>
      </c>
      <c r="BT176" s="52" cm="1">
        <f t="array" ref="BT176">A127937958W_Latest</f>
        <v>181.517</v>
      </c>
      <c r="BU176" s="52" cm="1">
        <f t="array" ref="BU176">A127841934J_Latest</f>
        <v>73.087999999999994</v>
      </c>
      <c r="BV176" s="52" cm="1">
        <f t="array" ref="BV176">A127924082X_Latest</f>
        <v>75.405000000000001</v>
      </c>
      <c r="BW176" s="52" cm="1">
        <f t="array" ref="BW176">A127855858A_Latest</f>
        <v>145.61699999999999</v>
      </c>
      <c r="BX176" s="52" cm="1">
        <f t="array" ref="BX176">A127869318W_Latest</f>
        <v>91.793999999999997</v>
      </c>
      <c r="BY176" s="52" t="e" cm="1">
        <f t="array" ref="BY176">A127856038L_Latest</f>
        <v>#NAME?</v>
      </c>
      <c r="BZ176" s="52" cm="1">
        <f t="array" ref="BZ176">A127882862W_Latest</f>
        <v>573.38900000000001</v>
      </c>
      <c r="CA176" s="52" cm="1">
        <f t="array" ref="CA176">A127870770R_Latest</f>
        <v>105.554</v>
      </c>
      <c r="CB176" s="52" cm="1">
        <f t="array" ref="CB176">A127857430X_Latest</f>
        <v>228.91499999999999</v>
      </c>
      <c r="CC176" s="52" cm="1">
        <f t="array" ref="CC176">A127870910F_Latest</f>
        <v>146.56100000000001</v>
      </c>
      <c r="CD176" s="52" cm="1">
        <f t="array" ref="CD176">A127898330C_Latest</f>
        <v>97.900999999999996</v>
      </c>
      <c r="CE176" s="52" cm="1">
        <f t="array" ref="CE176">A127884674X_Latest</f>
        <v>130.196</v>
      </c>
      <c r="CF176" s="52" cm="1">
        <f t="array" ref="CF176">A127898378R_Latest</f>
        <v>78.081999999999994</v>
      </c>
      <c r="CG176" s="52" cm="1">
        <f t="array" ref="CG176">A127912186V_Latest</f>
        <v>64.394000000000005</v>
      </c>
      <c r="CH176" s="52" cm="1">
        <f t="array" ref="CH176">A127884710W_Latest</f>
        <v>76.700999999999993</v>
      </c>
      <c r="CI176" s="52" cm="1">
        <f t="array" ref="CI176">A127843422R_Latest</f>
        <v>305.20699999999999</v>
      </c>
      <c r="CJ176" s="52" cm="1">
        <f t="array" ref="CJ176">A127898218C_Latest</f>
        <v>118.87</v>
      </c>
      <c r="CK176" s="52" cm="1">
        <f t="array" ref="CK176">A127857374T_Latest</f>
        <v>135.56399999999999</v>
      </c>
      <c r="CL176" s="52" cm="1">
        <f t="array" ref="CL176">A127870854X_Latest</f>
        <v>223.614</v>
      </c>
      <c r="CM176" s="52" cm="1">
        <f t="array" ref="CM176">A127898278F_Latest</f>
        <v>136.90299999999999</v>
      </c>
      <c r="CN176" s="52" t="e" cm="1">
        <f t="array" ref="CN176">A127857566K_Latest</f>
        <v>#NAME?</v>
      </c>
      <c r="CO176" s="52" cm="1">
        <f t="array" ref="CO176">A127925378C_Latest</f>
        <v>928.70600000000002</v>
      </c>
      <c r="CP176" s="52" cm="1">
        <f t="array" ref="CP176">A127858834L_Latest</f>
        <v>17.654</v>
      </c>
      <c r="CQ176" s="52" cm="1">
        <f t="array" ref="CQ176">A127886070W_Latest</f>
        <v>41.034999999999997</v>
      </c>
      <c r="CR176" s="52" cm="1">
        <f t="array" ref="CR176">A127941042X_Latest</f>
        <v>25.891999999999999</v>
      </c>
      <c r="CS176" s="52" cm="1">
        <f t="array" ref="CS176">A127913722F_Latest</f>
        <v>23.521999999999998</v>
      </c>
      <c r="CT176" s="52" cm="1">
        <f t="array" ref="CT176">A127899878C_Latest</f>
        <v>20.97</v>
      </c>
      <c r="CU176" s="52" cm="1">
        <f t="array" ref="CU176">A127845122X_Latest</f>
        <v>14.932</v>
      </c>
      <c r="CV176" s="52" cm="1">
        <f t="array" ref="CV176">A127913782J_Latest</f>
        <v>10.919</v>
      </c>
      <c r="CW176" s="52" cm="1">
        <f t="array" ref="CW176">A127899942K_Latest</f>
        <v>18.068999999999999</v>
      </c>
      <c r="CX176" s="52" cm="1">
        <f t="array" ref="CX176">A127872354R_Latest</f>
        <v>52.817999999999998</v>
      </c>
      <c r="CY176" s="52" cm="1">
        <f t="array" ref="CY176">A127913634F_Latest</f>
        <v>21.641999999999999</v>
      </c>
      <c r="CZ176" s="52" cm="1">
        <f t="array" ref="CZ176">A127886026L_Latest</f>
        <v>25.199000000000002</v>
      </c>
      <c r="DA176" s="52" cm="1">
        <f t="array" ref="DA176">A127913662R_Latest</f>
        <v>43.35</v>
      </c>
      <c r="DB176" s="52" cm="1">
        <f t="array" ref="DB176">A127845038J_Latest</f>
        <v>29.38</v>
      </c>
      <c r="DC176" s="52" t="e" cm="1">
        <f t="array" ref="DC176">A127913814R_Latest</f>
        <v>#NAME?</v>
      </c>
      <c r="DD176" s="52" cm="1">
        <f t="array" ref="DD176">A127940694L_Latest</f>
        <v>173.381</v>
      </c>
      <c r="DE176" s="52" cm="1">
        <f t="array" ref="DE176">A127887534A_Latest</f>
        <v>8.5459999999999994</v>
      </c>
      <c r="DF176" s="52" cm="1">
        <f t="array" ref="DF176">A127887638V_Latest</f>
        <v>22.343</v>
      </c>
      <c r="DG176" s="52" cm="1">
        <f t="array" ref="DG176">A127928838K_Latest</f>
        <v>12.462999999999999</v>
      </c>
      <c r="DH176" s="52" cm="1">
        <f t="array" ref="DH176">A127873978F_Latest</f>
        <v>10.916</v>
      </c>
      <c r="DI176" s="52" cm="1">
        <f t="array" ref="DI176">A127942514C_Latest</f>
        <v>13.632999999999999</v>
      </c>
      <c r="DJ176" s="52" cm="1">
        <f t="array" ref="DJ176">A127860422J_Latest</f>
        <v>4.6449999999999996</v>
      </c>
      <c r="DK176" s="52" cm="1">
        <f t="array" ref="DK176">A127928922A_Latest</f>
        <v>4.7569999999999997</v>
      </c>
      <c r="DL176" s="52" cm="1">
        <f t="array" ref="DL176">A127915342R_Latest</f>
        <v>4.4290000000000003</v>
      </c>
      <c r="DM176" s="52" cm="1">
        <f t="array" ref="DM176">A127901270F_Latest</f>
        <v>28.167000000000002</v>
      </c>
      <c r="DN176" s="52" cm="1">
        <f t="array" ref="DN176">A127887562K_Latest</f>
        <v>12.821999999999999</v>
      </c>
      <c r="DO176" s="52" cm="1">
        <f t="array" ref="DO176">A127846538W_Latest</f>
        <v>12.47</v>
      </c>
      <c r="DP176" s="52" cm="1">
        <f t="array" ref="DP176">A127860306X_Latest</f>
        <v>18.579999999999998</v>
      </c>
      <c r="DQ176" s="52" cm="1">
        <f t="array" ref="DQ176">A127887622A_Latest</f>
        <v>8.4459999999999997</v>
      </c>
      <c r="DR176" s="52" t="e" cm="1">
        <f t="array" ref="DR176">A127901490J_Latest</f>
        <v>#NAME?</v>
      </c>
      <c r="DS176" s="52" cm="1">
        <f t="array" ref="DS176">A127873534T_Latest</f>
        <v>81.731999999999999</v>
      </c>
      <c r="DT176" s="52" cm="1">
        <f t="array" ref="DT176">A127943958K_Latest</f>
        <v>27.172999999999998</v>
      </c>
      <c r="DU176" s="52" cm="1">
        <f t="array" ref="DU176">A127889162K_Latest</f>
        <v>52.707999999999998</v>
      </c>
      <c r="DV176" s="52" cm="1">
        <f t="array" ref="DV176">A127875454C_Latest</f>
        <v>12.945</v>
      </c>
      <c r="DW176" s="52" cm="1">
        <f t="array" ref="DW176">A127875478W_Latest</f>
        <v>15.957000000000001</v>
      </c>
      <c r="DX176" s="52" cm="1">
        <f t="array" ref="DX176">A127916666C_Latest</f>
        <v>28.975999999999999</v>
      </c>
      <c r="DY176" s="52" cm="1">
        <f t="array" ref="DY176">A127944118L_Latest</f>
        <v>11.638</v>
      </c>
      <c r="DZ176" s="52" cm="1">
        <f t="array" ref="DZ176">A127875518C_Latest</f>
        <v>2.59</v>
      </c>
      <c r="EA176" s="52" cm="1">
        <f t="array" ref="EA176">A127861974X_Latest</f>
        <v>7.069</v>
      </c>
      <c r="EB176" s="52" cm="1">
        <f t="array" ref="EB176">A127875318K_Latest</f>
        <v>75.206999999999994</v>
      </c>
      <c r="EC176" s="52" cm="1">
        <f t="array" ref="EC176">A127943986V_Latest</f>
        <v>23.608000000000001</v>
      </c>
      <c r="ED176" s="52" cm="1">
        <f t="array" ref="ED176">A127889118A_Latest</f>
        <v>14.673</v>
      </c>
      <c r="EE176" s="52" cm="1">
        <f t="array" ref="EE176">A127889130T_Latest</f>
        <v>27.524000000000001</v>
      </c>
      <c r="EF176" s="52" cm="1">
        <f t="array" ref="EF176">A127889142A_Latest</f>
        <v>18.045000000000002</v>
      </c>
      <c r="EG176" s="52" t="e" cm="1">
        <f t="array" ref="EG176">A127889278L_Latest</f>
        <v>#NAME?</v>
      </c>
      <c r="EH176" s="52" cm="1">
        <f t="array" ref="EH176">A127861486L_Latest</f>
        <v>159.05600000000001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8811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8812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8813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8814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8815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8816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8817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8818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7"/>
      <c r="B182" s="37"/>
      <c r="C182" s="37"/>
      <c r="D182" s="82" t="s">
        <v>8819</v>
      </c>
      <c r="E182" s="82"/>
      <c r="F182" s="82"/>
      <c r="G182" s="82"/>
      <c r="H182" s="82"/>
      <c r="I182" s="82"/>
      <c r="J182" s="82"/>
      <c r="K182" s="82"/>
      <c r="L182" s="82" t="s">
        <v>8820</v>
      </c>
      <c r="M182" s="82"/>
      <c r="N182" s="82"/>
      <c r="O182" s="82"/>
      <c r="P182" s="82"/>
      <c r="Q182" s="80" t="s">
        <v>8821</v>
      </c>
      <c r="R182" s="81" t="s">
        <v>8736</v>
      </c>
      <c r="S182" s="82" t="s">
        <v>8819</v>
      </c>
      <c r="T182" s="82"/>
      <c r="U182" s="82"/>
      <c r="V182" s="82"/>
      <c r="W182" s="82"/>
      <c r="X182" s="82"/>
      <c r="Y182" s="82"/>
      <c r="Z182" s="82"/>
      <c r="AA182" s="82" t="s">
        <v>8820</v>
      </c>
      <c r="AB182" s="82"/>
      <c r="AC182" s="82"/>
      <c r="AD182" s="82"/>
      <c r="AE182" s="82"/>
      <c r="AF182" s="80" t="s">
        <v>8821</v>
      </c>
      <c r="AG182" s="81" t="s">
        <v>8736</v>
      </c>
      <c r="AH182" s="82" t="s">
        <v>8819</v>
      </c>
      <c r="AI182" s="82"/>
      <c r="AJ182" s="82"/>
      <c r="AK182" s="82"/>
      <c r="AL182" s="82"/>
      <c r="AM182" s="82"/>
      <c r="AN182" s="82"/>
      <c r="AO182" s="82"/>
      <c r="AP182" s="82" t="s">
        <v>8820</v>
      </c>
      <c r="AQ182" s="82"/>
      <c r="AR182" s="82"/>
      <c r="AS182" s="82"/>
      <c r="AT182" s="82"/>
      <c r="AU182" s="80" t="s">
        <v>8821</v>
      </c>
      <c r="AV182" s="81" t="s">
        <v>8736</v>
      </c>
      <c r="AW182" s="82" t="s">
        <v>8819</v>
      </c>
      <c r="AX182" s="82"/>
      <c r="AY182" s="82"/>
      <c r="AZ182" s="82"/>
      <c r="BA182" s="82"/>
      <c r="BB182" s="82"/>
      <c r="BC182" s="82"/>
      <c r="BD182" s="82"/>
      <c r="BE182" s="82" t="s">
        <v>8820</v>
      </c>
      <c r="BF182" s="82"/>
      <c r="BG182" s="82"/>
      <c r="BH182" s="82"/>
      <c r="BI182" s="82"/>
      <c r="BJ182" s="80" t="s">
        <v>8821</v>
      </c>
      <c r="BK182" s="81" t="s">
        <v>8736</v>
      </c>
      <c r="BL182" s="82" t="s">
        <v>8819</v>
      </c>
      <c r="BM182" s="82"/>
      <c r="BN182" s="82"/>
      <c r="BO182" s="82"/>
      <c r="BP182" s="82"/>
      <c r="BQ182" s="82"/>
      <c r="BR182" s="82"/>
      <c r="BS182" s="82"/>
      <c r="BT182" s="82" t="s">
        <v>8820</v>
      </c>
      <c r="BU182" s="82"/>
      <c r="BV182" s="82"/>
      <c r="BW182" s="82"/>
      <c r="BX182" s="82"/>
      <c r="BY182" s="80" t="s">
        <v>8821</v>
      </c>
      <c r="BZ182" s="81" t="s">
        <v>8736</v>
      </c>
      <c r="CA182" s="82" t="s">
        <v>8819</v>
      </c>
      <c r="CB182" s="82"/>
      <c r="CC182" s="82"/>
      <c r="CD182" s="82"/>
      <c r="CE182" s="82"/>
      <c r="CF182" s="82"/>
      <c r="CG182" s="82"/>
      <c r="CH182" s="82"/>
      <c r="CI182" s="82" t="s">
        <v>8820</v>
      </c>
      <c r="CJ182" s="82"/>
      <c r="CK182" s="82"/>
      <c r="CL182" s="82"/>
      <c r="CM182" s="82"/>
      <c r="CN182" s="80" t="s">
        <v>8821</v>
      </c>
      <c r="CO182" s="81" t="s">
        <v>8736</v>
      </c>
      <c r="CP182" s="82" t="s">
        <v>8819</v>
      </c>
      <c r="CQ182" s="82"/>
      <c r="CR182" s="82"/>
      <c r="CS182" s="82"/>
      <c r="CT182" s="82"/>
      <c r="CU182" s="82"/>
      <c r="CV182" s="82"/>
      <c r="CW182" s="82"/>
      <c r="CX182" s="82" t="s">
        <v>8820</v>
      </c>
      <c r="CY182" s="82"/>
      <c r="CZ182" s="82"/>
      <c r="DA182" s="82"/>
      <c r="DB182" s="82"/>
      <c r="DC182" s="80" t="s">
        <v>8821</v>
      </c>
      <c r="DD182" s="81" t="s">
        <v>8736</v>
      </c>
      <c r="DE182" s="82" t="s">
        <v>8819</v>
      </c>
      <c r="DF182" s="82"/>
      <c r="DG182" s="82"/>
      <c r="DH182" s="82"/>
      <c r="DI182" s="82"/>
      <c r="DJ182" s="82"/>
      <c r="DK182" s="82"/>
      <c r="DL182" s="82"/>
      <c r="DM182" s="82" t="s">
        <v>8820</v>
      </c>
      <c r="DN182" s="82"/>
      <c r="DO182" s="82"/>
      <c r="DP182" s="82"/>
      <c r="DQ182" s="82"/>
      <c r="DR182" s="80" t="s">
        <v>8821</v>
      </c>
      <c r="DS182" s="81" t="s">
        <v>8736</v>
      </c>
      <c r="DT182" s="82" t="s">
        <v>8819</v>
      </c>
      <c r="DU182" s="82"/>
      <c r="DV182" s="82"/>
      <c r="DW182" s="82"/>
      <c r="DX182" s="82"/>
      <c r="DY182" s="82"/>
      <c r="DZ182" s="82"/>
      <c r="EA182" s="82"/>
      <c r="EB182" s="82" t="s">
        <v>8820</v>
      </c>
      <c r="EC182" s="82"/>
      <c r="ED182" s="82"/>
      <c r="EE182" s="82"/>
      <c r="EF182" s="82"/>
      <c r="EG182" s="80" t="s">
        <v>8821</v>
      </c>
      <c r="EH182" s="81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80"/>
      <c r="ET182" s="81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80"/>
      <c r="FO182" s="81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80"/>
      <c r="GJ182" s="81"/>
    </row>
    <row r="183" spans="1:192" ht="15" hidden="1" customHeight="1">
      <c r="A183" s="37"/>
      <c r="B183" s="37"/>
      <c r="C183" s="37"/>
      <c r="D183" s="68" t="s">
        <v>8733</v>
      </c>
      <c r="E183" s="68" t="s">
        <v>8799</v>
      </c>
      <c r="F183" s="68" t="s">
        <v>8800</v>
      </c>
      <c r="G183" s="68" t="s">
        <v>8801</v>
      </c>
      <c r="H183" s="68" t="s">
        <v>8802</v>
      </c>
      <c r="I183" s="68" t="s">
        <v>8803</v>
      </c>
      <c r="J183" s="68" t="s">
        <v>8804</v>
      </c>
      <c r="K183" s="68" t="s">
        <v>8805</v>
      </c>
      <c r="L183" s="68" t="s">
        <v>8806</v>
      </c>
      <c r="M183" s="68" t="s">
        <v>8807</v>
      </c>
      <c r="N183" s="68" t="s">
        <v>8808</v>
      </c>
      <c r="O183" s="68" t="s">
        <v>8809</v>
      </c>
      <c r="P183" s="68" t="s">
        <v>8810</v>
      </c>
      <c r="Q183" s="80"/>
      <c r="R183" s="81"/>
      <c r="S183" s="68" t="s">
        <v>8733</v>
      </c>
      <c r="T183" s="68" t="s">
        <v>8799</v>
      </c>
      <c r="U183" s="68" t="s">
        <v>8800</v>
      </c>
      <c r="V183" s="68" t="s">
        <v>8801</v>
      </c>
      <c r="W183" s="68" t="s">
        <v>8802</v>
      </c>
      <c r="X183" s="68" t="s">
        <v>8803</v>
      </c>
      <c r="Y183" s="68" t="s">
        <v>8804</v>
      </c>
      <c r="Z183" s="68" t="s">
        <v>8805</v>
      </c>
      <c r="AA183" s="68" t="s">
        <v>8806</v>
      </c>
      <c r="AB183" s="68" t="s">
        <v>8807</v>
      </c>
      <c r="AC183" s="68" t="s">
        <v>8808</v>
      </c>
      <c r="AD183" s="68" t="s">
        <v>8809</v>
      </c>
      <c r="AE183" s="68" t="s">
        <v>8810</v>
      </c>
      <c r="AF183" s="80"/>
      <c r="AG183" s="81"/>
      <c r="AH183" s="68" t="s">
        <v>8733</v>
      </c>
      <c r="AI183" s="68" t="s">
        <v>8799</v>
      </c>
      <c r="AJ183" s="68" t="s">
        <v>8800</v>
      </c>
      <c r="AK183" s="68" t="s">
        <v>8801</v>
      </c>
      <c r="AL183" s="68" t="s">
        <v>8802</v>
      </c>
      <c r="AM183" s="68" t="s">
        <v>8803</v>
      </c>
      <c r="AN183" s="68" t="s">
        <v>8804</v>
      </c>
      <c r="AO183" s="68" t="s">
        <v>8805</v>
      </c>
      <c r="AP183" s="68" t="s">
        <v>8806</v>
      </c>
      <c r="AQ183" s="68" t="s">
        <v>8807</v>
      </c>
      <c r="AR183" s="68" t="s">
        <v>8808</v>
      </c>
      <c r="AS183" s="68" t="s">
        <v>8809</v>
      </c>
      <c r="AT183" s="68" t="s">
        <v>8810</v>
      </c>
      <c r="AU183" s="80"/>
      <c r="AV183" s="81"/>
      <c r="AW183" s="68" t="s">
        <v>8733</v>
      </c>
      <c r="AX183" s="68" t="s">
        <v>8799</v>
      </c>
      <c r="AY183" s="68" t="s">
        <v>8800</v>
      </c>
      <c r="AZ183" s="68" t="s">
        <v>8801</v>
      </c>
      <c r="BA183" s="68" t="s">
        <v>8802</v>
      </c>
      <c r="BB183" s="68" t="s">
        <v>8803</v>
      </c>
      <c r="BC183" s="68" t="s">
        <v>8804</v>
      </c>
      <c r="BD183" s="68" t="s">
        <v>8805</v>
      </c>
      <c r="BE183" s="68" t="s">
        <v>8806</v>
      </c>
      <c r="BF183" s="68" t="s">
        <v>8807</v>
      </c>
      <c r="BG183" s="68" t="s">
        <v>8808</v>
      </c>
      <c r="BH183" s="68" t="s">
        <v>8809</v>
      </c>
      <c r="BI183" s="68" t="s">
        <v>8810</v>
      </c>
      <c r="BJ183" s="80"/>
      <c r="BK183" s="81"/>
      <c r="BL183" s="68" t="s">
        <v>8733</v>
      </c>
      <c r="BM183" s="68" t="s">
        <v>8799</v>
      </c>
      <c r="BN183" s="68" t="s">
        <v>8800</v>
      </c>
      <c r="BO183" s="68" t="s">
        <v>8801</v>
      </c>
      <c r="BP183" s="68" t="s">
        <v>8802</v>
      </c>
      <c r="BQ183" s="68" t="s">
        <v>8803</v>
      </c>
      <c r="BR183" s="68" t="s">
        <v>8804</v>
      </c>
      <c r="BS183" s="68" t="s">
        <v>8805</v>
      </c>
      <c r="BT183" s="68" t="s">
        <v>8806</v>
      </c>
      <c r="BU183" s="68" t="s">
        <v>8807</v>
      </c>
      <c r="BV183" s="68" t="s">
        <v>8808</v>
      </c>
      <c r="BW183" s="68" t="s">
        <v>8809</v>
      </c>
      <c r="BX183" s="68" t="s">
        <v>8810</v>
      </c>
      <c r="BY183" s="80"/>
      <c r="BZ183" s="81"/>
      <c r="CA183" s="68" t="s">
        <v>8733</v>
      </c>
      <c r="CB183" s="68" t="s">
        <v>8799</v>
      </c>
      <c r="CC183" s="68" t="s">
        <v>8800</v>
      </c>
      <c r="CD183" s="68" t="s">
        <v>8801</v>
      </c>
      <c r="CE183" s="68" t="s">
        <v>8802</v>
      </c>
      <c r="CF183" s="68" t="s">
        <v>8803</v>
      </c>
      <c r="CG183" s="68" t="s">
        <v>8804</v>
      </c>
      <c r="CH183" s="68" t="s">
        <v>8805</v>
      </c>
      <c r="CI183" s="68" t="s">
        <v>8806</v>
      </c>
      <c r="CJ183" s="68" t="s">
        <v>8807</v>
      </c>
      <c r="CK183" s="68" t="s">
        <v>8808</v>
      </c>
      <c r="CL183" s="68" t="s">
        <v>8809</v>
      </c>
      <c r="CM183" s="68" t="s">
        <v>8810</v>
      </c>
      <c r="CN183" s="80"/>
      <c r="CO183" s="81"/>
      <c r="CP183" s="68" t="s">
        <v>8733</v>
      </c>
      <c r="CQ183" s="68" t="s">
        <v>8799</v>
      </c>
      <c r="CR183" s="68" t="s">
        <v>8800</v>
      </c>
      <c r="CS183" s="68" t="s">
        <v>8801</v>
      </c>
      <c r="CT183" s="68" t="s">
        <v>8802</v>
      </c>
      <c r="CU183" s="68" t="s">
        <v>8803</v>
      </c>
      <c r="CV183" s="68" t="s">
        <v>8804</v>
      </c>
      <c r="CW183" s="68" t="s">
        <v>8805</v>
      </c>
      <c r="CX183" s="68" t="s">
        <v>8806</v>
      </c>
      <c r="CY183" s="68" t="s">
        <v>8807</v>
      </c>
      <c r="CZ183" s="68" t="s">
        <v>8808</v>
      </c>
      <c r="DA183" s="68" t="s">
        <v>8809</v>
      </c>
      <c r="DB183" s="68" t="s">
        <v>8810</v>
      </c>
      <c r="DC183" s="80"/>
      <c r="DD183" s="81"/>
      <c r="DE183" s="68" t="s">
        <v>8733</v>
      </c>
      <c r="DF183" s="68" t="s">
        <v>8799</v>
      </c>
      <c r="DG183" s="68" t="s">
        <v>8800</v>
      </c>
      <c r="DH183" s="68" t="s">
        <v>8801</v>
      </c>
      <c r="DI183" s="68" t="s">
        <v>8802</v>
      </c>
      <c r="DJ183" s="68" t="s">
        <v>8803</v>
      </c>
      <c r="DK183" s="68" t="s">
        <v>8804</v>
      </c>
      <c r="DL183" s="68" t="s">
        <v>8805</v>
      </c>
      <c r="DM183" s="68" t="s">
        <v>8806</v>
      </c>
      <c r="DN183" s="68" t="s">
        <v>8807</v>
      </c>
      <c r="DO183" s="68" t="s">
        <v>8808</v>
      </c>
      <c r="DP183" s="68" t="s">
        <v>8809</v>
      </c>
      <c r="DQ183" s="68" t="s">
        <v>8810</v>
      </c>
      <c r="DR183" s="80"/>
      <c r="DS183" s="81"/>
      <c r="DT183" s="68" t="s">
        <v>8733</v>
      </c>
      <c r="DU183" s="68" t="s">
        <v>8799</v>
      </c>
      <c r="DV183" s="68" t="s">
        <v>8800</v>
      </c>
      <c r="DW183" s="68" t="s">
        <v>8801</v>
      </c>
      <c r="DX183" s="68" t="s">
        <v>8802</v>
      </c>
      <c r="DY183" s="68" t="s">
        <v>8803</v>
      </c>
      <c r="DZ183" s="68" t="s">
        <v>8804</v>
      </c>
      <c r="EA183" s="68" t="s">
        <v>8805</v>
      </c>
      <c r="EB183" s="68" t="s">
        <v>8806</v>
      </c>
      <c r="EC183" s="68" t="s">
        <v>8807</v>
      </c>
      <c r="ED183" s="68" t="s">
        <v>8808</v>
      </c>
      <c r="EE183" s="68" t="s">
        <v>8809</v>
      </c>
      <c r="EF183" s="68" t="s">
        <v>8810</v>
      </c>
      <c r="EG183" s="80"/>
      <c r="EH183" s="81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80"/>
      <c r="ET183" s="81"/>
      <c r="EU183" s="69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80"/>
      <c r="FO183" s="81"/>
      <c r="FP183" s="69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80"/>
      <c r="GJ183" s="81"/>
    </row>
    <row r="184" spans="1:192" ht="15" hidden="1" customHeight="1">
      <c r="A184" s="70" t="s">
        <v>8822</v>
      </c>
      <c r="B184" s="37"/>
      <c r="C184" s="37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8824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8825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8826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8827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8828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8829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8830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8831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8832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8833</v>
      </c>
      <c r="E188" t="s">
        <v>8834</v>
      </c>
      <c r="F188" t="s">
        <v>8835</v>
      </c>
      <c r="G188" t="s">
        <v>8836</v>
      </c>
      <c r="H188" t="s">
        <v>8837</v>
      </c>
      <c r="I188" t="s">
        <v>8838</v>
      </c>
      <c r="J188" t="s">
        <v>8839</v>
      </c>
      <c r="K188" t="s">
        <v>8840</v>
      </c>
      <c r="L188" t="s">
        <v>8841</v>
      </c>
      <c r="M188" t="s">
        <v>8842</v>
      </c>
      <c r="N188" t="s">
        <v>8843</v>
      </c>
      <c r="O188" t="s">
        <v>8844</v>
      </c>
      <c r="P188" t="s">
        <v>8845</v>
      </c>
      <c r="Q188" t="s">
        <v>8846</v>
      </c>
      <c r="R188" t="s">
        <v>296</v>
      </c>
      <c r="S188" t="s">
        <v>8847</v>
      </c>
      <c r="T188" t="s">
        <v>8848</v>
      </c>
      <c r="U188" t="s">
        <v>8849</v>
      </c>
      <c r="V188" t="s">
        <v>8850</v>
      </c>
      <c r="W188" t="s">
        <v>8851</v>
      </c>
      <c r="X188" t="s">
        <v>8852</v>
      </c>
      <c r="Y188" t="s">
        <v>8853</v>
      </c>
      <c r="Z188" t="s">
        <v>8854</v>
      </c>
      <c r="AA188" t="s">
        <v>8855</v>
      </c>
      <c r="AB188" t="s">
        <v>8856</v>
      </c>
      <c r="AC188" t="s">
        <v>8857</v>
      </c>
      <c r="AD188" t="s">
        <v>8858</v>
      </c>
      <c r="AE188" t="s">
        <v>8859</v>
      </c>
      <c r="AF188" t="s">
        <v>8860</v>
      </c>
      <c r="AG188" t="s">
        <v>1279</v>
      </c>
      <c r="AH188" t="s">
        <v>8861</v>
      </c>
      <c r="AI188" t="s">
        <v>8862</v>
      </c>
      <c r="AJ188" t="s">
        <v>8863</v>
      </c>
      <c r="AK188" t="s">
        <v>8864</v>
      </c>
      <c r="AL188" t="s">
        <v>8865</v>
      </c>
      <c r="AM188" t="s">
        <v>8866</v>
      </c>
      <c r="AN188" t="s">
        <v>8867</v>
      </c>
      <c r="AO188" t="s">
        <v>8868</v>
      </c>
      <c r="AP188" t="s">
        <v>8869</v>
      </c>
      <c r="AQ188" t="s">
        <v>8870</v>
      </c>
      <c r="AR188" t="s">
        <v>8871</v>
      </c>
      <c r="AS188" t="s">
        <v>8872</v>
      </c>
      <c r="AT188" t="s">
        <v>8873</v>
      </c>
      <c r="AU188" t="s">
        <v>8874</v>
      </c>
      <c r="AV188" t="s">
        <v>2262</v>
      </c>
      <c r="AW188" t="s">
        <v>8875</v>
      </c>
      <c r="AX188" t="s">
        <v>8876</v>
      </c>
      <c r="AY188" t="s">
        <v>8877</v>
      </c>
      <c r="AZ188" t="s">
        <v>8878</v>
      </c>
      <c r="BA188" t="s">
        <v>8879</v>
      </c>
      <c r="BB188" t="s">
        <v>8880</v>
      </c>
      <c r="BC188" t="s">
        <v>8881</v>
      </c>
      <c r="BD188" t="s">
        <v>8882</v>
      </c>
      <c r="BE188" t="s">
        <v>8883</v>
      </c>
      <c r="BF188" t="s">
        <v>8884</v>
      </c>
      <c r="BG188" t="s">
        <v>8885</v>
      </c>
      <c r="BH188" t="s">
        <v>8886</v>
      </c>
      <c r="BI188" t="s">
        <v>8887</v>
      </c>
      <c r="BJ188" t="s">
        <v>8888</v>
      </c>
      <c r="BK188" t="s">
        <v>2995</v>
      </c>
      <c r="BL188" t="s">
        <v>8889</v>
      </c>
      <c r="BM188" t="s">
        <v>8890</v>
      </c>
      <c r="BN188" t="s">
        <v>8891</v>
      </c>
      <c r="BO188" t="s">
        <v>8892</v>
      </c>
      <c r="BP188" t="s">
        <v>8893</v>
      </c>
      <c r="BQ188" t="s">
        <v>8894</v>
      </c>
      <c r="BR188" t="s">
        <v>8895</v>
      </c>
      <c r="BS188" t="s">
        <v>8896</v>
      </c>
      <c r="BT188" t="s">
        <v>8897</v>
      </c>
      <c r="BU188" t="s">
        <v>8898</v>
      </c>
      <c r="BV188" t="s">
        <v>8899</v>
      </c>
      <c r="BW188" t="s">
        <v>8900</v>
      </c>
      <c r="BX188" t="s">
        <v>8901</v>
      </c>
      <c r="BY188" t="s">
        <v>8902</v>
      </c>
      <c r="BZ188" t="s">
        <v>3978</v>
      </c>
      <c r="CA188" t="s">
        <v>8903</v>
      </c>
      <c r="CB188" t="s">
        <v>8904</v>
      </c>
      <c r="CC188" t="s">
        <v>8905</v>
      </c>
      <c r="CD188" t="s">
        <v>8906</v>
      </c>
      <c r="CE188" t="s">
        <v>8907</v>
      </c>
      <c r="CF188" t="s">
        <v>8908</v>
      </c>
      <c r="CG188" t="s">
        <v>8909</v>
      </c>
      <c r="CH188" t="s">
        <v>8910</v>
      </c>
      <c r="CI188" t="s">
        <v>8911</v>
      </c>
      <c r="CJ188" t="s">
        <v>8912</v>
      </c>
      <c r="CK188" t="s">
        <v>8913</v>
      </c>
      <c r="CL188" t="s">
        <v>8914</v>
      </c>
      <c r="CM188" t="s">
        <v>8915</v>
      </c>
      <c r="CN188" t="s">
        <v>8916</v>
      </c>
      <c r="CO188" t="s">
        <v>4961</v>
      </c>
      <c r="CP188" t="s">
        <v>8917</v>
      </c>
      <c r="CQ188" t="s">
        <v>8918</v>
      </c>
      <c r="CR188" t="s">
        <v>8919</v>
      </c>
      <c r="CS188" t="s">
        <v>8920</v>
      </c>
      <c r="CT188" t="s">
        <v>8921</v>
      </c>
      <c r="CU188" t="s">
        <v>8922</v>
      </c>
      <c r="CV188" t="s">
        <v>8923</v>
      </c>
      <c r="CW188" t="s">
        <v>8924</v>
      </c>
      <c r="CX188" t="s">
        <v>8925</v>
      </c>
      <c r="CY188" t="s">
        <v>8926</v>
      </c>
      <c r="CZ188" t="s">
        <v>8927</v>
      </c>
      <c r="DA188" t="s">
        <v>8928</v>
      </c>
      <c r="DB188" t="s">
        <v>8929</v>
      </c>
      <c r="DC188" t="s">
        <v>8930</v>
      </c>
      <c r="DD188" t="s">
        <v>5944</v>
      </c>
      <c r="DE188" t="s">
        <v>8931</v>
      </c>
      <c r="DF188" t="s">
        <v>8932</v>
      </c>
      <c r="DG188" t="s">
        <v>8933</v>
      </c>
      <c r="DH188" t="s">
        <v>8934</v>
      </c>
      <c r="DI188" t="s">
        <v>8935</v>
      </c>
      <c r="DJ188" t="s">
        <v>8936</v>
      </c>
      <c r="DK188" t="s">
        <v>8937</v>
      </c>
      <c r="DL188" t="s">
        <v>8938</v>
      </c>
      <c r="DM188" t="s">
        <v>8939</v>
      </c>
      <c r="DN188" t="s">
        <v>8940</v>
      </c>
      <c r="DO188" t="s">
        <v>8941</v>
      </c>
      <c r="DP188" t="s">
        <v>8942</v>
      </c>
      <c r="DQ188" t="s">
        <v>8943</v>
      </c>
      <c r="DR188" t="s">
        <v>8944</v>
      </c>
      <c r="DS188" t="s">
        <v>6927</v>
      </c>
      <c r="DT188" t="s">
        <v>8945</v>
      </c>
      <c r="DU188" t="s">
        <v>8946</v>
      </c>
      <c r="DV188" t="s">
        <v>8947</v>
      </c>
      <c r="DW188" t="s">
        <v>8948</v>
      </c>
      <c r="DX188" t="s">
        <v>8949</v>
      </c>
      <c r="DY188" t="s">
        <v>8950</v>
      </c>
      <c r="DZ188" t="s">
        <v>8951</v>
      </c>
      <c r="EA188" t="s">
        <v>8952</v>
      </c>
      <c r="EB188" t="s">
        <v>8953</v>
      </c>
      <c r="EC188" t="s">
        <v>8954</v>
      </c>
      <c r="ED188" t="s">
        <v>8955</v>
      </c>
      <c r="EE188" t="s">
        <v>8956</v>
      </c>
      <c r="EF188" t="s">
        <v>8957</v>
      </c>
      <c r="EG188" t="s">
        <v>8958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8959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8960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8961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8962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8963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8964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8965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8966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8967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9202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8751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8823</v>
      </c>
      <c r="B203" s="55"/>
      <c r="C203" s="62">
        <v>17</v>
      </c>
    </row>
    <row r="204" spans="1:138" ht="15" hidden="1" customHeight="1">
      <c r="A204" s="48" t="s">
        <v>8753</v>
      </c>
      <c r="B204" s="56"/>
      <c r="C204" s="62">
        <v>18</v>
      </c>
    </row>
    <row r="205" spans="1:138" ht="15" hidden="1" customHeight="1">
      <c r="A205" s="49"/>
      <c r="B205" s="49" t="s">
        <v>8754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8968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8969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8970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8971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8972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8973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8974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8975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8976</v>
      </c>
      <c r="EH205" t="s">
        <v>7880</v>
      </c>
    </row>
    <row r="206" spans="1:138" ht="15" hidden="1" customHeight="1">
      <c r="A206" s="49"/>
      <c r="B206" s="49" t="s">
        <v>8755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8977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8978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8979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8980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8981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8982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8983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8984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8985</v>
      </c>
      <c r="EH206" t="s">
        <v>7881</v>
      </c>
    </row>
    <row r="207" spans="1:138" ht="15" hidden="1" customHeight="1">
      <c r="A207" s="48" t="s">
        <v>8756</v>
      </c>
      <c r="B207" s="49"/>
      <c r="C207" s="62">
        <v>21</v>
      </c>
    </row>
    <row r="208" spans="1:138" ht="15" hidden="1" customHeight="1">
      <c r="A208" s="49"/>
      <c r="B208" s="49" t="s">
        <v>8757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8986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8987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8988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8989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8990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8991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8992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8993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8994</v>
      </c>
      <c r="EH208" t="s">
        <v>7882</v>
      </c>
    </row>
    <row r="209" spans="1:138" ht="15" hidden="1" customHeight="1">
      <c r="A209" s="49"/>
      <c r="B209" s="49" t="s">
        <v>8758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8995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8996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8997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8998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8999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9000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9001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9002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9003</v>
      </c>
      <c r="EH209" t="s">
        <v>7883</v>
      </c>
    </row>
    <row r="210" spans="1:138" ht="15" hidden="1" customHeight="1">
      <c r="A210" s="48" t="s">
        <v>8759</v>
      </c>
      <c r="B210" s="49"/>
      <c r="C210" s="62">
        <v>24</v>
      </c>
    </row>
    <row r="211" spans="1:138" ht="15" hidden="1" customHeight="1">
      <c r="A211" s="49"/>
      <c r="B211" s="49" t="s">
        <v>8760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9004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9005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9006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9007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9008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9009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9010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9011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9012</v>
      </c>
      <c r="EH211" t="s">
        <v>7884</v>
      </c>
    </row>
    <row r="212" spans="1:138" ht="15" hidden="1" customHeight="1">
      <c r="A212" s="49"/>
      <c r="B212" s="49" t="s">
        <v>8761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9013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9014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9015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9016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9017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9018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9019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9020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9021</v>
      </c>
      <c r="EH212" t="s">
        <v>7885</v>
      </c>
    </row>
    <row r="213" spans="1:138" ht="15" hidden="1" customHeight="1">
      <c r="A213" s="49"/>
      <c r="B213" s="49" t="s">
        <v>8762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9022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9023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9024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9025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9026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9027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9028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9029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9030</v>
      </c>
      <c r="EH213" t="s">
        <v>7886</v>
      </c>
    </row>
    <row r="214" spans="1:138" ht="15" hidden="1" customHeight="1">
      <c r="A214" s="48" t="s">
        <v>8763</v>
      </c>
      <c r="B214" s="49"/>
      <c r="C214" s="62">
        <v>28</v>
      </c>
    </row>
    <row r="215" spans="1:138" ht="15" hidden="1" customHeight="1">
      <c r="A215" s="49"/>
      <c r="B215" s="49" t="s">
        <v>8764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9031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9032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9033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9034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9035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9036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9037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9038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9039</v>
      </c>
      <c r="EH215" t="s">
        <v>7887</v>
      </c>
    </row>
    <row r="216" spans="1:138" ht="15" hidden="1" customHeight="1">
      <c r="A216" s="49"/>
      <c r="B216" s="49" t="s">
        <v>8765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9040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9041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9042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9043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9044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9045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9046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9047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9048</v>
      </c>
      <c r="EH216" t="s">
        <v>7888</v>
      </c>
    </row>
    <row r="217" spans="1:138" ht="15" hidden="1" customHeight="1">
      <c r="A217" s="49"/>
      <c r="B217" s="49" t="s">
        <v>8766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9049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9050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9051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9052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9053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9054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9055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9056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9057</v>
      </c>
      <c r="EH217" t="s">
        <v>7889</v>
      </c>
    </row>
    <row r="218" spans="1:138" ht="15" hidden="1" customHeight="1">
      <c r="A218" s="48" t="s">
        <v>8767</v>
      </c>
      <c r="B218" s="49"/>
      <c r="C218" s="62">
        <v>32</v>
      </c>
    </row>
    <row r="219" spans="1:138" ht="15" hidden="1" customHeight="1">
      <c r="A219" s="49"/>
      <c r="B219" s="49" t="s">
        <v>8768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9058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9059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9060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9061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9062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9063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9064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9065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9066</v>
      </c>
      <c r="EH219" t="s">
        <v>7890</v>
      </c>
    </row>
    <row r="220" spans="1:138" ht="15" hidden="1" customHeight="1">
      <c r="A220" s="49"/>
      <c r="B220" s="49" t="s">
        <v>8769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9067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9068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9069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9070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9071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9072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9073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9074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9075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8770</v>
      </c>
      <c r="B222" s="55"/>
      <c r="C222" s="62">
        <v>36</v>
      </c>
    </row>
    <row r="223" spans="1:138" ht="15" hidden="1" customHeight="1">
      <c r="A223" s="48" t="s">
        <v>8771</v>
      </c>
      <c r="B223" s="49"/>
      <c r="C223" s="62">
        <v>37</v>
      </c>
    </row>
    <row r="224" spans="1:138" ht="15" hidden="1" customHeight="1">
      <c r="A224" s="49"/>
      <c r="B224" s="49" t="s">
        <v>8772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9076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9077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9078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9079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9080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9081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9082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9083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9084</v>
      </c>
      <c r="EH224" t="s">
        <v>7894</v>
      </c>
    </row>
    <row r="225" spans="1:138" ht="15" hidden="1" customHeight="1">
      <c r="A225" s="49"/>
      <c r="B225" s="49" t="s">
        <v>8773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9085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9086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9087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9088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9089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9090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9091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9092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9093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8959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8960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8961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8962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8963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8964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8965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8966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8967</v>
      </c>
      <c r="EH226" t="s">
        <v>7893</v>
      </c>
    </row>
    <row r="227" spans="1:138" ht="15" hidden="1" customHeight="1">
      <c r="A227" s="45" t="s">
        <v>8774</v>
      </c>
      <c r="B227" s="55"/>
      <c r="C227" s="62">
        <v>41</v>
      </c>
    </row>
    <row r="228" spans="1:138" ht="15" hidden="1" customHeight="1">
      <c r="A228" s="48" t="s">
        <v>8775</v>
      </c>
      <c r="B228" s="49"/>
      <c r="C228" s="62">
        <v>42</v>
      </c>
    </row>
    <row r="229" spans="1:138" ht="15" hidden="1" customHeight="1">
      <c r="A229" s="49"/>
      <c r="B229" s="49" t="s">
        <v>8776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9094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9095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9096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9097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9098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9099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9100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9101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9102</v>
      </c>
      <c r="EH229" t="s">
        <v>7895</v>
      </c>
    </row>
    <row r="230" spans="1:138" ht="15" hidden="1" customHeight="1">
      <c r="A230" s="49"/>
      <c r="B230" s="49" t="s">
        <v>8777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9103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9104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9105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9106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9107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9108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9109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9110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9111</v>
      </c>
      <c r="EH230" t="s">
        <v>7896</v>
      </c>
    </row>
    <row r="231" spans="1:138" ht="15" hidden="1" customHeight="1">
      <c r="A231" s="49"/>
      <c r="B231" s="49" t="s">
        <v>8778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9112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9113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9114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9115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9116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9117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9118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9119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9120</v>
      </c>
      <c r="EH231" t="s">
        <v>7897</v>
      </c>
    </row>
    <row r="232" spans="1:138" ht="15" hidden="1" customHeight="1">
      <c r="A232" s="48" t="s">
        <v>8779</v>
      </c>
      <c r="B232" s="49"/>
      <c r="C232" s="62">
        <v>46</v>
      </c>
    </row>
    <row r="233" spans="1:138" ht="15" hidden="1" customHeight="1">
      <c r="A233" s="49"/>
      <c r="B233" s="49" t="s">
        <v>8776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9094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9095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9096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9097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9098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9099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9100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9101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9102</v>
      </c>
      <c r="EH233" t="s">
        <v>7895</v>
      </c>
    </row>
    <row r="234" spans="1:138" ht="15" hidden="1" customHeight="1">
      <c r="A234" s="49"/>
      <c r="B234" s="49" t="s">
        <v>8780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9121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9122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9123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9124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9125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9126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9127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9128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9129</v>
      </c>
      <c r="EH234" t="s">
        <v>7898</v>
      </c>
    </row>
    <row r="235" spans="1:138" ht="15" hidden="1" customHeight="1">
      <c r="A235" s="49"/>
      <c r="B235" s="49" t="s">
        <v>8781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9130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9131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9132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9133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9134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9135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9136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9137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9138</v>
      </c>
      <c r="EH235" t="s">
        <v>7899</v>
      </c>
    </row>
    <row r="236" spans="1:138" ht="15" hidden="1" customHeight="1">
      <c r="A236" s="49"/>
      <c r="B236" s="49" t="s">
        <v>8782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9139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9140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9141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9142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9143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9144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9145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9146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9147</v>
      </c>
      <c r="EH236" t="s">
        <v>7900</v>
      </c>
    </row>
    <row r="237" spans="1:138" ht="15" hidden="1" customHeight="1">
      <c r="A237" s="48" t="s">
        <v>8783</v>
      </c>
      <c r="B237" s="49"/>
      <c r="C237" s="62">
        <v>51</v>
      </c>
    </row>
    <row r="238" spans="1:138" ht="15" hidden="1" customHeight="1">
      <c r="A238" s="49"/>
      <c r="B238" s="49" t="s">
        <v>8784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9148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9149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9150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9151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9152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9153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9154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9155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9156</v>
      </c>
      <c r="EH238" t="s">
        <v>7901</v>
      </c>
    </row>
    <row r="239" spans="1:138" ht="15" hidden="1" customHeight="1">
      <c r="A239" s="49"/>
      <c r="B239" s="49" t="s">
        <v>8785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9157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9158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9159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9160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9161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9162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9163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9164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9165</v>
      </c>
      <c r="EH239" t="s">
        <v>7902</v>
      </c>
    </row>
    <row r="240" spans="1:138" ht="15" hidden="1" customHeight="1">
      <c r="A240" s="49"/>
      <c r="B240" s="49" t="s">
        <v>8786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9166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9167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9168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9169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9170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9171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9172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9173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9174</v>
      </c>
      <c r="EH240" t="s">
        <v>7903</v>
      </c>
    </row>
    <row r="241" spans="1:138" ht="15" hidden="1" customHeight="1">
      <c r="A241" s="49"/>
      <c r="B241" s="49" t="s">
        <v>8787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9175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9176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9177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9178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9179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9180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9181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9182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9183</v>
      </c>
      <c r="EH241" t="s">
        <v>7904</v>
      </c>
    </row>
    <row r="242" spans="1:138" ht="15" hidden="1" customHeight="1">
      <c r="A242" s="48" t="s">
        <v>8788</v>
      </c>
      <c r="B242" s="49"/>
      <c r="C242" s="62">
        <v>56</v>
      </c>
    </row>
    <row r="243" spans="1:138" ht="15" hidden="1" customHeight="1">
      <c r="A243" s="49"/>
      <c r="B243" s="49" t="s">
        <v>8789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9184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9185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9186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9187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9188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9189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9190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9191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9192</v>
      </c>
      <c r="EH243" t="s">
        <v>7905</v>
      </c>
    </row>
    <row r="244" spans="1:138" ht="15" hidden="1" customHeight="1">
      <c r="A244" s="49"/>
      <c r="B244" s="49" t="s">
        <v>8790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9193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9194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9195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9196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9197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9198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9199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9200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9201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9076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9077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9078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9079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9080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9081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9082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9083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9084</v>
      </c>
      <c r="EH245" t="s">
        <v>7894</v>
      </c>
    </row>
    <row r="246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1" xr:uid="{08910A5E-032F-450E-A7CA-F82EBE56662C}">
      <formula1>$B$94:$B$106</formula1>
    </dataValidation>
    <dataValidation type="list" allowBlank="1" showInputMessage="1" showErrorMessage="1" sqref="C10" xr:uid="{6D12CE20-AC8D-4DE9-991E-C94280C27FC7}">
      <formula1>$B$80:$B$88</formula1>
    </dataValidation>
  </dataValidations>
  <hyperlinks>
    <hyperlink ref="A78" r:id="rId1" display="http://www.abs.gov.au/websitedbs/d3310114.nsf/Home/©+Copyright?OpenDocument" xr:uid="{CFEAEAD3-6893-4033-9754-2436221CF0A8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22.492000000000001</v>
      </c>
      <c r="C11" s="9">
        <v>22.925000000000001</v>
      </c>
      <c r="D11" s="9">
        <v>20.666</v>
      </c>
      <c r="E11" s="9">
        <v>2.7269999999999999</v>
      </c>
      <c r="F11" s="9">
        <v>2.2759999999999998</v>
      </c>
      <c r="G11" s="9">
        <v>1.202</v>
      </c>
      <c r="H11" s="9">
        <v>1.0740000000000001</v>
      </c>
      <c r="I11" s="9">
        <v>1.891</v>
      </c>
      <c r="J11" s="9">
        <v>0.38500000000000001</v>
      </c>
      <c r="K11" s="9">
        <v>1.395</v>
      </c>
      <c r="L11" s="9">
        <v>0.38500000000000001</v>
      </c>
      <c r="M11" s="9">
        <v>0.496</v>
      </c>
      <c r="N11" s="9">
        <v>0.51500000000000001</v>
      </c>
      <c r="O11" s="9">
        <v>0.81100000000000005</v>
      </c>
      <c r="P11" s="9">
        <v>0.95</v>
      </c>
      <c r="Q11" s="9">
        <v>1.476</v>
      </c>
      <c r="R11" s="9">
        <v>0.8</v>
      </c>
      <c r="S11" s="9">
        <v>0.45100000000000001</v>
      </c>
      <c r="T11" s="9">
        <v>17.939</v>
      </c>
      <c r="U11" s="9">
        <v>17.058</v>
      </c>
      <c r="V11" s="9">
        <v>16.026</v>
      </c>
      <c r="W11" s="9">
        <v>0.66100000000000003</v>
      </c>
      <c r="X11" s="9">
        <v>0.371</v>
      </c>
      <c r="Y11" s="9">
        <v>0.39</v>
      </c>
      <c r="Z11" s="9">
        <v>0.184</v>
      </c>
      <c r="AA11" s="9">
        <v>0.151</v>
      </c>
      <c r="AB11" s="9">
        <v>12.106999999999999</v>
      </c>
      <c r="AC11" s="9">
        <v>1.494</v>
      </c>
      <c r="AD11" s="9">
        <v>0.71699999999999997</v>
      </c>
      <c r="AE11" s="9">
        <v>2.7389999999999999</v>
      </c>
      <c r="AF11" s="9">
        <v>3.4990000000000001</v>
      </c>
      <c r="AG11" s="9">
        <v>13.558999999999999</v>
      </c>
      <c r="AH11" s="9">
        <v>0.88</v>
      </c>
      <c r="AI11" s="9">
        <v>2.2589999999999999</v>
      </c>
      <c r="AJ11" s="9">
        <v>22.925000000000001</v>
      </c>
      <c r="AK11" s="9">
        <v>39.939</v>
      </c>
      <c r="AL11" s="9">
        <v>37.500999999999998</v>
      </c>
      <c r="AM11" s="9">
        <v>4.2809999999999997</v>
      </c>
      <c r="AN11" s="9">
        <v>3.7909999999999999</v>
      </c>
      <c r="AO11" s="9">
        <v>0.34699999999999998</v>
      </c>
      <c r="AP11" s="9">
        <v>3.444</v>
      </c>
      <c r="AQ11" s="9">
        <v>2.2360000000000002</v>
      </c>
      <c r="AR11" s="9">
        <v>1.5549999999999999</v>
      </c>
      <c r="AS11" s="9">
        <v>2.2080000000000002</v>
      </c>
      <c r="AT11" s="9">
        <v>0.375</v>
      </c>
      <c r="AU11" s="9">
        <v>1.036</v>
      </c>
      <c r="AV11" s="9">
        <v>1.107</v>
      </c>
      <c r="AW11" s="9">
        <v>1.127</v>
      </c>
      <c r="AX11" s="9">
        <v>1.5569999999999999</v>
      </c>
      <c r="AY11" s="9">
        <v>2.6259999999999999</v>
      </c>
      <c r="AZ11" s="9">
        <v>1.1639999999999999</v>
      </c>
      <c r="BA11" s="9">
        <v>0.49</v>
      </c>
      <c r="BB11" s="9">
        <v>33.22</v>
      </c>
      <c r="BC11" s="9">
        <v>31.535</v>
      </c>
      <c r="BD11" s="9">
        <v>29.425999999999998</v>
      </c>
      <c r="BE11" s="9">
        <v>0.51300000000000001</v>
      </c>
      <c r="BF11" s="9">
        <v>1.5960000000000001</v>
      </c>
      <c r="BG11" s="9">
        <v>0.33400000000000002</v>
      </c>
      <c r="BH11" s="9">
        <v>1.244</v>
      </c>
      <c r="BI11" s="9">
        <v>0.53</v>
      </c>
      <c r="BJ11" s="9">
        <v>24.655999999999999</v>
      </c>
      <c r="BK11" s="9">
        <v>1.43</v>
      </c>
      <c r="BL11" s="9">
        <v>2.4649999999999999</v>
      </c>
      <c r="BM11" s="9">
        <v>2.9830000000000001</v>
      </c>
      <c r="BN11" s="9">
        <v>7.4480000000000004</v>
      </c>
      <c r="BO11" s="9">
        <v>24.087</v>
      </c>
      <c r="BP11" s="9">
        <v>1.6850000000000001</v>
      </c>
      <c r="BQ11" s="9">
        <v>2.4380000000000002</v>
      </c>
      <c r="BR11" s="9">
        <v>39.939</v>
      </c>
      <c r="BS11" s="9">
        <v>14.582000000000001</v>
      </c>
      <c r="BT11" s="9">
        <v>13.087999999999999</v>
      </c>
      <c r="BU11" s="9">
        <v>1.0740000000000001</v>
      </c>
      <c r="BV11" s="9">
        <v>1.0740000000000001</v>
      </c>
      <c r="BW11" s="9">
        <v>0.442</v>
      </c>
      <c r="BX11" s="9">
        <v>0.63200000000000001</v>
      </c>
      <c r="BY11" s="9">
        <v>0.40500000000000003</v>
      </c>
      <c r="BZ11" s="9">
        <v>0.67</v>
      </c>
      <c r="CA11" s="9">
        <v>0.40500000000000003</v>
      </c>
      <c r="CB11" s="9">
        <v>0.67</v>
      </c>
      <c r="CC11" s="9">
        <v>0</v>
      </c>
      <c r="CD11" s="9">
        <v>0.25800000000000001</v>
      </c>
      <c r="CE11" s="9">
        <v>0.46700000000000003</v>
      </c>
      <c r="CF11" s="9">
        <v>0.35</v>
      </c>
      <c r="CG11" s="9">
        <v>1.0740000000000001</v>
      </c>
      <c r="CH11" s="9">
        <v>0</v>
      </c>
      <c r="CI11" s="9">
        <v>0</v>
      </c>
      <c r="CJ11" s="9">
        <v>12.013999999999999</v>
      </c>
      <c r="CK11" s="9">
        <v>11.242000000000001</v>
      </c>
      <c r="CL11" s="9">
        <v>10.486000000000001</v>
      </c>
      <c r="CM11" s="9">
        <v>0.28899999999999998</v>
      </c>
      <c r="CN11" s="9">
        <v>0.46700000000000003</v>
      </c>
      <c r="CO11" s="9">
        <v>0.46600000000000003</v>
      </c>
      <c r="CP11" s="9">
        <v>0</v>
      </c>
      <c r="CQ11" s="9">
        <v>0.28999999999999998</v>
      </c>
      <c r="CR11" s="9">
        <v>7.4960000000000004</v>
      </c>
      <c r="CS11" s="9">
        <v>0.75700000000000001</v>
      </c>
      <c r="CT11" s="9">
        <v>1.3819999999999999</v>
      </c>
      <c r="CU11" s="9">
        <v>1.607</v>
      </c>
      <c r="CV11" s="9">
        <v>1.6850000000000001</v>
      </c>
      <c r="CW11" s="9">
        <v>9.5570000000000004</v>
      </c>
      <c r="CX11" s="9">
        <v>0.77200000000000002</v>
      </c>
      <c r="CY11" s="9">
        <v>1.494</v>
      </c>
      <c r="CZ11" s="9">
        <v>14.582000000000001</v>
      </c>
      <c r="DA11" s="9">
        <v>4.3280000000000003</v>
      </c>
      <c r="DB11" s="9">
        <v>3.9940000000000002</v>
      </c>
      <c r="DC11" s="9">
        <v>0.35599999999999998</v>
      </c>
      <c r="DD11" s="9">
        <v>0.35599999999999998</v>
      </c>
      <c r="DE11" s="9">
        <v>0.20300000000000001</v>
      </c>
      <c r="DF11" s="9">
        <v>0.153</v>
      </c>
      <c r="DG11" s="9">
        <v>0.20300000000000001</v>
      </c>
      <c r="DH11" s="9">
        <v>0.153</v>
      </c>
      <c r="DI11" s="9">
        <v>0.35599999999999998</v>
      </c>
      <c r="DJ11" s="9">
        <v>0</v>
      </c>
      <c r="DK11" s="9">
        <v>0</v>
      </c>
      <c r="DL11" s="9">
        <v>0</v>
      </c>
      <c r="DM11" s="9">
        <v>0</v>
      </c>
      <c r="DN11" s="9">
        <v>0.35599999999999998</v>
      </c>
      <c r="DO11" s="9">
        <v>0.35599999999999998</v>
      </c>
      <c r="DP11" s="9">
        <v>0</v>
      </c>
      <c r="DQ11" s="9">
        <v>0</v>
      </c>
      <c r="DR11" s="9">
        <v>3.6379999999999999</v>
      </c>
      <c r="DS11" s="9">
        <v>3.2509999999999999</v>
      </c>
      <c r="DT11" s="9">
        <v>2.879</v>
      </c>
      <c r="DU11" s="9">
        <v>0</v>
      </c>
      <c r="DV11" s="9">
        <v>0.373</v>
      </c>
      <c r="DW11" s="9">
        <v>0.184</v>
      </c>
      <c r="DX11" s="9">
        <v>0</v>
      </c>
      <c r="DY11" s="9">
        <v>0.189</v>
      </c>
      <c r="DZ11" s="9">
        <v>2.29</v>
      </c>
      <c r="EA11" s="9">
        <v>0.30399999999999999</v>
      </c>
      <c r="EB11" s="9">
        <v>0.308</v>
      </c>
      <c r="EC11" s="9">
        <v>0.34899999999999998</v>
      </c>
      <c r="ED11" s="9">
        <v>0.49299999999999999</v>
      </c>
      <c r="EE11" s="9">
        <v>2.7589999999999999</v>
      </c>
      <c r="EF11" s="9">
        <v>0.38700000000000001</v>
      </c>
      <c r="EG11" s="9">
        <v>0.33400000000000002</v>
      </c>
      <c r="EH11" s="9">
        <v>4.3280000000000003</v>
      </c>
      <c r="EI11" s="9">
        <v>8.2620000000000005</v>
      </c>
      <c r="EJ11" s="9">
        <v>7.6180000000000003</v>
      </c>
      <c r="EK11" s="9">
        <v>0.94</v>
      </c>
      <c r="EL11" s="9">
        <v>0.94</v>
      </c>
      <c r="EM11" s="9">
        <v>0.57099999999999995</v>
      </c>
      <c r="EN11" s="9">
        <v>0.36899999999999999</v>
      </c>
      <c r="EO11" s="9">
        <v>0.73699999999999999</v>
      </c>
      <c r="EP11" s="9">
        <v>0.20300000000000001</v>
      </c>
      <c r="EQ11" s="9">
        <v>0.73699999999999999</v>
      </c>
      <c r="ER11" s="9">
        <v>0.20300000000000001</v>
      </c>
      <c r="ES11" s="9">
        <v>0</v>
      </c>
      <c r="ET11" s="9">
        <v>0.16500000000000001</v>
      </c>
      <c r="EU11" s="9">
        <v>0.59499999999999997</v>
      </c>
      <c r="EV11" s="9">
        <v>0.18</v>
      </c>
      <c r="EW11" s="9">
        <v>0.34499999999999997</v>
      </c>
      <c r="EX11" s="9">
        <v>0.59499999999999997</v>
      </c>
      <c r="EY11" s="9">
        <v>0</v>
      </c>
      <c r="EZ11" s="9">
        <v>6.6790000000000003</v>
      </c>
      <c r="FA11" s="9">
        <v>5.4160000000000004</v>
      </c>
      <c r="FB11" s="9">
        <v>5.0629999999999997</v>
      </c>
      <c r="FC11" s="9">
        <v>0</v>
      </c>
      <c r="FD11" s="9">
        <v>0.35399999999999998</v>
      </c>
      <c r="FE11" s="9">
        <v>0</v>
      </c>
      <c r="FF11" s="9">
        <v>0.35399999999999998</v>
      </c>
      <c r="FG11" s="9">
        <v>0</v>
      </c>
      <c r="FH11" s="9">
        <v>3.2120000000000002</v>
      </c>
      <c r="FI11" s="9">
        <v>0.22800000000000001</v>
      </c>
      <c r="FJ11" s="9">
        <v>0.55800000000000005</v>
      </c>
      <c r="FK11" s="9">
        <v>1.4179999999999999</v>
      </c>
      <c r="FL11" s="9">
        <v>0.77900000000000003</v>
      </c>
      <c r="FM11" s="9">
        <v>4.6369999999999996</v>
      </c>
      <c r="FN11" s="9">
        <v>1.262</v>
      </c>
      <c r="FO11" s="9">
        <v>0.64400000000000002</v>
      </c>
      <c r="FP11" s="9">
        <v>8.2620000000000005</v>
      </c>
      <c r="FQ11" s="9">
        <v>82.75</v>
      </c>
      <c r="FR11" s="9">
        <v>78.248999999999995</v>
      </c>
      <c r="FS11" s="9">
        <v>6.8689999999999998</v>
      </c>
      <c r="FT11" s="9">
        <v>6.4850000000000003</v>
      </c>
      <c r="FU11" s="9">
        <v>3.9449999999999998</v>
      </c>
      <c r="FV11" s="9">
        <v>2.5390000000000001</v>
      </c>
      <c r="FW11" s="9">
        <v>5.0460000000000003</v>
      </c>
      <c r="FX11" s="9">
        <v>1.4379999999999999</v>
      </c>
      <c r="FY11" s="9">
        <v>6.2089999999999996</v>
      </c>
      <c r="FZ11" s="9">
        <v>0</v>
      </c>
      <c r="GA11" s="9">
        <v>0.27600000000000002</v>
      </c>
      <c r="GB11" s="9">
        <v>2.1560000000000001</v>
      </c>
      <c r="GC11" s="9">
        <v>1.675</v>
      </c>
      <c r="GD11" s="9">
        <v>2.653</v>
      </c>
      <c r="GE11" s="9">
        <v>5.3929999999999998</v>
      </c>
      <c r="GF11" s="9">
        <v>1.091</v>
      </c>
      <c r="GG11" s="9">
        <v>0.38400000000000001</v>
      </c>
      <c r="GH11" s="9">
        <v>71.381</v>
      </c>
      <c r="GI11" s="9">
        <v>62.606999999999999</v>
      </c>
      <c r="GJ11" s="9">
        <v>58.398000000000003</v>
      </c>
      <c r="GK11" s="9">
        <v>1.028</v>
      </c>
      <c r="GL11" s="9">
        <v>3.181</v>
      </c>
      <c r="GM11" s="9">
        <v>2.23</v>
      </c>
      <c r="GN11" s="9">
        <v>0</v>
      </c>
      <c r="GO11" s="9">
        <v>1.8129999999999999</v>
      </c>
      <c r="GP11" s="9">
        <v>49.444000000000003</v>
      </c>
      <c r="GQ11" s="9">
        <v>5.8730000000000002</v>
      </c>
      <c r="GR11" s="9">
        <v>4.2969999999999997</v>
      </c>
      <c r="GS11" s="9">
        <v>2.9929999999999999</v>
      </c>
      <c r="GT11" s="9">
        <v>14.765000000000001</v>
      </c>
      <c r="GU11" s="9">
        <v>47.843000000000004</v>
      </c>
      <c r="GV11" s="9">
        <v>8.7729999999999997</v>
      </c>
      <c r="GW11" s="9">
        <v>4.5010000000000003</v>
      </c>
      <c r="GX11" s="9">
        <v>82.75</v>
      </c>
      <c r="GY11" s="9">
        <v>31.422000000000001</v>
      </c>
      <c r="GZ11" s="9">
        <v>30.48</v>
      </c>
      <c r="HA11" s="9">
        <v>3.7519999999999998</v>
      </c>
      <c r="HB11" s="9">
        <v>3.5950000000000002</v>
      </c>
      <c r="HC11" s="9">
        <v>0.94699999999999995</v>
      </c>
      <c r="HD11" s="9">
        <v>2.6480000000000001</v>
      </c>
      <c r="HE11" s="9">
        <v>3.056</v>
      </c>
      <c r="HF11" s="9">
        <v>0.54</v>
      </c>
      <c r="HG11" s="9">
        <v>2.4390000000000001</v>
      </c>
      <c r="HH11" s="9">
        <v>0.17199999999999999</v>
      </c>
      <c r="HI11" s="9">
        <v>0.98399999999999999</v>
      </c>
      <c r="HJ11" s="9">
        <v>0.74299999999999999</v>
      </c>
      <c r="HK11" s="9">
        <v>0.61099999999999999</v>
      </c>
      <c r="HL11" s="9">
        <v>2.2410000000000001</v>
      </c>
      <c r="HM11" s="9">
        <v>2.496</v>
      </c>
      <c r="HN11" s="9">
        <v>1.099</v>
      </c>
      <c r="HO11" s="9">
        <v>0.157</v>
      </c>
      <c r="HP11" s="9">
        <v>26.728000000000002</v>
      </c>
      <c r="HQ11" s="9">
        <v>24.132000000000001</v>
      </c>
      <c r="HR11" s="9">
        <v>20.911000000000001</v>
      </c>
      <c r="HS11" s="9">
        <v>1.117</v>
      </c>
      <c r="HT11" s="9">
        <v>2.1040000000000001</v>
      </c>
      <c r="HU11" s="9">
        <v>0.89500000000000002</v>
      </c>
      <c r="HV11" s="9">
        <v>1.726</v>
      </c>
      <c r="HW11" s="9">
        <v>0.6</v>
      </c>
      <c r="HX11" s="9">
        <v>18.387</v>
      </c>
      <c r="HY11" s="9">
        <v>2.0489999999999999</v>
      </c>
      <c r="HZ11" s="9">
        <v>1.115</v>
      </c>
      <c r="IA11" s="9">
        <v>2.581</v>
      </c>
      <c r="IB11" s="9">
        <v>6.7610000000000001</v>
      </c>
      <c r="IC11" s="9">
        <v>17.37</v>
      </c>
      <c r="ID11" s="9">
        <v>2.5960000000000001</v>
      </c>
      <c r="IE11" s="9">
        <v>0.94299999999999995</v>
      </c>
      <c r="IF11" s="9">
        <v>31.422000000000001</v>
      </c>
      <c r="IG11" s="9">
        <v>26.677</v>
      </c>
      <c r="IH11" s="9">
        <v>24.712</v>
      </c>
      <c r="II11" s="9">
        <v>2.556</v>
      </c>
      <c r="IJ11" s="9">
        <v>2.556</v>
      </c>
      <c r="IK11" s="9">
        <v>1.04</v>
      </c>
      <c r="IL11" s="9">
        <v>1.5169999999999999</v>
      </c>
      <c r="IM11" s="9">
        <v>2.165</v>
      </c>
      <c r="IN11" s="9">
        <v>0.39100000000000001</v>
      </c>
      <c r="IO11" s="9">
        <v>2.0019999999999998</v>
      </c>
      <c r="IP11" s="9">
        <v>0.39100000000000001</v>
      </c>
      <c r="IQ11" s="9">
        <v>0.16300000000000001</v>
      </c>
    </row>
    <row r="12" spans="1:251">
      <c r="A12" s="10">
        <v>42401</v>
      </c>
      <c r="B12" s="9">
        <v>19.908000000000001</v>
      </c>
      <c r="C12" s="9">
        <v>22.1</v>
      </c>
      <c r="D12" s="9">
        <v>20.654</v>
      </c>
      <c r="E12" s="9">
        <v>4.1449999999999996</v>
      </c>
      <c r="F12" s="9">
        <v>3.5179999999999998</v>
      </c>
      <c r="G12" s="9">
        <v>2.2040000000000002</v>
      </c>
      <c r="H12" s="9">
        <v>1.3149999999999999</v>
      </c>
      <c r="I12" s="9">
        <v>1.9470000000000001</v>
      </c>
      <c r="J12" s="9">
        <v>1.571</v>
      </c>
      <c r="K12" s="9">
        <v>2.3610000000000002</v>
      </c>
      <c r="L12" s="9">
        <v>0.97299999999999998</v>
      </c>
      <c r="M12" s="9">
        <v>0.184</v>
      </c>
      <c r="N12" s="9">
        <v>0.112</v>
      </c>
      <c r="O12" s="9">
        <v>2.5259999999999998</v>
      </c>
      <c r="P12" s="9">
        <v>0.88</v>
      </c>
      <c r="Q12" s="9">
        <v>2.2490000000000001</v>
      </c>
      <c r="R12" s="9">
        <v>1.2689999999999999</v>
      </c>
      <c r="S12" s="9">
        <v>0.627</v>
      </c>
      <c r="T12" s="9">
        <v>16.507999999999999</v>
      </c>
      <c r="U12" s="9">
        <v>15.295</v>
      </c>
      <c r="V12" s="9">
        <v>14.964</v>
      </c>
      <c r="W12" s="9">
        <v>0.16300000000000001</v>
      </c>
      <c r="X12" s="9">
        <v>0.16900000000000001</v>
      </c>
      <c r="Y12" s="9">
        <v>0</v>
      </c>
      <c r="Z12" s="9">
        <v>0.16300000000000001</v>
      </c>
      <c r="AA12" s="9">
        <v>0</v>
      </c>
      <c r="AB12" s="9">
        <v>11.375999999999999</v>
      </c>
      <c r="AC12" s="9">
        <v>1.103</v>
      </c>
      <c r="AD12" s="9">
        <v>0.55600000000000005</v>
      </c>
      <c r="AE12" s="9">
        <v>2.2599999999999998</v>
      </c>
      <c r="AF12" s="9">
        <v>2.3250000000000002</v>
      </c>
      <c r="AG12" s="9">
        <v>12.971</v>
      </c>
      <c r="AH12" s="9">
        <v>1.2130000000000001</v>
      </c>
      <c r="AI12" s="9">
        <v>1.4470000000000001</v>
      </c>
      <c r="AJ12" s="9">
        <v>22.1</v>
      </c>
      <c r="AK12" s="9">
        <v>43.365000000000002</v>
      </c>
      <c r="AL12" s="9">
        <v>40.85</v>
      </c>
      <c r="AM12" s="9">
        <v>4.5339999999999998</v>
      </c>
      <c r="AN12" s="9">
        <v>4.1139999999999999</v>
      </c>
      <c r="AO12" s="9">
        <v>0.64500000000000002</v>
      </c>
      <c r="AP12" s="9">
        <v>3.47</v>
      </c>
      <c r="AQ12" s="9">
        <v>2.827</v>
      </c>
      <c r="AR12" s="9">
        <v>1.288</v>
      </c>
      <c r="AS12" s="9">
        <v>2.2269999999999999</v>
      </c>
      <c r="AT12" s="9">
        <v>1.093</v>
      </c>
      <c r="AU12" s="9">
        <v>0.79400000000000004</v>
      </c>
      <c r="AV12" s="9">
        <v>0.441</v>
      </c>
      <c r="AW12" s="9">
        <v>2.129</v>
      </c>
      <c r="AX12" s="9">
        <v>1.544</v>
      </c>
      <c r="AY12" s="9">
        <v>3.2549999999999999</v>
      </c>
      <c r="AZ12" s="9">
        <v>0.86</v>
      </c>
      <c r="BA12" s="9">
        <v>0.42</v>
      </c>
      <c r="BB12" s="9">
        <v>36.316000000000003</v>
      </c>
      <c r="BC12" s="9">
        <v>34.15</v>
      </c>
      <c r="BD12" s="9">
        <v>30.821000000000002</v>
      </c>
      <c r="BE12" s="9">
        <v>1.2789999999999999</v>
      </c>
      <c r="BF12" s="9">
        <v>2.0499999999999998</v>
      </c>
      <c r="BG12" s="9">
        <v>0.53700000000000003</v>
      </c>
      <c r="BH12" s="9">
        <v>2.2559999999999998</v>
      </c>
      <c r="BI12" s="9">
        <v>0.53600000000000003</v>
      </c>
      <c r="BJ12" s="9">
        <v>27.933</v>
      </c>
      <c r="BK12" s="9">
        <v>1.3859999999999999</v>
      </c>
      <c r="BL12" s="9">
        <v>2.5910000000000002</v>
      </c>
      <c r="BM12" s="9">
        <v>2.2400000000000002</v>
      </c>
      <c r="BN12" s="9">
        <v>10.848000000000001</v>
      </c>
      <c r="BO12" s="9">
        <v>23.302</v>
      </c>
      <c r="BP12" s="9">
        <v>2.1659999999999999</v>
      </c>
      <c r="BQ12" s="9">
        <v>2.516</v>
      </c>
      <c r="BR12" s="9">
        <v>43.365000000000002</v>
      </c>
      <c r="BS12" s="9">
        <v>13.662000000000001</v>
      </c>
      <c r="BT12" s="9">
        <v>12.047000000000001</v>
      </c>
      <c r="BU12" s="9">
        <v>1.867</v>
      </c>
      <c r="BV12" s="9">
        <v>1.6639999999999999</v>
      </c>
      <c r="BW12" s="9">
        <v>0.93799999999999994</v>
      </c>
      <c r="BX12" s="9">
        <v>0.72599999999999998</v>
      </c>
      <c r="BY12" s="9">
        <v>1.129</v>
      </c>
      <c r="BZ12" s="9">
        <v>0.53500000000000003</v>
      </c>
      <c r="CA12" s="9">
        <v>1.129</v>
      </c>
      <c r="CB12" s="9">
        <v>0.53500000000000003</v>
      </c>
      <c r="CC12" s="9">
        <v>0</v>
      </c>
      <c r="CD12" s="9">
        <v>0.36799999999999999</v>
      </c>
      <c r="CE12" s="9">
        <v>0.94899999999999995</v>
      </c>
      <c r="CF12" s="9">
        <v>0.34699999999999998</v>
      </c>
      <c r="CG12" s="9">
        <v>0.74</v>
      </c>
      <c r="CH12" s="9">
        <v>0.92400000000000004</v>
      </c>
      <c r="CI12" s="9">
        <v>0.20300000000000001</v>
      </c>
      <c r="CJ12" s="9">
        <v>10.18</v>
      </c>
      <c r="CK12" s="9">
        <v>9.6440000000000001</v>
      </c>
      <c r="CL12" s="9">
        <v>9.0519999999999996</v>
      </c>
      <c r="CM12" s="9">
        <v>0.43099999999999999</v>
      </c>
      <c r="CN12" s="9">
        <v>0.16</v>
      </c>
      <c r="CO12" s="9">
        <v>0.36399999999999999</v>
      </c>
      <c r="CP12" s="9">
        <v>0.22800000000000001</v>
      </c>
      <c r="CQ12" s="9">
        <v>0</v>
      </c>
      <c r="CR12" s="9">
        <v>6.0190000000000001</v>
      </c>
      <c r="CS12" s="9">
        <v>0.67900000000000005</v>
      </c>
      <c r="CT12" s="9">
        <v>0.85199999999999998</v>
      </c>
      <c r="CU12" s="9">
        <v>2.0950000000000002</v>
      </c>
      <c r="CV12" s="9">
        <v>1.887</v>
      </c>
      <c r="CW12" s="9">
        <v>7.7569999999999997</v>
      </c>
      <c r="CX12" s="9">
        <v>0.53700000000000003</v>
      </c>
      <c r="CY12" s="9">
        <v>1.615</v>
      </c>
      <c r="CZ12" s="9">
        <v>13.662000000000001</v>
      </c>
      <c r="DA12" s="9">
        <v>3.6890000000000001</v>
      </c>
      <c r="DB12" s="9">
        <v>3.331</v>
      </c>
      <c r="DC12" s="9">
        <v>0.61</v>
      </c>
      <c r="DD12" s="9">
        <v>0.61</v>
      </c>
      <c r="DE12" s="9">
        <v>0.40300000000000002</v>
      </c>
      <c r="DF12" s="9">
        <v>0.20699999999999999</v>
      </c>
      <c r="DG12" s="9">
        <v>0.40300000000000002</v>
      </c>
      <c r="DH12" s="9">
        <v>0.20699999999999999</v>
      </c>
      <c r="DI12" s="9">
        <v>0.40300000000000002</v>
      </c>
      <c r="DJ12" s="9">
        <v>0.20699999999999999</v>
      </c>
      <c r="DK12" s="9">
        <v>0</v>
      </c>
      <c r="DL12" s="9">
        <v>0.187</v>
      </c>
      <c r="DM12" s="9">
        <v>0.42299999999999999</v>
      </c>
      <c r="DN12" s="9">
        <v>0</v>
      </c>
      <c r="DO12" s="9">
        <v>0.40300000000000002</v>
      </c>
      <c r="DP12" s="9">
        <v>0.20699999999999999</v>
      </c>
      <c r="DQ12" s="9">
        <v>0</v>
      </c>
      <c r="DR12" s="9">
        <v>2.7210000000000001</v>
      </c>
      <c r="DS12" s="9">
        <v>2.202</v>
      </c>
      <c r="DT12" s="9">
        <v>2.202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1.365</v>
      </c>
      <c r="EA12" s="9">
        <v>0</v>
      </c>
      <c r="EB12" s="9">
        <v>0.22800000000000001</v>
      </c>
      <c r="EC12" s="9">
        <v>0.60799999999999998</v>
      </c>
      <c r="ED12" s="9">
        <v>0</v>
      </c>
      <c r="EE12" s="9">
        <v>2.202</v>
      </c>
      <c r="EF12" s="9">
        <v>0.51900000000000002</v>
      </c>
      <c r="EG12" s="9">
        <v>0.35799999999999998</v>
      </c>
      <c r="EH12" s="9">
        <v>3.6890000000000001</v>
      </c>
      <c r="EI12" s="9">
        <v>9.4350000000000005</v>
      </c>
      <c r="EJ12" s="9">
        <v>8.2430000000000003</v>
      </c>
      <c r="EK12" s="9">
        <v>1.5549999999999999</v>
      </c>
      <c r="EL12" s="9">
        <v>1.353</v>
      </c>
      <c r="EM12" s="9">
        <v>0.53700000000000003</v>
      </c>
      <c r="EN12" s="9">
        <v>0.81499999999999995</v>
      </c>
      <c r="EO12" s="9">
        <v>1.26</v>
      </c>
      <c r="EP12" s="9">
        <v>9.2999999999999999E-2</v>
      </c>
      <c r="EQ12" s="9">
        <v>1.26</v>
      </c>
      <c r="ER12" s="9">
        <v>9.2999999999999999E-2</v>
      </c>
      <c r="ES12" s="9">
        <v>0</v>
      </c>
      <c r="ET12" s="9">
        <v>0.42099999999999999</v>
      </c>
      <c r="EU12" s="9">
        <v>0.33900000000000002</v>
      </c>
      <c r="EV12" s="9">
        <v>0.59199999999999997</v>
      </c>
      <c r="EW12" s="9">
        <v>1.0129999999999999</v>
      </c>
      <c r="EX12" s="9">
        <v>0.33900000000000002</v>
      </c>
      <c r="EY12" s="9">
        <v>0.20200000000000001</v>
      </c>
      <c r="EZ12" s="9">
        <v>6.6879999999999997</v>
      </c>
      <c r="FA12" s="9">
        <v>5.181</v>
      </c>
      <c r="FB12" s="9">
        <v>4.8419999999999996</v>
      </c>
      <c r="FC12" s="9">
        <v>0</v>
      </c>
      <c r="FD12" s="9">
        <v>0.33900000000000002</v>
      </c>
      <c r="FE12" s="9">
        <v>0.33900000000000002</v>
      </c>
      <c r="FF12" s="9">
        <v>0</v>
      </c>
      <c r="FG12" s="9">
        <v>0</v>
      </c>
      <c r="FH12" s="9">
        <v>3.4929999999999999</v>
      </c>
      <c r="FI12" s="9">
        <v>0.21299999999999999</v>
      </c>
      <c r="FJ12" s="9">
        <v>0.16900000000000001</v>
      </c>
      <c r="FK12" s="9">
        <v>1.3069999999999999</v>
      </c>
      <c r="FL12" s="9">
        <v>0.875</v>
      </c>
      <c r="FM12" s="9">
        <v>4.306</v>
      </c>
      <c r="FN12" s="9">
        <v>1.5069999999999999</v>
      </c>
      <c r="FO12" s="9">
        <v>1.1930000000000001</v>
      </c>
      <c r="FP12" s="9">
        <v>9.4350000000000005</v>
      </c>
      <c r="FQ12" s="9">
        <v>83.864999999999995</v>
      </c>
      <c r="FR12" s="9">
        <v>82.575000000000003</v>
      </c>
      <c r="FS12" s="9">
        <v>9.8339999999999996</v>
      </c>
      <c r="FT12" s="9">
        <v>8.3469999999999995</v>
      </c>
      <c r="FU12" s="9">
        <v>4.9809999999999999</v>
      </c>
      <c r="FV12" s="9">
        <v>3.3660000000000001</v>
      </c>
      <c r="FW12" s="9">
        <v>5.3929999999999998</v>
      </c>
      <c r="FX12" s="9">
        <v>2.9540000000000002</v>
      </c>
      <c r="FY12" s="9">
        <v>5.7160000000000002</v>
      </c>
      <c r="FZ12" s="9">
        <v>0</v>
      </c>
      <c r="GA12" s="9">
        <v>2.431</v>
      </c>
      <c r="GB12" s="9">
        <v>3.1320000000000001</v>
      </c>
      <c r="GC12" s="9">
        <v>2.13</v>
      </c>
      <c r="GD12" s="9">
        <v>3.085</v>
      </c>
      <c r="GE12" s="9">
        <v>6.3689999999999998</v>
      </c>
      <c r="GF12" s="9">
        <v>1.978</v>
      </c>
      <c r="GG12" s="9">
        <v>1.4870000000000001</v>
      </c>
      <c r="GH12" s="9">
        <v>72.741</v>
      </c>
      <c r="GI12" s="9">
        <v>64.551000000000002</v>
      </c>
      <c r="GJ12" s="9">
        <v>60.683999999999997</v>
      </c>
      <c r="GK12" s="9">
        <v>2.2170000000000001</v>
      </c>
      <c r="GL12" s="9">
        <v>1.651</v>
      </c>
      <c r="GM12" s="9">
        <v>3.0760000000000001</v>
      </c>
      <c r="GN12" s="9">
        <v>0.187</v>
      </c>
      <c r="GO12" s="9">
        <v>0.44700000000000001</v>
      </c>
      <c r="GP12" s="9">
        <v>49.045000000000002</v>
      </c>
      <c r="GQ12" s="9">
        <v>5.2590000000000003</v>
      </c>
      <c r="GR12" s="9">
        <v>3.95</v>
      </c>
      <c r="GS12" s="9">
        <v>6.2969999999999997</v>
      </c>
      <c r="GT12" s="9">
        <v>18.654</v>
      </c>
      <c r="GU12" s="9">
        <v>45.898000000000003</v>
      </c>
      <c r="GV12" s="9">
        <v>8.1890000000000001</v>
      </c>
      <c r="GW12" s="9">
        <v>1.29</v>
      </c>
      <c r="GX12" s="9">
        <v>83.864999999999995</v>
      </c>
      <c r="GY12" s="9">
        <v>32.835000000000001</v>
      </c>
      <c r="GZ12" s="9">
        <v>31.274000000000001</v>
      </c>
      <c r="HA12" s="9">
        <v>3.9039999999999999</v>
      </c>
      <c r="HB12" s="9">
        <v>3.9039999999999999</v>
      </c>
      <c r="HC12" s="9">
        <v>0.95499999999999996</v>
      </c>
      <c r="HD12" s="9">
        <v>2.948</v>
      </c>
      <c r="HE12" s="9">
        <v>2.4609999999999999</v>
      </c>
      <c r="HF12" s="9">
        <v>1.4419999999999999</v>
      </c>
      <c r="HG12" s="9">
        <v>2.4980000000000002</v>
      </c>
      <c r="HH12" s="9">
        <v>0.44900000000000001</v>
      </c>
      <c r="HI12" s="9">
        <v>0.95699999999999996</v>
      </c>
      <c r="HJ12" s="9">
        <v>0.55900000000000005</v>
      </c>
      <c r="HK12" s="9">
        <v>1.8109999999999999</v>
      </c>
      <c r="HL12" s="9">
        <v>1.534</v>
      </c>
      <c r="HM12" s="9">
        <v>3.7370000000000001</v>
      </c>
      <c r="HN12" s="9">
        <v>0.16600000000000001</v>
      </c>
      <c r="HO12" s="9">
        <v>0</v>
      </c>
      <c r="HP12" s="9">
        <v>27.37</v>
      </c>
      <c r="HQ12" s="9">
        <v>24.273</v>
      </c>
      <c r="HR12" s="9">
        <v>22.247</v>
      </c>
      <c r="HS12" s="9">
        <v>0.55700000000000005</v>
      </c>
      <c r="HT12" s="9">
        <v>1.468</v>
      </c>
      <c r="HU12" s="9">
        <v>0.18</v>
      </c>
      <c r="HV12" s="9">
        <v>1.272</v>
      </c>
      <c r="HW12" s="9">
        <v>0.57399999999999995</v>
      </c>
      <c r="HX12" s="9">
        <v>19.835000000000001</v>
      </c>
      <c r="HY12" s="9">
        <v>1.3660000000000001</v>
      </c>
      <c r="HZ12" s="9">
        <v>1.847</v>
      </c>
      <c r="IA12" s="9">
        <v>1.224</v>
      </c>
      <c r="IB12" s="9">
        <v>6.1790000000000003</v>
      </c>
      <c r="IC12" s="9">
        <v>18.094000000000001</v>
      </c>
      <c r="ID12" s="9">
        <v>3.0979999999999999</v>
      </c>
      <c r="IE12" s="9">
        <v>1.5609999999999999</v>
      </c>
      <c r="IF12" s="9">
        <v>32.835000000000001</v>
      </c>
      <c r="IG12" s="9">
        <v>24.539000000000001</v>
      </c>
      <c r="IH12" s="9">
        <v>23.234999999999999</v>
      </c>
      <c r="II12" s="9">
        <v>3.0630000000000002</v>
      </c>
      <c r="IJ12" s="9">
        <v>3.0630000000000002</v>
      </c>
      <c r="IK12" s="9">
        <v>1.879</v>
      </c>
      <c r="IL12" s="9">
        <v>1.1839999999999999</v>
      </c>
      <c r="IM12" s="9">
        <v>1.5089999999999999</v>
      </c>
      <c r="IN12" s="9">
        <v>1.554</v>
      </c>
      <c r="IO12" s="9">
        <v>1.5089999999999999</v>
      </c>
      <c r="IP12" s="9">
        <v>0.86299999999999999</v>
      </c>
      <c r="IQ12" s="9">
        <v>0.69099999999999995</v>
      </c>
    </row>
    <row r="13" spans="1:251">
      <c r="A13" s="10">
        <v>42767</v>
      </c>
      <c r="B13" s="9">
        <v>21.966999999999999</v>
      </c>
      <c r="C13" s="9">
        <v>21.324999999999999</v>
      </c>
      <c r="D13" s="9">
        <v>19.416</v>
      </c>
      <c r="E13" s="9">
        <v>2.1139999999999999</v>
      </c>
      <c r="F13" s="9">
        <v>1.397</v>
      </c>
      <c r="G13" s="9">
        <v>0.93200000000000005</v>
      </c>
      <c r="H13" s="9">
        <v>0.46500000000000002</v>
      </c>
      <c r="I13" s="9">
        <v>0.84299999999999997</v>
      </c>
      <c r="J13" s="9">
        <v>0.55400000000000005</v>
      </c>
      <c r="K13" s="9">
        <v>0.64800000000000002</v>
      </c>
      <c r="L13" s="9">
        <v>0.19500000000000001</v>
      </c>
      <c r="M13" s="9">
        <v>0.55400000000000005</v>
      </c>
      <c r="N13" s="9">
        <v>0</v>
      </c>
      <c r="O13" s="9">
        <v>0.315</v>
      </c>
      <c r="P13" s="9">
        <v>1.0820000000000001</v>
      </c>
      <c r="Q13" s="9">
        <v>0.46500000000000002</v>
      </c>
      <c r="R13" s="9">
        <v>0.93200000000000005</v>
      </c>
      <c r="S13" s="9">
        <v>0.71699999999999997</v>
      </c>
      <c r="T13" s="9">
        <v>17.302</v>
      </c>
      <c r="U13" s="9">
        <v>15.724</v>
      </c>
      <c r="V13" s="9">
        <v>14.542</v>
      </c>
      <c r="W13" s="9">
        <v>1.0309999999999999</v>
      </c>
      <c r="X13" s="9">
        <v>0.151</v>
      </c>
      <c r="Y13" s="9">
        <v>0.56999999999999995</v>
      </c>
      <c r="Z13" s="9">
        <v>0.46100000000000002</v>
      </c>
      <c r="AA13" s="9">
        <v>0.151</v>
      </c>
      <c r="AB13" s="9">
        <v>11.092000000000001</v>
      </c>
      <c r="AC13" s="9">
        <v>1.0640000000000001</v>
      </c>
      <c r="AD13" s="9">
        <v>0.62</v>
      </c>
      <c r="AE13" s="9">
        <v>2.9489999999999998</v>
      </c>
      <c r="AF13" s="9">
        <v>3.25</v>
      </c>
      <c r="AG13" s="9">
        <v>12.475</v>
      </c>
      <c r="AH13" s="9">
        <v>1.577</v>
      </c>
      <c r="AI13" s="9">
        <v>1.909</v>
      </c>
      <c r="AJ13" s="9">
        <v>21.324999999999999</v>
      </c>
      <c r="AK13" s="9">
        <v>42.033999999999999</v>
      </c>
      <c r="AL13" s="9">
        <v>39.737000000000002</v>
      </c>
      <c r="AM13" s="9">
        <v>4.5090000000000003</v>
      </c>
      <c r="AN13" s="9">
        <v>4.2539999999999996</v>
      </c>
      <c r="AO13" s="9">
        <v>1.954</v>
      </c>
      <c r="AP13" s="9">
        <v>2.2999999999999998</v>
      </c>
      <c r="AQ13" s="9">
        <v>3.246</v>
      </c>
      <c r="AR13" s="9">
        <v>1.008</v>
      </c>
      <c r="AS13" s="9">
        <v>2.1019999999999999</v>
      </c>
      <c r="AT13" s="9">
        <v>1.5409999999999999</v>
      </c>
      <c r="AU13" s="9">
        <v>0.61199999999999999</v>
      </c>
      <c r="AV13" s="9">
        <v>0.95099999999999996</v>
      </c>
      <c r="AW13" s="9">
        <v>2.5499999999999998</v>
      </c>
      <c r="AX13" s="9">
        <v>0.753</v>
      </c>
      <c r="AY13" s="9">
        <v>2.222</v>
      </c>
      <c r="AZ13" s="9">
        <v>2.032</v>
      </c>
      <c r="BA13" s="9">
        <v>0.255</v>
      </c>
      <c r="BB13" s="9">
        <v>35.228999999999999</v>
      </c>
      <c r="BC13" s="9">
        <v>34.090000000000003</v>
      </c>
      <c r="BD13" s="9">
        <v>30.606000000000002</v>
      </c>
      <c r="BE13" s="9">
        <v>2.1320000000000001</v>
      </c>
      <c r="BF13" s="9">
        <v>1.3520000000000001</v>
      </c>
      <c r="BG13" s="9">
        <v>1.2230000000000001</v>
      </c>
      <c r="BH13" s="9">
        <v>1.617</v>
      </c>
      <c r="BI13" s="9">
        <v>0.64400000000000002</v>
      </c>
      <c r="BJ13" s="9">
        <v>28.012</v>
      </c>
      <c r="BK13" s="9">
        <v>2.17</v>
      </c>
      <c r="BL13" s="9">
        <v>1.327</v>
      </c>
      <c r="BM13" s="9">
        <v>2.58</v>
      </c>
      <c r="BN13" s="9">
        <v>8.9580000000000002</v>
      </c>
      <c r="BO13" s="9">
        <v>25.132000000000001</v>
      </c>
      <c r="BP13" s="9">
        <v>1.139</v>
      </c>
      <c r="BQ13" s="9">
        <v>2.2970000000000002</v>
      </c>
      <c r="BR13" s="9">
        <v>42.033999999999999</v>
      </c>
      <c r="BS13" s="9">
        <v>11.509</v>
      </c>
      <c r="BT13" s="9">
        <v>10.823</v>
      </c>
      <c r="BU13" s="9">
        <v>1.4019999999999999</v>
      </c>
      <c r="BV13" s="9">
        <v>1.4019999999999999</v>
      </c>
      <c r="BW13" s="9">
        <v>0.41399999999999998</v>
      </c>
      <c r="BX13" s="9">
        <v>0.98799999999999999</v>
      </c>
      <c r="BY13" s="9">
        <v>0.41399999999999998</v>
      </c>
      <c r="BZ13" s="9">
        <v>0.98799999999999999</v>
      </c>
      <c r="CA13" s="9">
        <v>0.754</v>
      </c>
      <c r="CB13" s="9">
        <v>0.64800000000000002</v>
      </c>
      <c r="CC13" s="9">
        <v>0</v>
      </c>
      <c r="CD13" s="9">
        <v>0</v>
      </c>
      <c r="CE13" s="9">
        <v>0.84299999999999997</v>
      </c>
      <c r="CF13" s="9">
        <v>0.55900000000000005</v>
      </c>
      <c r="CG13" s="9">
        <v>0.89900000000000002</v>
      </c>
      <c r="CH13" s="9">
        <v>0.503</v>
      </c>
      <c r="CI13" s="9">
        <v>0</v>
      </c>
      <c r="CJ13" s="9">
        <v>9.4209999999999994</v>
      </c>
      <c r="CK13" s="9">
        <v>8.3559999999999999</v>
      </c>
      <c r="CL13" s="9">
        <v>8.1430000000000007</v>
      </c>
      <c r="CM13" s="9">
        <v>0.21299999999999999</v>
      </c>
      <c r="CN13" s="9">
        <v>0</v>
      </c>
      <c r="CO13" s="9">
        <v>0.21299999999999999</v>
      </c>
      <c r="CP13" s="9">
        <v>0</v>
      </c>
      <c r="CQ13" s="9">
        <v>0</v>
      </c>
      <c r="CR13" s="9">
        <v>5.2489999999999997</v>
      </c>
      <c r="CS13" s="9">
        <v>0.40400000000000003</v>
      </c>
      <c r="CT13" s="9">
        <v>0.56299999999999994</v>
      </c>
      <c r="CU13" s="9">
        <v>2.14</v>
      </c>
      <c r="CV13" s="9">
        <v>1.8180000000000001</v>
      </c>
      <c r="CW13" s="9">
        <v>6.5380000000000003</v>
      </c>
      <c r="CX13" s="9">
        <v>1.0649999999999999</v>
      </c>
      <c r="CY13" s="9">
        <v>0.68600000000000005</v>
      </c>
      <c r="CZ13" s="9">
        <v>11.509</v>
      </c>
      <c r="DA13" s="9">
        <v>3.9140000000000001</v>
      </c>
      <c r="DB13" s="9">
        <v>3.3340000000000001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3.3340000000000001</v>
      </c>
      <c r="DS13" s="9">
        <v>2.5459999999999998</v>
      </c>
      <c r="DT13" s="9">
        <v>2.5459999999999998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2.0939999999999999</v>
      </c>
      <c r="EA13" s="9">
        <v>0</v>
      </c>
      <c r="EB13" s="9">
        <v>0</v>
      </c>
      <c r="EC13" s="9">
        <v>0.45200000000000001</v>
      </c>
      <c r="ED13" s="9">
        <v>0</v>
      </c>
      <c r="EE13" s="9">
        <v>2.5459999999999998</v>
      </c>
      <c r="EF13" s="9">
        <v>0.78800000000000003</v>
      </c>
      <c r="EG13" s="9">
        <v>0.57999999999999996</v>
      </c>
      <c r="EH13" s="9">
        <v>3.9140000000000001</v>
      </c>
      <c r="EI13" s="9">
        <v>9.2100000000000009</v>
      </c>
      <c r="EJ13" s="9">
        <v>7.718</v>
      </c>
      <c r="EK13" s="9">
        <v>1.5680000000000001</v>
      </c>
      <c r="EL13" s="9">
        <v>1.5680000000000001</v>
      </c>
      <c r="EM13" s="9">
        <v>0.66800000000000004</v>
      </c>
      <c r="EN13" s="9">
        <v>0.9</v>
      </c>
      <c r="EO13" s="9">
        <v>0.33200000000000002</v>
      </c>
      <c r="EP13" s="9">
        <v>1.236</v>
      </c>
      <c r="EQ13" s="9">
        <v>1.127</v>
      </c>
      <c r="ER13" s="9">
        <v>0.21099999999999999</v>
      </c>
      <c r="ES13" s="9">
        <v>0</v>
      </c>
      <c r="ET13" s="9">
        <v>0.249</v>
      </c>
      <c r="EU13" s="9">
        <v>0.90700000000000003</v>
      </c>
      <c r="EV13" s="9">
        <v>0.41199999999999998</v>
      </c>
      <c r="EW13" s="9">
        <v>1.329</v>
      </c>
      <c r="EX13" s="9">
        <v>0.23899999999999999</v>
      </c>
      <c r="EY13" s="9">
        <v>0</v>
      </c>
      <c r="EZ13" s="9">
        <v>6.15</v>
      </c>
      <c r="FA13" s="9">
        <v>4.8739999999999997</v>
      </c>
      <c r="FB13" s="9">
        <v>4.5620000000000003</v>
      </c>
      <c r="FC13" s="9">
        <v>0</v>
      </c>
      <c r="FD13" s="9">
        <v>0.312</v>
      </c>
      <c r="FE13" s="9">
        <v>0</v>
      </c>
      <c r="FF13" s="9">
        <v>0.312</v>
      </c>
      <c r="FG13" s="9">
        <v>0</v>
      </c>
      <c r="FH13" s="9">
        <v>3.504</v>
      </c>
      <c r="FI13" s="9">
        <v>0.80500000000000005</v>
      </c>
      <c r="FJ13" s="9">
        <v>0</v>
      </c>
      <c r="FK13" s="9">
        <v>0.56499999999999995</v>
      </c>
      <c r="FL13" s="9">
        <v>0.498</v>
      </c>
      <c r="FM13" s="9">
        <v>4.3760000000000003</v>
      </c>
      <c r="FN13" s="9">
        <v>1.276</v>
      </c>
      <c r="FO13" s="9">
        <v>1.492</v>
      </c>
      <c r="FP13" s="9">
        <v>9.2100000000000009</v>
      </c>
      <c r="FQ13" s="9">
        <v>92.058000000000007</v>
      </c>
      <c r="FR13" s="9">
        <v>86.686000000000007</v>
      </c>
      <c r="FS13" s="9">
        <v>7.6719999999999997</v>
      </c>
      <c r="FT13" s="9">
        <v>6.8170000000000002</v>
      </c>
      <c r="FU13" s="9">
        <v>2.766</v>
      </c>
      <c r="FV13" s="9">
        <v>4.0510000000000002</v>
      </c>
      <c r="FW13" s="9">
        <v>6.4279999999999999</v>
      </c>
      <c r="FX13" s="9">
        <v>0.38900000000000001</v>
      </c>
      <c r="FY13" s="9">
        <v>6.8170000000000002</v>
      </c>
      <c r="FZ13" s="9">
        <v>0</v>
      </c>
      <c r="GA13" s="9">
        <v>0</v>
      </c>
      <c r="GB13" s="9">
        <v>3.4569999999999999</v>
      </c>
      <c r="GC13" s="9">
        <v>2.573</v>
      </c>
      <c r="GD13" s="9">
        <v>0.78700000000000003</v>
      </c>
      <c r="GE13" s="9">
        <v>4.78</v>
      </c>
      <c r="GF13" s="9">
        <v>2.0369999999999999</v>
      </c>
      <c r="GG13" s="9">
        <v>0.85499999999999998</v>
      </c>
      <c r="GH13" s="9">
        <v>79.013999999999996</v>
      </c>
      <c r="GI13" s="9">
        <v>68.132000000000005</v>
      </c>
      <c r="GJ13" s="9">
        <v>62.841000000000001</v>
      </c>
      <c r="GK13" s="9">
        <v>3.601</v>
      </c>
      <c r="GL13" s="9">
        <v>1.6890000000000001</v>
      </c>
      <c r="GM13" s="9">
        <v>4.4480000000000004</v>
      </c>
      <c r="GN13" s="9">
        <v>0</v>
      </c>
      <c r="GO13" s="9">
        <v>0.84199999999999997</v>
      </c>
      <c r="GP13" s="9">
        <v>49.302999999999997</v>
      </c>
      <c r="GQ13" s="9">
        <v>5.8150000000000004</v>
      </c>
      <c r="GR13" s="9">
        <v>4.5229999999999997</v>
      </c>
      <c r="GS13" s="9">
        <v>8.4909999999999997</v>
      </c>
      <c r="GT13" s="9">
        <v>17.283999999999999</v>
      </c>
      <c r="GU13" s="9">
        <v>50.847000000000001</v>
      </c>
      <c r="GV13" s="9">
        <v>10.882999999999999</v>
      </c>
      <c r="GW13" s="9">
        <v>5.3710000000000004</v>
      </c>
      <c r="GX13" s="9">
        <v>92.058000000000007</v>
      </c>
      <c r="GY13" s="9">
        <v>33.051000000000002</v>
      </c>
      <c r="GZ13" s="9">
        <v>31.648</v>
      </c>
      <c r="HA13" s="9">
        <v>2.1880000000000002</v>
      </c>
      <c r="HB13" s="9">
        <v>2.1880000000000002</v>
      </c>
      <c r="HC13" s="9">
        <v>0.60699999999999998</v>
      </c>
      <c r="HD13" s="9">
        <v>1.581</v>
      </c>
      <c r="HE13" s="9">
        <v>1.403</v>
      </c>
      <c r="HF13" s="9">
        <v>0.78500000000000003</v>
      </c>
      <c r="HG13" s="9">
        <v>0.99299999999999999</v>
      </c>
      <c r="HH13" s="9">
        <v>0.21299999999999999</v>
      </c>
      <c r="HI13" s="9">
        <v>0.98199999999999998</v>
      </c>
      <c r="HJ13" s="9">
        <v>0.38900000000000001</v>
      </c>
      <c r="HK13" s="9">
        <v>1.413</v>
      </c>
      <c r="HL13" s="9">
        <v>0.38600000000000001</v>
      </c>
      <c r="HM13" s="9">
        <v>1.6080000000000001</v>
      </c>
      <c r="HN13" s="9">
        <v>0.57999999999999996</v>
      </c>
      <c r="HO13" s="9">
        <v>0</v>
      </c>
      <c r="HP13" s="9">
        <v>29.460999999999999</v>
      </c>
      <c r="HQ13" s="9">
        <v>24.361999999999998</v>
      </c>
      <c r="HR13" s="9">
        <v>22.4</v>
      </c>
      <c r="HS13" s="9">
        <v>0.64500000000000002</v>
      </c>
      <c r="HT13" s="9">
        <v>1.3169999999999999</v>
      </c>
      <c r="HU13" s="9">
        <v>0.85</v>
      </c>
      <c r="HV13" s="9">
        <v>0.504</v>
      </c>
      <c r="HW13" s="9">
        <v>0.60799999999999998</v>
      </c>
      <c r="HX13" s="9">
        <v>18.928999999999998</v>
      </c>
      <c r="HY13" s="9">
        <v>2.16</v>
      </c>
      <c r="HZ13" s="9">
        <v>0.59399999999999997</v>
      </c>
      <c r="IA13" s="9">
        <v>2.6789999999999998</v>
      </c>
      <c r="IB13" s="9">
        <v>6.524</v>
      </c>
      <c r="IC13" s="9">
        <v>17.838000000000001</v>
      </c>
      <c r="ID13" s="9">
        <v>5.0979999999999999</v>
      </c>
      <c r="IE13" s="9">
        <v>1.403</v>
      </c>
      <c r="IF13" s="9">
        <v>33.051000000000002</v>
      </c>
      <c r="IG13" s="9">
        <v>24.177</v>
      </c>
      <c r="IH13" s="9">
        <v>23.73</v>
      </c>
      <c r="II13" s="9">
        <v>2.4500000000000002</v>
      </c>
      <c r="IJ13" s="9">
        <v>2.4500000000000002</v>
      </c>
      <c r="IK13" s="9">
        <v>1.6459999999999999</v>
      </c>
      <c r="IL13" s="9">
        <v>0.80400000000000005</v>
      </c>
      <c r="IM13" s="9">
        <v>1.4930000000000001</v>
      </c>
      <c r="IN13" s="9">
        <v>0.95699999999999996</v>
      </c>
      <c r="IO13" s="9">
        <v>1.4930000000000001</v>
      </c>
      <c r="IP13" s="9">
        <v>0.47899999999999998</v>
      </c>
      <c r="IQ13" s="9">
        <v>0.47799999999999998</v>
      </c>
    </row>
    <row r="14" spans="1:251">
      <c r="A14" s="10">
        <v>43132</v>
      </c>
      <c r="B14" s="9">
        <v>26.795999999999999</v>
      </c>
      <c r="C14" s="9">
        <v>20.626000000000001</v>
      </c>
      <c r="D14" s="9">
        <v>18.375</v>
      </c>
      <c r="E14" s="9">
        <v>2.4550000000000001</v>
      </c>
      <c r="F14" s="9">
        <v>2.294</v>
      </c>
      <c r="G14" s="9">
        <v>1.248</v>
      </c>
      <c r="H14" s="9">
        <v>1.046</v>
      </c>
      <c r="I14" s="9">
        <v>1.5669999999999999</v>
      </c>
      <c r="J14" s="9">
        <v>0.72699999999999998</v>
      </c>
      <c r="K14" s="9">
        <v>1.5209999999999999</v>
      </c>
      <c r="L14" s="9">
        <v>0.38500000000000001</v>
      </c>
      <c r="M14" s="9">
        <v>0.38800000000000001</v>
      </c>
      <c r="N14" s="9">
        <v>0.51700000000000002</v>
      </c>
      <c r="O14" s="9">
        <v>1.2230000000000001</v>
      </c>
      <c r="P14" s="9">
        <v>0.55400000000000005</v>
      </c>
      <c r="Q14" s="9">
        <v>1.1599999999999999</v>
      </c>
      <c r="R14" s="9">
        <v>1.1339999999999999</v>
      </c>
      <c r="S14" s="9">
        <v>0.161</v>
      </c>
      <c r="T14" s="9">
        <v>15.92</v>
      </c>
      <c r="U14" s="9">
        <v>14.657</v>
      </c>
      <c r="V14" s="9">
        <v>14.33</v>
      </c>
      <c r="W14" s="9">
        <v>0.2</v>
      </c>
      <c r="X14" s="9">
        <v>0.127</v>
      </c>
      <c r="Y14" s="9">
        <v>0</v>
      </c>
      <c r="Z14" s="9">
        <v>0.2</v>
      </c>
      <c r="AA14" s="9">
        <v>0.127</v>
      </c>
      <c r="AB14" s="9">
        <v>8.5259999999999998</v>
      </c>
      <c r="AC14" s="9">
        <v>1.0209999999999999</v>
      </c>
      <c r="AD14" s="9">
        <v>1.0429999999999999</v>
      </c>
      <c r="AE14" s="9">
        <v>4.0670000000000002</v>
      </c>
      <c r="AF14" s="9">
        <v>2.3570000000000002</v>
      </c>
      <c r="AG14" s="9">
        <v>12.301</v>
      </c>
      <c r="AH14" s="9">
        <v>1.2629999999999999</v>
      </c>
      <c r="AI14" s="9">
        <v>2.2509999999999999</v>
      </c>
      <c r="AJ14" s="9">
        <v>20.626000000000001</v>
      </c>
      <c r="AK14" s="9">
        <v>38.340000000000003</v>
      </c>
      <c r="AL14" s="9">
        <v>36.680999999999997</v>
      </c>
      <c r="AM14" s="9">
        <v>4.6319999999999997</v>
      </c>
      <c r="AN14" s="9">
        <v>3.8220000000000001</v>
      </c>
      <c r="AO14" s="9">
        <v>1.835</v>
      </c>
      <c r="AP14" s="9">
        <v>1.9870000000000001</v>
      </c>
      <c r="AQ14" s="9">
        <v>2.8159999999999998</v>
      </c>
      <c r="AR14" s="9">
        <v>1.0049999999999999</v>
      </c>
      <c r="AS14" s="9">
        <v>1.867</v>
      </c>
      <c r="AT14" s="9">
        <v>1.4490000000000001</v>
      </c>
      <c r="AU14" s="9">
        <v>0.50600000000000001</v>
      </c>
      <c r="AV14" s="9">
        <v>1.3480000000000001</v>
      </c>
      <c r="AW14" s="9">
        <v>0.90300000000000002</v>
      </c>
      <c r="AX14" s="9">
        <v>1.571</v>
      </c>
      <c r="AY14" s="9">
        <v>2.7280000000000002</v>
      </c>
      <c r="AZ14" s="9">
        <v>1.0940000000000001</v>
      </c>
      <c r="BA14" s="9">
        <v>0.81</v>
      </c>
      <c r="BB14" s="9">
        <v>32.048000000000002</v>
      </c>
      <c r="BC14" s="9">
        <v>31.507999999999999</v>
      </c>
      <c r="BD14" s="9">
        <v>26.83</v>
      </c>
      <c r="BE14" s="9">
        <v>1.718</v>
      </c>
      <c r="BF14" s="9">
        <v>2.9590000000000001</v>
      </c>
      <c r="BG14" s="9">
        <v>1.127</v>
      </c>
      <c r="BH14" s="9">
        <v>2.6509999999999998</v>
      </c>
      <c r="BI14" s="9">
        <v>0.70299999999999996</v>
      </c>
      <c r="BJ14" s="9">
        <v>24.617000000000001</v>
      </c>
      <c r="BK14" s="9">
        <v>3.0830000000000002</v>
      </c>
      <c r="BL14" s="9">
        <v>1.1859999999999999</v>
      </c>
      <c r="BM14" s="9">
        <v>2.621</v>
      </c>
      <c r="BN14" s="9">
        <v>8.9350000000000005</v>
      </c>
      <c r="BO14" s="9">
        <v>22.571999999999999</v>
      </c>
      <c r="BP14" s="9">
        <v>0.54100000000000004</v>
      </c>
      <c r="BQ14" s="9">
        <v>1.659</v>
      </c>
      <c r="BR14" s="9">
        <v>38.340000000000003</v>
      </c>
      <c r="BS14" s="9">
        <v>12.781000000000001</v>
      </c>
      <c r="BT14" s="9">
        <v>11.191000000000001</v>
      </c>
      <c r="BU14" s="9">
        <v>1.6240000000000001</v>
      </c>
      <c r="BV14" s="9">
        <v>1.127</v>
      </c>
      <c r="BW14" s="9">
        <v>0.371</v>
      </c>
      <c r="BX14" s="9">
        <v>0.75700000000000001</v>
      </c>
      <c r="BY14" s="9">
        <v>0.61799999999999999</v>
      </c>
      <c r="BZ14" s="9">
        <v>0.51</v>
      </c>
      <c r="CA14" s="9">
        <v>0.629</v>
      </c>
      <c r="CB14" s="9">
        <v>0.498</v>
      </c>
      <c r="CC14" s="9">
        <v>0</v>
      </c>
      <c r="CD14" s="9">
        <v>0.371</v>
      </c>
      <c r="CE14" s="9">
        <v>0.437</v>
      </c>
      <c r="CF14" s="9">
        <v>0.31900000000000001</v>
      </c>
      <c r="CG14" s="9">
        <v>0.55300000000000005</v>
      </c>
      <c r="CH14" s="9">
        <v>0.57499999999999996</v>
      </c>
      <c r="CI14" s="9">
        <v>0.497</v>
      </c>
      <c r="CJ14" s="9">
        <v>9.5670000000000002</v>
      </c>
      <c r="CK14" s="9">
        <v>9.3930000000000007</v>
      </c>
      <c r="CL14" s="9">
        <v>9.0020000000000007</v>
      </c>
      <c r="CM14" s="9">
        <v>0.20599999999999999</v>
      </c>
      <c r="CN14" s="9">
        <v>0.185</v>
      </c>
      <c r="CO14" s="9">
        <v>0</v>
      </c>
      <c r="CP14" s="9">
        <v>0.39100000000000001</v>
      </c>
      <c r="CQ14" s="9">
        <v>0</v>
      </c>
      <c r="CR14" s="9">
        <v>5.7469999999999999</v>
      </c>
      <c r="CS14" s="9">
        <v>0.503</v>
      </c>
      <c r="CT14" s="9">
        <v>0.76100000000000001</v>
      </c>
      <c r="CU14" s="9">
        <v>2.3820000000000001</v>
      </c>
      <c r="CV14" s="9">
        <v>1.266</v>
      </c>
      <c r="CW14" s="9">
        <v>8.1270000000000007</v>
      </c>
      <c r="CX14" s="9">
        <v>0.17399999999999999</v>
      </c>
      <c r="CY14" s="9">
        <v>1.59</v>
      </c>
      <c r="CZ14" s="9">
        <v>12.781000000000001</v>
      </c>
      <c r="DA14" s="9">
        <v>4.4939999999999998</v>
      </c>
      <c r="DB14" s="9">
        <v>4.0250000000000004</v>
      </c>
      <c r="DC14" s="9">
        <v>0.58899999999999997</v>
      </c>
      <c r="DD14" s="9">
        <v>0.58899999999999997</v>
      </c>
      <c r="DE14" s="9">
        <v>0.39500000000000002</v>
      </c>
      <c r="DF14" s="9">
        <v>0.19400000000000001</v>
      </c>
      <c r="DG14" s="9">
        <v>0.58899999999999997</v>
      </c>
      <c r="DH14" s="9">
        <v>0</v>
      </c>
      <c r="DI14" s="9">
        <v>0.58899999999999997</v>
      </c>
      <c r="DJ14" s="9">
        <v>0</v>
      </c>
      <c r="DK14" s="9">
        <v>0</v>
      </c>
      <c r="DL14" s="9">
        <v>0</v>
      </c>
      <c r="DM14" s="9">
        <v>0.39500000000000002</v>
      </c>
      <c r="DN14" s="9">
        <v>0.19400000000000001</v>
      </c>
      <c r="DO14" s="9">
        <v>0.40300000000000002</v>
      </c>
      <c r="DP14" s="9">
        <v>0.186</v>
      </c>
      <c r="DQ14" s="9">
        <v>0</v>
      </c>
      <c r="DR14" s="9">
        <v>3.4350000000000001</v>
      </c>
      <c r="DS14" s="9">
        <v>2.7629999999999999</v>
      </c>
      <c r="DT14" s="9">
        <v>2.7629999999999999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1.72</v>
      </c>
      <c r="EA14" s="9">
        <v>0</v>
      </c>
      <c r="EB14" s="9">
        <v>0.34200000000000003</v>
      </c>
      <c r="EC14" s="9">
        <v>0.70099999999999996</v>
      </c>
      <c r="ED14" s="9">
        <v>0.152</v>
      </c>
      <c r="EE14" s="9">
        <v>2.6110000000000002</v>
      </c>
      <c r="EF14" s="9">
        <v>0.67200000000000004</v>
      </c>
      <c r="EG14" s="9">
        <v>0.47</v>
      </c>
      <c r="EH14" s="9">
        <v>4.4939999999999998</v>
      </c>
      <c r="EI14" s="9">
        <v>9.6579999999999995</v>
      </c>
      <c r="EJ14" s="9">
        <v>9.1229999999999993</v>
      </c>
      <c r="EK14" s="9">
        <v>2.262</v>
      </c>
      <c r="EL14" s="9">
        <v>2.262</v>
      </c>
      <c r="EM14" s="9">
        <v>0.72199999999999998</v>
      </c>
      <c r="EN14" s="9">
        <v>1.5389999999999999</v>
      </c>
      <c r="EO14" s="9">
        <v>0.56799999999999995</v>
      </c>
      <c r="EP14" s="9">
        <v>1.694</v>
      </c>
      <c r="EQ14" s="9">
        <v>0.93</v>
      </c>
      <c r="ER14" s="9">
        <v>0.93100000000000005</v>
      </c>
      <c r="ES14" s="9">
        <v>0</v>
      </c>
      <c r="ET14" s="9">
        <v>0.71</v>
      </c>
      <c r="EU14" s="9">
        <v>1.173</v>
      </c>
      <c r="EV14" s="9">
        <v>0.379</v>
      </c>
      <c r="EW14" s="9">
        <v>1.286</v>
      </c>
      <c r="EX14" s="9">
        <v>0.97599999999999998</v>
      </c>
      <c r="EY14" s="9">
        <v>0</v>
      </c>
      <c r="EZ14" s="9">
        <v>6.8609999999999998</v>
      </c>
      <c r="FA14" s="9">
        <v>6.0880000000000001</v>
      </c>
      <c r="FB14" s="9">
        <v>5.8869999999999996</v>
      </c>
      <c r="FC14" s="9">
        <v>0.20200000000000001</v>
      </c>
      <c r="FD14" s="9">
        <v>0</v>
      </c>
      <c r="FE14" s="9">
        <v>0.20200000000000001</v>
      </c>
      <c r="FF14" s="9">
        <v>0</v>
      </c>
      <c r="FG14" s="9">
        <v>0</v>
      </c>
      <c r="FH14" s="9">
        <v>3.5249999999999999</v>
      </c>
      <c r="FI14" s="9">
        <v>0.33500000000000002</v>
      </c>
      <c r="FJ14" s="9">
        <v>0.71</v>
      </c>
      <c r="FK14" s="9">
        <v>1.5189999999999999</v>
      </c>
      <c r="FL14" s="9">
        <v>0.86599999999999999</v>
      </c>
      <c r="FM14" s="9">
        <v>5.2229999999999999</v>
      </c>
      <c r="FN14" s="9">
        <v>0.77300000000000002</v>
      </c>
      <c r="FO14" s="9">
        <v>0.53500000000000003</v>
      </c>
      <c r="FP14" s="9">
        <v>9.6579999999999995</v>
      </c>
      <c r="FQ14" s="9">
        <v>96.322999999999993</v>
      </c>
      <c r="FR14" s="9">
        <v>92.096999999999994</v>
      </c>
      <c r="FS14" s="9">
        <v>8.6709999999999994</v>
      </c>
      <c r="FT14" s="9">
        <v>8.1</v>
      </c>
      <c r="FU14" s="9">
        <v>4.4859999999999998</v>
      </c>
      <c r="FV14" s="9">
        <v>3.6139999999999999</v>
      </c>
      <c r="FW14" s="9">
        <v>6.4980000000000002</v>
      </c>
      <c r="FX14" s="9">
        <v>1.6020000000000001</v>
      </c>
      <c r="FY14" s="9">
        <v>6.7140000000000004</v>
      </c>
      <c r="FZ14" s="9">
        <v>0</v>
      </c>
      <c r="GA14" s="9">
        <v>1.3859999999999999</v>
      </c>
      <c r="GB14" s="9">
        <v>3.2709999999999999</v>
      </c>
      <c r="GC14" s="9">
        <v>3.2160000000000002</v>
      </c>
      <c r="GD14" s="9">
        <v>1.613</v>
      </c>
      <c r="GE14" s="9">
        <v>5.3620000000000001</v>
      </c>
      <c r="GF14" s="9">
        <v>2.738</v>
      </c>
      <c r="GG14" s="9">
        <v>0.57099999999999995</v>
      </c>
      <c r="GH14" s="9">
        <v>83.426000000000002</v>
      </c>
      <c r="GI14" s="9">
        <v>72.596999999999994</v>
      </c>
      <c r="GJ14" s="9">
        <v>69.245000000000005</v>
      </c>
      <c r="GK14" s="9">
        <v>1.4</v>
      </c>
      <c r="GL14" s="9">
        <v>1.952</v>
      </c>
      <c r="GM14" s="9">
        <v>1.972</v>
      </c>
      <c r="GN14" s="9">
        <v>0.19400000000000001</v>
      </c>
      <c r="GO14" s="9">
        <v>1.1870000000000001</v>
      </c>
      <c r="GP14" s="9">
        <v>60.017000000000003</v>
      </c>
      <c r="GQ14" s="9">
        <v>4.2460000000000004</v>
      </c>
      <c r="GR14" s="9">
        <v>4.4779999999999998</v>
      </c>
      <c r="GS14" s="9">
        <v>3.8559999999999999</v>
      </c>
      <c r="GT14" s="9">
        <v>21.754000000000001</v>
      </c>
      <c r="GU14" s="9">
        <v>50.843000000000004</v>
      </c>
      <c r="GV14" s="9">
        <v>10.829000000000001</v>
      </c>
      <c r="GW14" s="9">
        <v>4.226</v>
      </c>
      <c r="GX14" s="9">
        <v>96.322999999999993</v>
      </c>
      <c r="GY14" s="9">
        <v>32.195</v>
      </c>
      <c r="GZ14" s="9">
        <v>31.027000000000001</v>
      </c>
      <c r="HA14" s="9">
        <v>3.6930000000000001</v>
      </c>
      <c r="HB14" s="9">
        <v>3.5019999999999998</v>
      </c>
      <c r="HC14" s="9">
        <v>1.3140000000000001</v>
      </c>
      <c r="HD14" s="9">
        <v>2.1880000000000002</v>
      </c>
      <c r="HE14" s="9">
        <v>2.4340000000000002</v>
      </c>
      <c r="HF14" s="9">
        <v>1.069</v>
      </c>
      <c r="HG14" s="9">
        <v>1.726</v>
      </c>
      <c r="HH14" s="9">
        <v>0.78800000000000003</v>
      </c>
      <c r="HI14" s="9">
        <v>0.98799999999999999</v>
      </c>
      <c r="HJ14" s="9">
        <v>0.92800000000000005</v>
      </c>
      <c r="HK14" s="9">
        <v>1</v>
      </c>
      <c r="HL14" s="9">
        <v>1.5740000000000001</v>
      </c>
      <c r="HM14" s="9">
        <v>2.72</v>
      </c>
      <c r="HN14" s="9">
        <v>0.78200000000000003</v>
      </c>
      <c r="HO14" s="9">
        <v>0.191</v>
      </c>
      <c r="HP14" s="9">
        <v>27.332999999999998</v>
      </c>
      <c r="HQ14" s="9">
        <v>23.905999999999999</v>
      </c>
      <c r="HR14" s="9">
        <v>19.89</v>
      </c>
      <c r="HS14" s="9">
        <v>1.5740000000000001</v>
      </c>
      <c r="HT14" s="9">
        <v>2.4420000000000002</v>
      </c>
      <c r="HU14" s="9">
        <v>0.99399999999999999</v>
      </c>
      <c r="HV14" s="9">
        <v>2.0299999999999998</v>
      </c>
      <c r="HW14" s="9">
        <v>0.79500000000000004</v>
      </c>
      <c r="HX14" s="9">
        <v>19.061</v>
      </c>
      <c r="HY14" s="9">
        <v>1.851</v>
      </c>
      <c r="HZ14" s="9">
        <v>0.873</v>
      </c>
      <c r="IA14" s="9">
        <v>2.121</v>
      </c>
      <c r="IB14" s="9">
        <v>6.9630000000000001</v>
      </c>
      <c r="IC14" s="9">
        <v>16.942</v>
      </c>
      <c r="ID14" s="9">
        <v>3.4279999999999999</v>
      </c>
      <c r="IE14" s="9">
        <v>1.169</v>
      </c>
      <c r="IF14" s="9">
        <v>32.195</v>
      </c>
      <c r="IG14" s="9">
        <v>25.937999999999999</v>
      </c>
      <c r="IH14" s="9">
        <v>24.847000000000001</v>
      </c>
      <c r="II14" s="9">
        <v>3.0190000000000001</v>
      </c>
      <c r="IJ14" s="9">
        <v>2.8319999999999999</v>
      </c>
      <c r="IK14" s="9">
        <v>1.9019999999999999</v>
      </c>
      <c r="IL14" s="9">
        <v>0.93</v>
      </c>
      <c r="IM14" s="9">
        <v>2.6440000000000001</v>
      </c>
      <c r="IN14" s="9">
        <v>0.187</v>
      </c>
      <c r="IO14" s="9">
        <v>1.8460000000000001</v>
      </c>
      <c r="IP14" s="9">
        <v>0.42599999999999999</v>
      </c>
      <c r="IQ14" s="9">
        <v>0.55900000000000005</v>
      </c>
    </row>
    <row r="15" spans="1:251">
      <c r="A15" s="10">
        <v>43497</v>
      </c>
      <c r="B15" s="9">
        <v>24.001000000000001</v>
      </c>
      <c r="C15" s="9">
        <v>22.36</v>
      </c>
      <c r="D15" s="9">
        <v>20.218</v>
      </c>
      <c r="E15" s="9">
        <v>2.9089999999999998</v>
      </c>
      <c r="F15" s="9">
        <v>2.9089999999999998</v>
      </c>
      <c r="G15" s="9">
        <v>1.802</v>
      </c>
      <c r="H15" s="9">
        <v>1.1080000000000001</v>
      </c>
      <c r="I15" s="9">
        <v>1.752</v>
      </c>
      <c r="J15" s="9">
        <v>1.1579999999999999</v>
      </c>
      <c r="K15" s="9">
        <v>1.98</v>
      </c>
      <c r="L15" s="9">
        <v>0.48199999999999998</v>
      </c>
      <c r="M15" s="9">
        <v>0.44700000000000001</v>
      </c>
      <c r="N15" s="9">
        <v>0.57299999999999995</v>
      </c>
      <c r="O15" s="9">
        <v>1.968</v>
      </c>
      <c r="P15" s="9">
        <v>0.36799999999999999</v>
      </c>
      <c r="Q15" s="9">
        <v>2.1989999999999998</v>
      </c>
      <c r="R15" s="9">
        <v>0.71099999999999997</v>
      </c>
      <c r="S15" s="9">
        <v>0</v>
      </c>
      <c r="T15" s="9">
        <v>17.309000000000001</v>
      </c>
      <c r="U15" s="9">
        <v>15.733000000000001</v>
      </c>
      <c r="V15" s="9">
        <v>15.058999999999999</v>
      </c>
      <c r="W15" s="9">
        <v>0.19700000000000001</v>
      </c>
      <c r="X15" s="9">
        <v>0.47699999999999998</v>
      </c>
      <c r="Y15" s="9">
        <v>0</v>
      </c>
      <c r="Z15" s="9">
        <v>0.22</v>
      </c>
      <c r="AA15" s="9">
        <v>0.45400000000000001</v>
      </c>
      <c r="AB15" s="9">
        <v>10.657999999999999</v>
      </c>
      <c r="AC15" s="9">
        <v>0.86799999999999999</v>
      </c>
      <c r="AD15" s="9">
        <v>0.89500000000000002</v>
      </c>
      <c r="AE15" s="9">
        <v>3.3130000000000002</v>
      </c>
      <c r="AF15" s="9">
        <v>3.1970000000000001</v>
      </c>
      <c r="AG15" s="9">
        <v>12.536</v>
      </c>
      <c r="AH15" s="9">
        <v>1.5760000000000001</v>
      </c>
      <c r="AI15" s="9">
        <v>2.1419999999999999</v>
      </c>
      <c r="AJ15" s="9">
        <v>22.36</v>
      </c>
      <c r="AK15" s="9">
        <v>35.648000000000003</v>
      </c>
      <c r="AL15" s="9">
        <v>34.192</v>
      </c>
      <c r="AM15" s="9">
        <v>3.1040000000000001</v>
      </c>
      <c r="AN15" s="9">
        <v>2.8530000000000002</v>
      </c>
      <c r="AO15" s="9">
        <v>1.099</v>
      </c>
      <c r="AP15" s="9">
        <v>1.754</v>
      </c>
      <c r="AQ15" s="9">
        <v>1.5189999999999999</v>
      </c>
      <c r="AR15" s="9">
        <v>1.3340000000000001</v>
      </c>
      <c r="AS15" s="9">
        <v>1.044</v>
      </c>
      <c r="AT15" s="9">
        <v>1.3640000000000001</v>
      </c>
      <c r="AU15" s="9">
        <v>0.44600000000000001</v>
      </c>
      <c r="AV15" s="9">
        <v>0.86899999999999999</v>
      </c>
      <c r="AW15" s="9">
        <v>1.0840000000000001</v>
      </c>
      <c r="AX15" s="9">
        <v>0.9</v>
      </c>
      <c r="AY15" s="9">
        <v>2.2080000000000002</v>
      </c>
      <c r="AZ15" s="9">
        <v>0.64500000000000002</v>
      </c>
      <c r="BA15" s="9">
        <v>0.251</v>
      </c>
      <c r="BB15" s="9">
        <v>31.088999999999999</v>
      </c>
      <c r="BC15" s="9">
        <v>30.047999999999998</v>
      </c>
      <c r="BD15" s="9">
        <v>26.844999999999999</v>
      </c>
      <c r="BE15" s="9">
        <v>2.302</v>
      </c>
      <c r="BF15" s="9">
        <v>0.90100000000000002</v>
      </c>
      <c r="BG15" s="9">
        <v>1.1659999999999999</v>
      </c>
      <c r="BH15" s="9">
        <v>1.629</v>
      </c>
      <c r="BI15" s="9">
        <v>0.40699999999999997</v>
      </c>
      <c r="BJ15" s="9">
        <v>23.616</v>
      </c>
      <c r="BK15" s="9">
        <v>2.5720000000000001</v>
      </c>
      <c r="BL15" s="9">
        <v>2.0779999999999998</v>
      </c>
      <c r="BM15" s="9">
        <v>1.782</v>
      </c>
      <c r="BN15" s="9">
        <v>9.4540000000000006</v>
      </c>
      <c r="BO15" s="9">
        <v>20.594000000000001</v>
      </c>
      <c r="BP15" s="9">
        <v>1.0409999999999999</v>
      </c>
      <c r="BQ15" s="9">
        <v>1.456</v>
      </c>
      <c r="BR15" s="9">
        <v>35.648000000000003</v>
      </c>
      <c r="BS15" s="9">
        <v>11.574999999999999</v>
      </c>
      <c r="BT15" s="9">
        <v>10.801</v>
      </c>
      <c r="BU15" s="9">
        <v>2.89</v>
      </c>
      <c r="BV15" s="9">
        <v>2.5249999999999999</v>
      </c>
      <c r="BW15" s="9">
        <v>0.91400000000000003</v>
      </c>
      <c r="BX15" s="9">
        <v>1.61</v>
      </c>
      <c r="BY15" s="9">
        <v>1.3049999999999999</v>
      </c>
      <c r="BZ15" s="9">
        <v>1.22</v>
      </c>
      <c r="CA15" s="9">
        <v>1.3049999999999999</v>
      </c>
      <c r="CB15" s="9">
        <v>1.22</v>
      </c>
      <c r="CC15" s="9">
        <v>0</v>
      </c>
      <c r="CD15" s="9">
        <v>0.437</v>
      </c>
      <c r="CE15" s="9">
        <v>1.653</v>
      </c>
      <c r="CF15" s="9">
        <v>0.435</v>
      </c>
      <c r="CG15" s="9">
        <v>1.8480000000000001</v>
      </c>
      <c r="CH15" s="9">
        <v>0.67600000000000005</v>
      </c>
      <c r="CI15" s="9">
        <v>0.36599999999999999</v>
      </c>
      <c r="CJ15" s="9">
        <v>7.9109999999999996</v>
      </c>
      <c r="CK15" s="9">
        <v>6.9420000000000002</v>
      </c>
      <c r="CL15" s="9">
        <v>6.4889999999999999</v>
      </c>
      <c r="CM15" s="9">
        <v>0</v>
      </c>
      <c r="CN15" s="9">
        <v>0.45300000000000001</v>
      </c>
      <c r="CO15" s="9">
        <v>0.22900000000000001</v>
      </c>
      <c r="CP15" s="9">
        <v>0.22500000000000001</v>
      </c>
      <c r="CQ15" s="9">
        <v>0</v>
      </c>
      <c r="CR15" s="9">
        <v>4.157</v>
      </c>
      <c r="CS15" s="9">
        <v>0.874</v>
      </c>
      <c r="CT15" s="9">
        <v>0.91300000000000003</v>
      </c>
      <c r="CU15" s="9">
        <v>0.998</v>
      </c>
      <c r="CV15" s="9">
        <v>1.3320000000000001</v>
      </c>
      <c r="CW15" s="9">
        <v>5.6109999999999998</v>
      </c>
      <c r="CX15" s="9">
        <v>0.96799999999999997</v>
      </c>
      <c r="CY15" s="9">
        <v>0.77500000000000002</v>
      </c>
      <c r="CZ15" s="9">
        <v>11.574999999999999</v>
      </c>
      <c r="DA15" s="9">
        <v>5.5339999999999998</v>
      </c>
      <c r="DB15" s="9">
        <v>5.0970000000000004</v>
      </c>
      <c r="DC15" s="9">
        <v>0.47399999999999998</v>
      </c>
      <c r="DD15" s="9">
        <v>0.47399999999999998</v>
      </c>
      <c r="DE15" s="9">
        <v>0.47399999999999998</v>
      </c>
      <c r="DF15" s="9">
        <v>0</v>
      </c>
      <c r="DG15" s="9">
        <v>0.47399999999999998</v>
      </c>
      <c r="DH15" s="9">
        <v>0</v>
      </c>
      <c r="DI15" s="9">
        <v>0.47399999999999998</v>
      </c>
      <c r="DJ15" s="9">
        <v>0</v>
      </c>
      <c r="DK15" s="9">
        <v>0</v>
      </c>
      <c r="DL15" s="9">
        <v>0.22</v>
      </c>
      <c r="DM15" s="9">
        <v>0</v>
      </c>
      <c r="DN15" s="9">
        <v>0.254</v>
      </c>
      <c r="DO15" s="9">
        <v>0.47399999999999998</v>
      </c>
      <c r="DP15" s="9">
        <v>0</v>
      </c>
      <c r="DQ15" s="9">
        <v>0</v>
      </c>
      <c r="DR15" s="9">
        <v>4.6230000000000002</v>
      </c>
      <c r="DS15" s="9">
        <v>4.1509999999999998</v>
      </c>
      <c r="DT15" s="9">
        <v>4.1509999999999998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2.4910000000000001</v>
      </c>
      <c r="EA15" s="9">
        <v>0</v>
      </c>
      <c r="EB15" s="9">
        <v>0.23899999999999999</v>
      </c>
      <c r="EC15" s="9">
        <v>1.421</v>
      </c>
      <c r="ED15" s="9">
        <v>0</v>
      </c>
      <c r="EE15" s="9">
        <v>4.1509999999999998</v>
      </c>
      <c r="EF15" s="9">
        <v>0.47099999999999997</v>
      </c>
      <c r="EG15" s="9">
        <v>0.437</v>
      </c>
      <c r="EH15" s="9">
        <v>5.5339999999999998</v>
      </c>
      <c r="EI15" s="9">
        <v>10.468</v>
      </c>
      <c r="EJ15" s="9">
        <v>8.8480000000000008</v>
      </c>
      <c r="EK15" s="9">
        <v>1.2709999999999999</v>
      </c>
      <c r="EL15" s="9">
        <v>1.2709999999999999</v>
      </c>
      <c r="EM15" s="9">
        <v>0.439</v>
      </c>
      <c r="EN15" s="9">
        <v>0.83099999999999996</v>
      </c>
      <c r="EO15" s="9">
        <v>0.65700000000000003</v>
      </c>
      <c r="EP15" s="9">
        <v>0.61399999999999999</v>
      </c>
      <c r="EQ15" s="9">
        <v>0.65700000000000003</v>
      </c>
      <c r="ER15" s="9">
        <v>0.61399999999999999</v>
      </c>
      <c r="ES15" s="9">
        <v>0</v>
      </c>
      <c r="ET15" s="9">
        <v>0.54800000000000004</v>
      </c>
      <c r="EU15" s="9">
        <v>0.72299999999999998</v>
      </c>
      <c r="EV15" s="9">
        <v>0</v>
      </c>
      <c r="EW15" s="9">
        <v>0.23899999999999999</v>
      </c>
      <c r="EX15" s="9">
        <v>1.0309999999999999</v>
      </c>
      <c r="EY15" s="9">
        <v>0</v>
      </c>
      <c r="EZ15" s="9">
        <v>7.577</v>
      </c>
      <c r="FA15" s="9">
        <v>6.6470000000000002</v>
      </c>
      <c r="FB15" s="9">
        <v>6.6470000000000002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4.6459999999999999</v>
      </c>
      <c r="FI15" s="9">
        <v>0.223</v>
      </c>
      <c r="FJ15" s="9">
        <v>0</v>
      </c>
      <c r="FK15" s="9">
        <v>1.778</v>
      </c>
      <c r="FL15" s="9">
        <v>0</v>
      </c>
      <c r="FM15" s="9">
        <v>6.6470000000000002</v>
      </c>
      <c r="FN15" s="9">
        <v>0.93</v>
      </c>
      <c r="FO15" s="9">
        <v>1.621</v>
      </c>
      <c r="FP15" s="9">
        <v>10.468</v>
      </c>
      <c r="FQ15" s="9">
        <v>93.195999999999998</v>
      </c>
      <c r="FR15" s="9">
        <v>88.947000000000003</v>
      </c>
      <c r="FS15" s="9">
        <v>9.6910000000000007</v>
      </c>
      <c r="FT15" s="9">
        <v>9.0139999999999993</v>
      </c>
      <c r="FU15" s="9">
        <v>5.1559999999999997</v>
      </c>
      <c r="FV15" s="9">
        <v>3.8580000000000001</v>
      </c>
      <c r="FW15" s="9">
        <v>6.7619999999999996</v>
      </c>
      <c r="FX15" s="9">
        <v>2.2519999999999998</v>
      </c>
      <c r="FY15" s="9">
        <v>7.9930000000000003</v>
      </c>
      <c r="FZ15" s="9">
        <v>0</v>
      </c>
      <c r="GA15" s="9">
        <v>1.0209999999999999</v>
      </c>
      <c r="GB15" s="9">
        <v>3.7320000000000002</v>
      </c>
      <c r="GC15" s="9">
        <v>2.677</v>
      </c>
      <c r="GD15" s="9">
        <v>2.6040000000000001</v>
      </c>
      <c r="GE15" s="9">
        <v>7.766</v>
      </c>
      <c r="GF15" s="9">
        <v>1.248</v>
      </c>
      <c r="GG15" s="9">
        <v>0.67700000000000005</v>
      </c>
      <c r="GH15" s="9">
        <v>79.256</v>
      </c>
      <c r="GI15" s="9">
        <v>67.876000000000005</v>
      </c>
      <c r="GJ15" s="9">
        <v>63.222000000000001</v>
      </c>
      <c r="GK15" s="9">
        <v>2.2530000000000001</v>
      </c>
      <c r="GL15" s="9">
        <v>2.4009999999999998</v>
      </c>
      <c r="GM15" s="9">
        <v>3.5009999999999999</v>
      </c>
      <c r="GN15" s="9">
        <v>0</v>
      </c>
      <c r="GO15" s="9">
        <v>1.153</v>
      </c>
      <c r="GP15" s="9">
        <v>52.972999999999999</v>
      </c>
      <c r="GQ15" s="9">
        <v>3.6589999999999998</v>
      </c>
      <c r="GR15" s="9">
        <v>5.2270000000000003</v>
      </c>
      <c r="GS15" s="9">
        <v>6.0170000000000003</v>
      </c>
      <c r="GT15" s="9">
        <v>22.113</v>
      </c>
      <c r="GU15" s="9">
        <v>45.762999999999998</v>
      </c>
      <c r="GV15" s="9">
        <v>11.38</v>
      </c>
      <c r="GW15" s="9">
        <v>4.2489999999999997</v>
      </c>
      <c r="GX15" s="9">
        <v>93.195999999999998</v>
      </c>
      <c r="GY15" s="9">
        <v>30.141999999999999</v>
      </c>
      <c r="GZ15" s="9">
        <v>29.466000000000001</v>
      </c>
      <c r="HA15" s="9">
        <v>3.2490000000000001</v>
      </c>
      <c r="HB15" s="9">
        <v>3.2490000000000001</v>
      </c>
      <c r="HC15" s="9">
        <v>1.371</v>
      </c>
      <c r="HD15" s="9">
        <v>1.877</v>
      </c>
      <c r="HE15" s="9">
        <v>1.6220000000000001</v>
      </c>
      <c r="HF15" s="9">
        <v>1.6259999999999999</v>
      </c>
      <c r="HG15" s="9">
        <v>1.8220000000000001</v>
      </c>
      <c r="HH15" s="9">
        <v>0.94799999999999995</v>
      </c>
      <c r="HI15" s="9">
        <v>0.47799999999999998</v>
      </c>
      <c r="HJ15" s="9">
        <v>0.443</v>
      </c>
      <c r="HK15" s="9">
        <v>0.94399999999999995</v>
      </c>
      <c r="HL15" s="9">
        <v>1.8620000000000001</v>
      </c>
      <c r="HM15" s="9">
        <v>1.798</v>
      </c>
      <c r="HN15" s="9">
        <v>1.4510000000000001</v>
      </c>
      <c r="HO15" s="9">
        <v>0</v>
      </c>
      <c r="HP15" s="9">
        <v>26.218</v>
      </c>
      <c r="HQ15" s="9">
        <v>22.725999999999999</v>
      </c>
      <c r="HR15" s="9">
        <v>21.408000000000001</v>
      </c>
      <c r="HS15" s="9">
        <v>0.64900000000000002</v>
      </c>
      <c r="HT15" s="9">
        <v>0.66800000000000004</v>
      </c>
      <c r="HU15" s="9">
        <v>0.47599999999999998</v>
      </c>
      <c r="HV15" s="9">
        <v>0.435</v>
      </c>
      <c r="HW15" s="9">
        <v>0.40699999999999997</v>
      </c>
      <c r="HX15" s="9">
        <v>17.751000000000001</v>
      </c>
      <c r="HY15" s="9">
        <v>2.165</v>
      </c>
      <c r="HZ15" s="9">
        <v>0.87</v>
      </c>
      <c r="IA15" s="9">
        <v>1.94</v>
      </c>
      <c r="IB15" s="9">
        <v>7.26</v>
      </c>
      <c r="IC15" s="9">
        <v>15.465999999999999</v>
      </c>
      <c r="ID15" s="9">
        <v>3.492</v>
      </c>
      <c r="IE15" s="9">
        <v>0.67600000000000005</v>
      </c>
      <c r="IF15" s="9">
        <v>30.141999999999999</v>
      </c>
      <c r="IG15" s="9">
        <v>24.710999999999999</v>
      </c>
      <c r="IH15" s="9">
        <v>23.471</v>
      </c>
      <c r="II15" s="9">
        <v>1.9910000000000001</v>
      </c>
      <c r="IJ15" s="9">
        <v>1.9910000000000001</v>
      </c>
      <c r="IK15" s="9">
        <v>1.476</v>
      </c>
      <c r="IL15" s="9">
        <v>0.51400000000000001</v>
      </c>
      <c r="IM15" s="9">
        <v>1.4410000000000001</v>
      </c>
      <c r="IN15" s="9">
        <v>0.54900000000000004</v>
      </c>
      <c r="IO15" s="9">
        <v>1.4410000000000001</v>
      </c>
      <c r="IP15" s="9">
        <v>0</v>
      </c>
      <c r="IQ15" s="9">
        <v>0.54900000000000004</v>
      </c>
    </row>
    <row r="16" spans="1:251">
      <c r="A16" s="10">
        <v>43862</v>
      </c>
      <c r="B16" s="9">
        <v>22.148</v>
      </c>
      <c r="C16" s="9">
        <v>25.853000000000002</v>
      </c>
      <c r="D16" s="9">
        <v>24.06</v>
      </c>
      <c r="E16" s="9">
        <v>2.0110000000000001</v>
      </c>
      <c r="F16" s="9">
        <v>1.413</v>
      </c>
      <c r="G16" s="9">
        <v>0.80100000000000005</v>
      </c>
      <c r="H16" s="9">
        <v>0.61199999999999999</v>
      </c>
      <c r="I16" s="9">
        <v>1.18</v>
      </c>
      <c r="J16" s="9">
        <v>0.23300000000000001</v>
      </c>
      <c r="K16" s="9">
        <v>0.95399999999999996</v>
      </c>
      <c r="L16" s="9">
        <v>0.23300000000000001</v>
      </c>
      <c r="M16" s="9">
        <v>0.22600000000000001</v>
      </c>
      <c r="N16" s="9">
        <v>0</v>
      </c>
      <c r="O16" s="9">
        <v>0.23300000000000001</v>
      </c>
      <c r="P16" s="9">
        <v>1.18</v>
      </c>
      <c r="Q16" s="9">
        <v>0.80100000000000005</v>
      </c>
      <c r="R16" s="9">
        <v>0.61199999999999999</v>
      </c>
      <c r="S16" s="9">
        <v>0.59799999999999998</v>
      </c>
      <c r="T16" s="9">
        <v>22.05</v>
      </c>
      <c r="U16" s="9">
        <v>20.065999999999999</v>
      </c>
      <c r="V16" s="9">
        <v>19.266999999999999</v>
      </c>
      <c r="W16" s="9">
        <v>0.46800000000000003</v>
      </c>
      <c r="X16" s="9">
        <v>0.33100000000000002</v>
      </c>
      <c r="Y16" s="9">
        <v>0</v>
      </c>
      <c r="Z16" s="9">
        <v>0.33100000000000002</v>
      </c>
      <c r="AA16" s="9">
        <v>0.46800000000000003</v>
      </c>
      <c r="AB16" s="9">
        <v>12.8</v>
      </c>
      <c r="AC16" s="9">
        <v>2.02</v>
      </c>
      <c r="AD16" s="9">
        <v>1.236</v>
      </c>
      <c r="AE16" s="9">
        <v>4.01</v>
      </c>
      <c r="AF16" s="9">
        <v>3.2639999999999998</v>
      </c>
      <c r="AG16" s="9">
        <v>16.803000000000001</v>
      </c>
      <c r="AH16" s="9">
        <v>1.9830000000000001</v>
      </c>
      <c r="AI16" s="9">
        <v>1.792</v>
      </c>
      <c r="AJ16" s="9">
        <v>25.853000000000002</v>
      </c>
      <c r="AK16" s="9">
        <v>46.917000000000002</v>
      </c>
      <c r="AL16" s="9">
        <v>44.335999999999999</v>
      </c>
      <c r="AM16" s="9">
        <v>3.7909999999999999</v>
      </c>
      <c r="AN16" s="9">
        <v>2.98</v>
      </c>
      <c r="AO16" s="9">
        <v>0.86399999999999999</v>
      </c>
      <c r="AP16" s="9">
        <v>2.117</v>
      </c>
      <c r="AQ16" s="9">
        <v>2.5489999999999999</v>
      </c>
      <c r="AR16" s="9">
        <v>0.43099999999999999</v>
      </c>
      <c r="AS16" s="9">
        <v>1.8819999999999999</v>
      </c>
      <c r="AT16" s="9">
        <v>0.43099999999999999</v>
      </c>
      <c r="AU16" s="9">
        <v>0.66700000000000004</v>
      </c>
      <c r="AV16" s="9">
        <v>1.125</v>
      </c>
      <c r="AW16" s="9">
        <v>0.42599999999999999</v>
      </c>
      <c r="AX16" s="9">
        <v>1.429</v>
      </c>
      <c r="AY16" s="9">
        <v>2.3220000000000001</v>
      </c>
      <c r="AZ16" s="9">
        <v>0.65800000000000003</v>
      </c>
      <c r="BA16" s="9">
        <v>0.81</v>
      </c>
      <c r="BB16" s="9">
        <v>40.545000000000002</v>
      </c>
      <c r="BC16" s="9">
        <v>37.715000000000003</v>
      </c>
      <c r="BD16" s="9">
        <v>34.649000000000001</v>
      </c>
      <c r="BE16" s="9">
        <v>2.2109999999999999</v>
      </c>
      <c r="BF16" s="9">
        <v>0.65200000000000002</v>
      </c>
      <c r="BG16" s="9">
        <v>1.7609999999999999</v>
      </c>
      <c r="BH16" s="9">
        <v>1.1020000000000001</v>
      </c>
      <c r="BI16" s="9">
        <v>0</v>
      </c>
      <c r="BJ16" s="9">
        <v>29.943999999999999</v>
      </c>
      <c r="BK16" s="9">
        <v>1.712</v>
      </c>
      <c r="BL16" s="9">
        <v>2.0129999999999999</v>
      </c>
      <c r="BM16" s="9">
        <v>4.0449999999999999</v>
      </c>
      <c r="BN16" s="9">
        <v>9.9610000000000003</v>
      </c>
      <c r="BO16" s="9">
        <v>27.754000000000001</v>
      </c>
      <c r="BP16" s="9">
        <v>2.83</v>
      </c>
      <c r="BQ16" s="9">
        <v>2.581</v>
      </c>
      <c r="BR16" s="9">
        <v>46.917000000000002</v>
      </c>
      <c r="BS16" s="9">
        <v>13.422000000000001</v>
      </c>
      <c r="BT16" s="9">
        <v>11.991</v>
      </c>
      <c r="BU16" s="9">
        <v>1.135</v>
      </c>
      <c r="BV16" s="9">
        <v>0.90700000000000003</v>
      </c>
      <c r="BW16" s="9">
        <v>0.33500000000000002</v>
      </c>
      <c r="BX16" s="9">
        <v>0.57199999999999995</v>
      </c>
      <c r="BY16" s="9">
        <v>0</v>
      </c>
      <c r="BZ16" s="9">
        <v>0.90700000000000003</v>
      </c>
      <c r="CA16" s="9">
        <v>0.33500000000000002</v>
      </c>
      <c r="CB16" s="9">
        <v>0.57199999999999995</v>
      </c>
      <c r="CC16" s="9">
        <v>0</v>
      </c>
      <c r="CD16" s="9">
        <v>0.33500000000000002</v>
      </c>
      <c r="CE16" s="9">
        <v>0.57199999999999995</v>
      </c>
      <c r="CF16" s="9">
        <v>0</v>
      </c>
      <c r="CG16" s="9">
        <v>0.55600000000000005</v>
      </c>
      <c r="CH16" s="9">
        <v>0.35099999999999998</v>
      </c>
      <c r="CI16" s="9">
        <v>0.22800000000000001</v>
      </c>
      <c r="CJ16" s="9">
        <v>10.856</v>
      </c>
      <c r="CK16" s="9">
        <v>10.202</v>
      </c>
      <c r="CL16" s="9">
        <v>10.202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4.7069999999999999</v>
      </c>
      <c r="CS16" s="9">
        <v>1.9319999999999999</v>
      </c>
      <c r="CT16" s="9">
        <v>0.63600000000000001</v>
      </c>
      <c r="CU16" s="9">
        <v>2.927</v>
      </c>
      <c r="CV16" s="9">
        <v>2.2959999999999998</v>
      </c>
      <c r="CW16" s="9">
        <v>7.9059999999999997</v>
      </c>
      <c r="CX16" s="9">
        <v>0.65400000000000003</v>
      </c>
      <c r="CY16" s="9">
        <v>1.4319999999999999</v>
      </c>
      <c r="CZ16" s="9">
        <v>13.422000000000001</v>
      </c>
      <c r="DA16" s="9">
        <v>4.9610000000000003</v>
      </c>
      <c r="DB16" s="9">
        <v>4.3170000000000002</v>
      </c>
      <c r="DC16" s="9">
        <v>0.40400000000000003</v>
      </c>
      <c r="DD16" s="9">
        <v>0.40400000000000003</v>
      </c>
      <c r="DE16" s="9">
        <v>0</v>
      </c>
      <c r="DF16" s="9">
        <v>0.40400000000000003</v>
      </c>
      <c r="DG16" s="9">
        <v>0.40400000000000003</v>
      </c>
      <c r="DH16" s="9">
        <v>0</v>
      </c>
      <c r="DI16" s="9">
        <v>0.20200000000000001</v>
      </c>
      <c r="DJ16" s="9">
        <v>0</v>
      </c>
      <c r="DK16" s="9">
        <v>0</v>
      </c>
      <c r="DL16" s="9">
        <v>0.20200000000000001</v>
      </c>
      <c r="DM16" s="9">
        <v>0</v>
      </c>
      <c r="DN16" s="9">
        <v>0.20200000000000001</v>
      </c>
      <c r="DO16" s="9">
        <v>0.20200000000000001</v>
      </c>
      <c r="DP16" s="9">
        <v>0.20200000000000001</v>
      </c>
      <c r="DQ16" s="9">
        <v>0</v>
      </c>
      <c r="DR16" s="9">
        <v>3.9129999999999998</v>
      </c>
      <c r="DS16" s="9">
        <v>3.1269999999999998</v>
      </c>
      <c r="DT16" s="9">
        <v>3.1269999999999998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1.75</v>
      </c>
      <c r="EA16" s="9">
        <v>0.20200000000000001</v>
      </c>
      <c r="EB16" s="9">
        <v>0</v>
      </c>
      <c r="EC16" s="9">
        <v>1.1759999999999999</v>
      </c>
      <c r="ED16" s="9">
        <v>0.20699999999999999</v>
      </c>
      <c r="EE16" s="9">
        <v>2.9209999999999998</v>
      </c>
      <c r="EF16" s="9">
        <v>0.78500000000000003</v>
      </c>
      <c r="EG16" s="9">
        <v>0.64400000000000002</v>
      </c>
      <c r="EH16" s="9">
        <v>4.9610000000000003</v>
      </c>
      <c r="EI16" s="9">
        <v>11.721</v>
      </c>
      <c r="EJ16" s="9">
        <v>11.028</v>
      </c>
      <c r="EK16" s="9">
        <v>1.357</v>
      </c>
      <c r="EL16" s="9">
        <v>1.357</v>
      </c>
      <c r="EM16" s="9">
        <v>0.39700000000000002</v>
      </c>
      <c r="EN16" s="9">
        <v>0.96</v>
      </c>
      <c r="EO16" s="9">
        <v>1.135</v>
      </c>
      <c r="EP16" s="9">
        <v>0.222</v>
      </c>
      <c r="EQ16" s="9">
        <v>1.135</v>
      </c>
      <c r="ER16" s="9">
        <v>0.222</v>
      </c>
      <c r="ES16" s="9">
        <v>0</v>
      </c>
      <c r="ET16" s="9">
        <v>0.42299999999999999</v>
      </c>
      <c r="EU16" s="9">
        <v>0.45</v>
      </c>
      <c r="EV16" s="9">
        <v>0.48399999999999999</v>
      </c>
      <c r="EW16" s="9">
        <v>0.71</v>
      </c>
      <c r="EX16" s="9">
        <v>0.64700000000000002</v>
      </c>
      <c r="EY16" s="9">
        <v>0</v>
      </c>
      <c r="EZ16" s="9">
        <v>9.6720000000000006</v>
      </c>
      <c r="FA16" s="9">
        <v>7.2670000000000003</v>
      </c>
      <c r="FB16" s="9">
        <v>7.2670000000000003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4.72</v>
      </c>
      <c r="FI16" s="9">
        <v>1.0109999999999999</v>
      </c>
      <c r="FJ16" s="9">
        <v>0.38800000000000001</v>
      </c>
      <c r="FK16" s="9">
        <v>1.1479999999999999</v>
      </c>
      <c r="FL16" s="9">
        <v>1.2</v>
      </c>
      <c r="FM16" s="9">
        <v>6.0670000000000002</v>
      </c>
      <c r="FN16" s="9">
        <v>2.4049999999999998</v>
      </c>
      <c r="FO16" s="9">
        <v>0.69299999999999995</v>
      </c>
      <c r="FP16" s="9">
        <v>11.721</v>
      </c>
      <c r="FQ16" s="9">
        <v>90.093999999999994</v>
      </c>
      <c r="FR16" s="9">
        <v>87.656999999999996</v>
      </c>
      <c r="FS16" s="9">
        <v>9.8309999999999995</v>
      </c>
      <c r="FT16" s="9">
        <v>9.218</v>
      </c>
      <c r="FU16" s="9">
        <v>4.7160000000000002</v>
      </c>
      <c r="FV16" s="9">
        <v>4.5030000000000001</v>
      </c>
      <c r="FW16" s="9">
        <v>6.274</v>
      </c>
      <c r="FX16" s="9">
        <v>2.9449999999999998</v>
      </c>
      <c r="FY16" s="9">
        <v>7.1040000000000001</v>
      </c>
      <c r="FZ16" s="9">
        <v>0</v>
      </c>
      <c r="GA16" s="9">
        <v>2.1139999999999999</v>
      </c>
      <c r="GB16" s="9">
        <v>5.1870000000000003</v>
      </c>
      <c r="GC16" s="9">
        <v>2.552</v>
      </c>
      <c r="GD16" s="9">
        <v>1.4790000000000001</v>
      </c>
      <c r="GE16" s="9">
        <v>7.1150000000000002</v>
      </c>
      <c r="GF16" s="9">
        <v>2.1030000000000002</v>
      </c>
      <c r="GG16" s="9">
        <v>0.61299999999999999</v>
      </c>
      <c r="GH16" s="9">
        <v>77.825999999999993</v>
      </c>
      <c r="GI16" s="9">
        <v>69.239000000000004</v>
      </c>
      <c r="GJ16" s="9">
        <v>63.445999999999998</v>
      </c>
      <c r="GK16" s="9">
        <v>3.7080000000000002</v>
      </c>
      <c r="GL16" s="9">
        <v>2.0840000000000001</v>
      </c>
      <c r="GM16" s="9">
        <v>4.508</v>
      </c>
      <c r="GN16" s="9">
        <v>0.45200000000000001</v>
      </c>
      <c r="GO16" s="9">
        <v>0.83199999999999996</v>
      </c>
      <c r="GP16" s="9">
        <v>55.896999999999998</v>
      </c>
      <c r="GQ16" s="9">
        <v>4.6749999999999998</v>
      </c>
      <c r="GR16" s="9">
        <v>2.165</v>
      </c>
      <c r="GS16" s="9">
        <v>6.5010000000000003</v>
      </c>
      <c r="GT16" s="9">
        <v>18.353000000000002</v>
      </c>
      <c r="GU16" s="9">
        <v>50.886000000000003</v>
      </c>
      <c r="GV16" s="9">
        <v>8.5869999999999997</v>
      </c>
      <c r="GW16" s="9">
        <v>2.4369999999999998</v>
      </c>
      <c r="GX16" s="9">
        <v>90.093999999999994</v>
      </c>
      <c r="GY16" s="9">
        <v>32.94</v>
      </c>
      <c r="GZ16" s="9">
        <v>31.658999999999999</v>
      </c>
      <c r="HA16" s="9">
        <v>4.6390000000000002</v>
      </c>
      <c r="HB16" s="9">
        <v>4.0599999999999996</v>
      </c>
      <c r="HC16" s="9">
        <v>1.31</v>
      </c>
      <c r="HD16" s="9">
        <v>2.75</v>
      </c>
      <c r="HE16" s="9">
        <v>2.58</v>
      </c>
      <c r="HF16" s="9">
        <v>1.4810000000000001</v>
      </c>
      <c r="HG16" s="9">
        <v>1.913</v>
      </c>
      <c r="HH16" s="9">
        <v>1.069</v>
      </c>
      <c r="HI16" s="9">
        <v>1.079</v>
      </c>
      <c r="HJ16" s="9">
        <v>1.5449999999999999</v>
      </c>
      <c r="HK16" s="9">
        <v>1.107</v>
      </c>
      <c r="HL16" s="9">
        <v>1.4079999999999999</v>
      </c>
      <c r="HM16" s="9">
        <v>3.391</v>
      </c>
      <c r="HN16" s="9">
        <v>0.67</v>
      </c>
      <c r="HO16" s="9">
        <v>0.57799999999999996</v>
      </c>
      <c r="HP16" s="9">
        <v>27.02</v>
      </c>
      <c r="HQ16" s="9">
        <v>22.417000000000002</v>
      </c>
      <c r="HR16" s="9">
        <v>21.009</v>
      </c>
      <c r="HS16" s="9">
        <v>0.97399999999999998</v>
      </c>
      <c r="HT16" s="9">
        <v>0.434</v>
      </c>
      <c r="HU16" s="9">
        <v>0.751</v>
      </c>
      <c r="HV16" s="9">
        <v>0.65600000000000003</v>
      </c>
      <c r="HW16" s="9">
        <v>0</v>
      </c>
      <c r="HX16" s="9">
        <v>17.501000000000001</v>
      </c>
      <c r="HY16" s="9">
        <v>1.274</v>
      </c>
      <c r="HZ16" s="9">
        <v>1.18</v>
      </c>
      <c r="IA16" s="9">
        <v>2.4609999999999999</v>
      </c>
      <c r="IB16" s="9">
        <v>5.1139999999999999</v>
      </c>
      <c r="IC16" s="9">
        <v>17.302</v>
      </c>
      <c r="ID16" s="9">
        <v>4.6029999999999998</v>
      </c>
      <c r="IE16" s="9">
        <v>1.2809999999999999</v>
      </c>
      <c r="IF16" s="9">
        <v>32.94</v>
      </c>
      <c r="IG16" s="9">
        <v>24.948</v>
      </c>
      <c r="IH16" s="9">
        <v>23.69</v>
      </c>
      <c r="II16" s="9">
        <v>2.6150000000000002</v>
      </c>
      <c r="IJ16" s="9">
        <v>2.363</v>
      </c>
      <c r="IK16" s="9">
        <v>1.365</v>
      </c>
      <c r="IL16" s="9">
        <v>0.997</v>
      </c>
      <c r="IM16" s="9">
        <v>1.698</v>
      </c>
      <c r="IN16" s="9">
        <v>0.66500000000000004</v>
      </c>
      <c r="IO16" s="9">
        <v>1.472</v>
      </c>
      <c r="IP16" s="9">
        <v>0.42899999999999999</v>
      </c>
      <c r="IQ16" s="9">
        <v>0.46100000000000002</v>
      </c>
    </row>
    <row r="17" spans="1:251">
      <c r="A17" s="10">
        <v>44228</v>
      </c>
      <c r="B17" s="9">
        <v>22.856000000000002</v>
      </c>
      <c r="C17" s="9">
        <v>25.306999999999999</v>
      </c>
      <c r="D17" s="9">
        <v>23.553999999999998</v>
      </c>
      <c r="E17" s="9">
        <v>2.8460000000000001</v>
      </c>
      <c r="F17" s="9">
        <v>2.6240000000000001</v>
      </c>
      <c r="G17" s="9">
        <v>0.747</v>
      </c>
      <c r="H17" s="9">
        <v>1.877</v>
      </c>
      <c r="I17" s="9">
        <v>1.206</v>
      </c>
      <c r="J17" s="9">
        <v>1.419</v>
      </c>
      <c r="K17" s="9">
        <v>1.26</v>
      </c>
      <c r="L17" s="9">
        <v>0.93300000000000005</v>
      </c>
      <c r="M17" s="9">
        <v>0.43099999999999999</v>
      </c>
      <c r="N17" s="9">
        <v>0.89200000000000002</v>
      </c>
      <c r="O17" s="9">
        <v>1.0509999999999999</v>
      </c>
      <c r="P17" s="9">
        <v>0.68100000000000005</v>
      </c>
      <c r="Q17" s="9">
        <v>2.1850000000000001</v>
      </c>
      <c r="R17" s="9">
        <v>0.439</v>
      </c>
      <c r="S17" s="9">
        <v>0.221</v>
      </c>
      <c r="T17" s="9">
        <v>20.707999999999998</v>
      </c>
      <c r="U17" s="9">
        <v>18.594999999999999</v>
      </c>
      <c r="V17" s="9">
        <v>16.765999999999998</v>
      </c>
      <c r="W17" s="9">
        <v>0.39700000000000002</v>
      </c>
      <c r="X17" s="9">
        <v>1.4319999999999999</v>
      </c>
      <c r="Y17" s="9">
        <v>0.61699999999999999</v>
      </c>
      <c r="Z17" s="9">
        <v>0.83699999999999997</v>
      </c>
      <c r="AA17" s="9">
        <v>0.375</v>
      </c>
      <c r="AB17" s="9">
        <v>14.653</v>
      </c>
      <c r="AC17" s="9">
        <v>1.3680000000000001</v>
      </c>
      <c r="AD17" s="9">
        <v>1.2090000000000001</v>
      </c>
      <c r="AE17" s="9">
        <v>1.365</v>
      </c>
      <c r="AF17" s="9">
        <v>2.9449999999999998</v>
      </c>
      <c r="AG17" s="9">
        <v>15.65</v>
      </c>
      <c r="AH17" s="9">
        <v>2.113</v>
      </c>
      <c r="AI17" s="9">
        <v>1.7529999999999999</v>
      </c>
      <c r="AJ17" s="9">
        <v>25.306999999999999</v>
      </c>
      <c r="AK17" s="9">
        <v>38.289000000000001</v>
      </c>
      <c r="AL17" s="9">
        <v>36.484000000000002</v>
      </c>
      <c r="AM17" s="9">
        <v>5.0369999999999999</v>
      </c>
      <c r="AN17" s="9">
        <v>4.2130000000000001</v>
      </c>
      <c r="AO17" s="9">
        <v>2.2069999999999999</v>
      </c>
      <c r="AP17" s="9">
        <v>2.0059999999999998</v>
      </c>
      <c r="AQ17" s="9">
        <v>3.468</v>
      </c>
      <c r="AR17" s="9">
        <v>0.745</v>
      </c>
      <c r="AS17" s="9">
        <v>3.2330000000000001</v>
      </c>
      <c r="AT17" s="9">
        <v>0.745</v>
      </c>
      <c r="AU17" s="9">
        <v>0</v>
      </c>
      <c r="AV17" s="9">
        <v>1.798</v>
      </c>
      <c r="AW17" s="9">
        <v>1.167</v>
      </c>
      <c r="AX17" s="9">
        <v>1.248</v>
      </c>
      <c r="AY17" s="9">
        <v>3.5990000000000002</v>
      </c>
      <c r="AZ17" s="9">
        <v>0.61399999999999999</v>
      </c>
      <c r="BA17" s="9">
        <v>0.82399999999999995</v>
      </c>
      <c r="BB17" s="9">
        <v>31.446999999999999</v>
      </c>
      <c r="BC17" s="9">
        <v>30.048999999999999</v>
      </c>
      <c r="BD17" s="9">
        <v>27.762</v>
      </c>
      <c r="BE17" s="9">
        <v>1.25</v>
      </c>
      <c r="BF17" s="9">
        <v>1.038</v>
      </c>
      <c r="BG17" s="9">
        <v>0.82399999999999995</v>
      </c>
      <c r="BH17" s="9">
        <v>1.2689999999999999</v>
      </c>
      <c r="BI17" s="9">
        <v>0.19500000000000001</v>
      </c>
      <c r="BJ17" s="9">
        <v>22.815000000000001</v>
      </c>
      <c r="BK17" s="9">
        <v>2.3610000000000002</v>
      </c>
      <c r="BL17" s="9">
        <v>0.98299999999999998</v>
      </c>
      <c r="BM17" s="9">
        <v>3.891</v>
      </c>
      <c r="BN17" s="9">
        <v>7.8380000000000001</v>
      </c>
      <c r="BO17" s="9">
        <v>22.210999999999999</v>
      </c>
      <c r="BP17" s="9">
        <v>1.397</v>
      </c>
      <c r="BQ17" s="9">
        <v>1.8049999999999999</v>
      </c>
      <c r="BR17" s="9">
        <v>38.289000000000001</v>
      </c>
      <c r="BS17" s="9">
        <v>17.193999999999999</v>
      </c>
      <c r="BT17" s="9">
        <v>16.234999999999999</v>
      </c>
      <c r="BU17" s="9">
        <v>3.2690000000000001</v>
      </c>
      <c r="BV17" s="9">
        <v>2.7749999999999999</v>
      </c>
      <c r="BW17" s="9">
        <v>0.65600000000000003</v>
      </c>
      <c r="BX17" s="9">
        <v>2.1190000000000002</v>
      </c>
      <c r="BY17" s="9">
        <v>1.43</v>
      </c>
      <c r="BZ17" s="9">
        <v>1.345</v>
      </c>
      <c r="CA17" s="9">
        <v>1.43</v>
      </c>
      <c r="CB17" s="9">
        <v>1.345</v>
      </c>
      <c r="CC17" s="9">
        <v>0</v>
      </c>
      <c r="CD17" s="9">
        <v>0.379</v>
      </c>
      <c r="CE17" s="9">
        <v>2.0819999999999999</v>
      </c>
      <c r="CF17" s="9">
        <v>0.313</v>
      </c>
      <c r="CG17" s="9">
        <v>1.7529999999999999</v>
      </c>
      <c r="CH17" s="9">
        <v>1.022</v>
      </c>
      <c r="CI17" s="9">
        <v>0.49399999999999999</v>
      </c>
      <c r="CJ17" s="9">
        <v>12.965999999999999</v>
      </c>
      <c r="CK17" s="9">
        <v>11.81</v>
      </c>
      <c r="CL17" s="9">
        <v>10.532</v>
      </c>
      <c r="CM17" s="9">
        <v>0.93200000000000005</v>
      </c>
      <c r="CN17" s="9">
        <v>0.34599999999999997</v>
      </c>
      <c r="CO17" s="9">
        <v>0.93200000000000005</v>
      </c>
      <c r="CP17" s="9">
        <v>0.161</v>
      </c>
      <c r="CQ17" s="9">
        <v>0.185</v>
      </c>
      <c r="CR17" s="9">
        <v>6.0919999999999996</v>
      </c>
      <c r="CS17" s="9">
        <v>0.55300000000000005</v>
      </c>
      <c r="CT17" s="9">
        <v>1.204</v>
      </c>
      <c r="CU17" s="9">
        <v>3.9609999999999999</v>
      </c>
      <c r="CV17" s="9">
        <v>2.327</v>
      </c>
      <c r="CW17" s="9">
        <v>9.4830000000000005</v>
      </c>
      <c r="CX17" s="9">
        <v>1.1559999999999999</v>
      </c>
      <c r="CY17" s="9">
        <v>0.95899999999999996</v>
      </c>
      <c r="CZ17" s="9">
        <v>17.193999999999999</v>
      </c>
      <c r="DA17" s="9">
        <v>4.6070000000000002</v>
      </c>
      <c r="DB17" s="9">
        <v>4.0410000000000004</v>
      </c>
      <c r="DC17" s="9">
        <v>0.55200000000000005</v>
      </c>
      <c r="DD17" s="9">
        <v>0.55200000000000005</v>
      </c>
      <c r="DE17" s="9">
        <v>0</v>
      </c>
      <c r="DF17" s="9">
        <v>0.55200000000000005</v>
      </c>
      <c r="DG17" s="9">
        <v>0.374</v>
      </c>
      <c r="DH17" s="9">
        <v>0.17799999999999999</v>
      </c>
      <c r="DI17" s="9">
        <v>0.374</v>
      </c>
      <c r="DJ17" s="9">
        <v>0</v>
      </c>
      <c r="DK17" s="9">
        <v>0.17799999999999999</v>
      </c>
      <c r="DL17" s="9">
        <v>0.17799999999999999</v>
      </c>
      <c r="DM17" s="9">
        <v>0.374</v>
      </c>
      <c r="DN17" s="9">
        <v>0</v>
      </c>
      <c r="DO17" s="9">
        <v>0.36099999999999999</v>
      </c>
      <c r="DP17" s="9">
        <v>0.19</v>
      </c>
      <c r="DQ17" s="9">
        <v>0</v>
      </c>
      <c r="DR17" s="9">
        <v>3.4889999999999999</v>
      </c>
      <c r="DS17" s="9">
        <v>2.4159999999999999</v>
      </c>
      <c r="DT17" s="9">
        <v>2.4159999999999999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1.5840000000000001</v>
      </c>
      <c r="EA17" s="9">
        <v>0.19700000000000001</v>
      </c>
      <c r="EB17" s="9">
        <v>0.217</v>
      </c>
      <c r="EC17" s="9">
        <v>0.41799999999999998</v>
      </c>
      <c r="ED17" s="9">
        <v>0.19700000000000001</v>
      </c>
      <c r="EE17" s="9">
        <v>2.2200000000000002</v>
      </c>
      <c r="EF17" s="9">
        <v>1.073</v>
      </c>
      <c r="EG17" s="9">
        <v>0.56599999999999995</v>
      </c>
      <c r="EH17" s="9">
        <v>4.6070000000000002</v>
      </c>
      <c r="EI17" s="9">
        <v>10.286</v>
      </c>
      <c r="EJ17" s="9">
        <v>8.9960000000000004</v>
      </c>
      <c r="EK17" s="9">
        <v>0.432</v>
      </c>
      <c r="EL17" s="9">
        <v>0.432</v>
      </c>
      <c r="EM17" s="9">
        <v>0</v>
      </c>
      <c r="EN17" s="9">
        <v>0.432</v>
      </c>
      <c r="EO17" s="9">
        <v>0.19400000000000001</v>
      </c>
      <c r="EP17" s="9">
        <v>0.23699999999999999</v>
      </c>
      <c r="EQ17" s="9">
        <v>0.19400000000000001</v>
      </c>
      <c r="ER17" s="9">
        <v>0.23699999999999999</v>
      </c>
      <c r="ES17" s="9">
        <v>0</v>
      </c>
      <c r="ET17" s="9">
        <v>0.432</v>
      </c>
      <c r="EU17" s="9">
        <v>0</v>
      </c>
      <c r="EV17" s="9">
        <v>0</v>
      </c>
      <c r="EW17" s="9">
        <v>0.19400000000000001</v>
      </c>
      <c r="EX17" s="9">
        <v>0.23699999999999999</v>
      </c>
      <c r="EY17" s="9">
        <v>0</v>
      </c>
      <c r="EZ17" s="9">
        <v>8.5640000000000001</v>
      </c>
      <c r="FA17" s="9">
        <v>6.0449999999999999</v>
      </c>
      <c r="FB17" s="9">
        <v>5.5549999999999997</v>
      </c>
      <c r="FC17" s="9">
        <v>0</v>
      </c>
      <c r="FD17" s="9">
        <v>0.48899999999999999</v>
      </c>
      <c r="FE17" s="9">
        <v>0</v>
      </c>
      <c r="FF17" s="9">
        <v>0.48899999999999999</v>
      </c>
      <c r="FG17" s="9">
        <v>0</v>
      </c>
      <c r="FH17" s="9">
        <v>4.5460000000000003</v>
      </c>
      <c r="FI17" s="9">
        <v>0.44400000000000001</v>
      </c>
      <c r="FJ17" s="9">
        <v>0.441</v>
      </c>
      <c r="FK17" s="9">
        <v>0.61299999999999999</v>
      </c>
      <c r="FL17" s="9">
        <v>0.71199999999999997</v>
      </c>
      <c r="FM17" s="9">
        <v>5.3330000000000002</v>
      </c>
      <c r="FN17" s="9">
        <v>2.52</v>
      </c>
      <c r="FO17" s="9">
        <v>1.29</v>
      </c>
      <c r="FP17" s="9">
        <v>10.286</v>
      </c>
      <c r="FQ17" s="9">
        <v>101.562</v>
      </c>
      <c r="FR17" s="9">
        <v>96.281000000000006</v>
      </c>
      <c r="FS17" s="9">
        <v>8.4849999999999994</v>
      </c>
      <c r="FT17" s="9">
        <v>8.016</v>
      </c>
      <c r="FU17" s="9">
        <v>3.9279999999999999</v>
      </c>
      <c r="FV17" s="9">
        <v>4.0880000000000001</v>
      </c>
      <c r="FW17" s="9">
        <v>6.3760000000000003</v>
      </c>
      <c r="FX17" s="9">
        <v>1.64</v>
      </c>
      <c r="FY17" s="9">
        <v>6.5640000000000001</v>
      </c>
      <c r="FZ17" s="9">
        <v>0</v>
      </c>
      <c r="GA17" s="9">
        <v>1.452</v>
      </c>
      <c r="GB17" s="9">
        <v>3.4529999999999998</v>
      </c>
      <c r="GC17" s="9">
        <v>2.1339999999999999</v>
      </c>
      <c r="GD17" s="9">
        <v>2.4289999999999998</v>
      </c>
      <c r="GE17" s="9">
        <v>5.7130000000000001</v>
      </c>
      <c r="GF17" s="9">
        <v>2.3029999999999999</v>
      </c>
      <c r="GG17" s="9">
        <v>0.46899999999999997</v>
      </c>
      <c r="GH17" s="9">
        <v>87.796000000000006</v>
      </c>
      <c r="GI17" s="9">
        <v>77.483000000000004</v>
      </c>
      <c r="GJ17" s="9">
        <v>75.055000000000007</v>
      </c>
      <c r="GK17" s="9">
        <v>0.81899999999999995</v>
      </c>
      <c r="GL17" s="9">
        <v>1.609</v>
      </c>
      <c r="GM17" s="9">
        <v>1.389</v>
      </c>
      <c r="GN17" s="9">
        <v>0</v>
      </c>
      <c r="GO17" s="9">
        <v>1.0389999999999999</v>
      </c>
      <c r="GP17" s="9">
        <v>61.862000000000002</v>
      </c>
      <c r="GQ17" s="9">
        <v>3.879</v>
      </c>
      <c r="GR17" s="9">
        <v>3.944</v>
      </c>
      <c r="GS17" s="9">
        <v>7.798</v>
      </c>
      <c r="GT17" s="9">
        <v>17.288</v>
      </c>
      <c r="GU17" s="9">
        <v>60.195</v>
      </c>
      <c r="GV17" s="9">
        <v>10.313000000000001</v>
      </c>
      <c r="GW17" s="9">
        <v>5.2809999999999997</v>
      </c>
      <c r="GX17" s="9">
        <v>101.562</v>
      </c>
      <c r="GY17" s="9">
        <v>29.126999999999999</v>
      </c>
      <c r="GZ17" s="9">
        <v>28.364999999999998</v>
      </c>
      <c r="HA17" s="9">
        <v>3.7090000000000001</v>
      </c>
      <c r="HB17" s="9">
        <v>2.637</v>
      </c>
      <c r="HC17" s="9">
        <v>1.375</v>
      </c>
      <c r="HD17" s="9">
        <v>1.2609999999999999</v>
      </c>
      <c r="HE17" s="9">
        <v>1.143</v>
      </c>
      <c r="HF17" s="9">
        <v>1.494</v>
      </c>
      <c r="HG17" s="9">
        <v>1.5580000000000001</v>
      </c>
      <c r="HH17" s="9">
        <v>0.42799999999999999</v>
      </c>
      <c r="HI17" s="9">
        <v>0.65</v>
      </c>
      <c r="HJ17" s="9">
        <v>0.53700000000000003</v>
      </c>
      <c r="HK17" s="9">
        <v>0.82399999999999995</v>
      </c>
      <c r="HL17" s="9">
        <v>1.276</v>
      </c>
      <c r="HM17" s="9">
        <v>2.39</v>
      </c>
      <c r="HN17" s="9">
        <v>0.247</v>
      </c>
      <c r="HO17" s="9">
        <v>1.0720000000000001</v>
      </c>
      <c r="HP17" s="9">
        <v>24.655999999999999</v>
      </c>
      <c r="HQ17" s="9">
        <v>22.887</v>
      </c>
      <c r="HR17" s="9">
        <v>20.314</v>
      </c>
      <c r="HS17" s="9">
        <v>1.2869999999999999</v>
      </c>
      <c r="HT17" s="9">
        <v>1.0609999999999999</v>
      </c>
      <c r="HU17" s="9">
        <v>1.5069999999999999</v>
      </c>
      <c r="HV17" s="9">
        <v>0.45800000000000002</v>
      </c>
      <c r="HW17" s="9">
        <v>0.38300000000000001</v>
      </c>
      <c r="HX17" s="9">
        <v>19.013000000000002</v>
      </c>
      <c r="HY17" s="9">
        <v>1.8680000000000001</v>
      </c>
      <c r="HZ17" s="9">
        <v>0.191</v>
      </c>
      <c r="IA17" s="9">
        <v>1.8149999999999999</v>
      </c>
      <c r="IB17" s="9">
        <v>5.2690000000000001</v>
      </c>
      <c r="IC17" s="9">
        <v>17.617999999999999</v>
      </c>
      <c r="ID17" s="9">
        <v>1.7689999999999999</v>
      </c>
      <c r="IE17" s="9">
        <v>0.76200000000000001</v>
      </c>
      <c r="IF17" s="9">
        <v>29.126999999999999</v>
      </c>
      <c r="IG17" s="9">
        <v>22.920999999999999</v>
      </c>
      <c r="IH17" s="9">
        <v>22.446000000000002</v>
      </c>
      <c r="II17" s="9">
        <v>2.6680000000000001</v>
      </c>
      <c r="IJ17" s="9">
        <v>2.4300000000000002</v>
      </c>
      <c r="IK17" s="9">
        <v>1.181</v>
      </c>
      <c r="IL17" s="9">
        <v>1.248</v>
      </c>
      <c r="IM17" s="9">
        <v>1.829</v>
      </c>
      <c r="IN17" s="9">
        <v>0.6</v>
      </c>
      <c r="IO17" s="9">
        <v>1.6279999999999999</v>
      </c>
      <c r="IP17" s="9">
        <v>0.39900000000000002</v>
      </c>
      <c r="IQ17" s="9">
        <v>0.40300000000000002</v>
      </c>
    </row>
    <row r="18" spans="1:251">
      <c r="A18" s="10">
        <v>44593</v>
      </c>
      <c r="B18" s="9">
        <v>19.934000000000001</v>
      </c>
      <c r="C18" s="9">
        <v>21.178999999999998</v>
      </c>
      <c r="D18" s="9">
        <v>19.832000000000001</v>
      </c>
      <c r="E18" s="9">
        <v>2.4329999999999998</v>
      </c>
      <c r="F18" s="9">
        <v>2.0390000000000001</v>
      </c>
      <c r="G18" s="9">
        <v>1.175</v>
      </c>
      <c r="H18" s="9">
        <v>0.86399999999999999</v>
      </c>
      <c r="I18" s="9">
        <v>0.97599999999999998</v>
      </c>
      <c r="J18" s="9">
        <v>1.0620000000000001</v>
      </c>
      <c r="K18" s="9">
        <v>0.97599999999999998</v>
      </c>
      <c r="L18" s="9">
        <v>0.86099999999999999</v>
      </c>
      <c r="M18" s="9">
        <v>0.20200000000000001</v>
      </c>
      <c r="N18" s="9">
        <v>0.436</v>
      </c>
      <c r="O18" s="9">
        <v>0.92400000000000004</v>
      </c>
      <c r="P18" s="9">
        <v>0.67800000000000005</v>
      </c>
      <c r="Q18" s="9">
        <v>1.401</v>
      </c>
      <c r="R18" s="9">
        <v>0.63800000000000001</v>
      </c>
      <c r="S18" s="9">
        <v>0.39400000000000002</v>
      </c>
      <c r="T18" s="9">
        <v>17.399000000000001</v>
      </c>
      <c r="U18" s="9">
        <v>15.957000000000001</v>
      </c>
      <c r="V18" s="9">
        <v>15.206</v>
      </c>
      <c r="W18" s="9">
        <v>0.252</v>
      </c>
      <c r="X18" s="9">
        <v>0.499</v>
      </c>
      <c r="Y18" s="9">
        <v>0</v>
      </c>
      <c r="Z18" s="9">
        <v>0.252</v>
      </c>
      <c r="AA18" s="9">
        <v>0.499</v>
      </c>
      <c r="AB18" s="9">
        <v>9.9480000000000004</v>
      </c>
      <c r="AC18" s="9">
        <v>1.0880000000000001</v>
      </c>
      <c r="AD18" s="9">
        <v>1.103</v>
      </c>
      <c r="AE18" s="9">
        <v>3.8180000000000001</v>
      </c>
      <c r="AF18" s="9">
        <v>2.8260000000000001</v>
      </c>
      <c r="AG18" s="9">
        <v>13.131</v>
      </c>
      <c r="AH18" s="9">
        <v>1.4430000000000001</v>
      </c>
      <c r="AI18" s="9">
        <v>1.347</v>
      </c>
      <c r="AJ18" s="9">
        <v>21.178999999999998</v>
      </c>
      <c r="AK18" s="9">
        <v>36.307000000000002</v>
      </c>
      <c r="AL18" s="9">
        <v>35.664000000000001</v>
      </c>
      <c r="AM18" s="9">
        <v>5.7770000000000001</v>
      </c>
      <c r="AN18" s="9">
        <v>5.4749999999999996</v>
      </c>
      <c r="AO18" s="9">
        <v>2.194</v>
      </c>
      <c r="AP18" s="9">
        <v>3.2810000000000001</v>
      </c>
      <c r="AQ18" s="9">
        <v>3.5049999999999999</v>
      </c>
      <c r="AR18" s="9">
        <v>1.97</v>
      </c>
      <c r="AS18" s="9">
        <v>2.4550000000000001</v>
      </c>
      <c r="AT18" s="9">
        <v>1.91</v>
      </c>
      <c r="AU18" s="9">
        <v>0.88200000000000001</v>
      </c>
      <c r="AV18" s="9">
        <v>2.8079999999999998</v>
      </c>
      <c r="AW18" s="9">
        <v>0.88400000000000001</v>
      </c>
      <c r="AX18" s="9">
        <v>1.784</v>
      </c>
      <c r="AY18" s="9">
        <v>4.5339999999999998</v>
      </c>
      <c r="AZ18" s="9">
        <v>0.94199999999999995</v>
      </c>
      <c r="BA18" s="9">
        <v>0.30199999999999999</v>
      </c>
      <c r="BB18" s="9">
        <v>29.885999999999999</v>
      </c>
      <c r="BC18" s="9">
        <v>28.975999999999999</v>
      </c>
      <c r="BD18" s="9">
        <v>26.738</v>
      </c>
      <c r="BE18" s="9">
        <v>0.91500000000000004</v>
      </c>
      <c r="BF18" s="9">
        <v>1.323</v>
      </c>
      <c r="BG18" s="9">
        <v>0.67200000000000004</v>
      </c>
      <c r="BH18" s="9">
        <v>1.0820000000000001</v>
      </c>
      <c r="BI18" s="9">
        <v>0.48299999999999998</v>
      </c>
      <c r="BJ18" s="9">
        <v>22.853000000000002</v>
      </c>
      <c r="BK18" s="9">
        <v>0.85299999999999998</v>
      </c>
      <c r="BL18" s="9">
        <v>1.8080000000000001</v>
      </c>
      <c r="BM18" s="9">
        <v>3.4609999999999999</v>
      </c>
      <c r="BN18" s="9">
        <v>8.0850000000000009</v>
      </c>
      <c r="BO18" s="9">
        <v>20.891999999999999</v>
      </c>
      <c r="BP18" s="9">
        <v>0.91</v>
      </c>
      <c r="BQ18" s="9">
        <v>0.64300000000000002</v>
      </c>
      <c r="BR18" s="9">
        <v>36.307000000000002</v>
      </c>
      <c r="BS18" s="9">
        <v>15.563000000000001</v>
      </c>
      <c r="BT18" s="9">
        <v>14.962999999999999</v>
      </c>
      <c r="BU18" s="9">
        <v>2.0950000000000002</v>
      </c>
      <c r="BV18" s="9">
        <v>2.0950000000000002</v>
      </c>
      <c r="BW18" s="9">
        <v>0.442</v>
      </c>
      <c r="BX18" s="9">
        <v>1.6519999999999999</v>
      </c>
      <c r="BY18" s="9">
        <v>0.79400000000000004</v>
      </c>
      <c r="BZ18" s="9">
        <v>1.3</v>
      </c>
      <c r="CA18" s="9">
        <v>0.79400000000000004</v>
      </c>
      <c r="CB18" s="9">
        <v>0.93600000000000005</v>
      </c>
      <c r="CC18" s="9">
        <v>0.36399999999999999</v>
      </c>
      <c r="CD18" s="9">
        <v>0.88200000000000001</v>
      </c>
      <c r="CE18" s="9">
        <v>0.61799999999999999</v>
      </c>
      <c r="CF18" s="9">
        <v>0.59499999999999997</v>
      </c>
      <c r="CG18" s="9">
        <v>1.4550000000000001</v>
      </c>
      <c r="CH18" s="9">
        <v>0.64</v>
      </c>
      <c r="CI18" s="9">
        <v>0</v>
      </c>
      <c r="CJ18" s="9">
        <v>12.868</v>
      </c>
      <c r="CK18" s="9">
        <v>11.638</v>
      </c>
      <c r="CL18" s="9">
        <v>11.225</v>
      </c>
      <c r="CM18" s="9">
        <v>0.20200000000000001</v>
      </c>
      <c r="CN18" s="9">
        <v>0.21099999999999999</v>
      </c>
      <c r="CO18" s="9">
        <v>0.21099999999999999</v>
      </c>
      <c r="CP18" s="9">
        <v>0.20200000000000001</v>
      </c>
      <c r="CQ18" s="9">
        <v>0</v>
      </c>
      <c r="CR18" s="9">
        <v>7.2510000000000003</v>
      </c>
      <c r="CS18" s="9">
        <v>0.751</v>
      </c>
      <c r="CT18" s="9">
        <v>1.22</v>
      </c>
      <c r="CU18" s="9">
        <v>2.4159999999999999</v>
      </c>
      <c r="CV18" s="9">
        <v>1.706</v>
      </c>
      <c r="CW18" s="9">
        <v>9.9320000000000004</v>
      </c>
      <c r="CX18" s="9">
        <v>1.23</v>
      </c>
      <c r="CY18" s="9">
        <v>0.6</v>
      </c>
      <c r="CZ18" s="9">
        <v>15.563000000000001</v>
      </c>
      <c r="DA18" s="9">
        <v>4.1239999999999997</v>
      </c>
      <c r="DB18" s="9">
        <v>3.85</v>
      </c>
      <c r="DC18" s="9">
        <v>0.71899999999999997</v>
      </c>
      <c r="DD18" s="9">
        <v>0.53800000000000003</v>
      </c>
      <c r="DE18" s="9">
        <v>0.251</v>
      </c>
      <c r="DF18" s="9">
        <v>0.28699999999999998</v>
      </c>
      <c r="DG18" s="9">
        <v>0.53800000000000003</v>
      </c>
      <c r="DH18" s="9">
        <v>0</v>
      </c>
      <c r="DI18" s="9">
        <v>0.53800000000000003</v>
      </c>
      <c r="DJ18" s="9">
        <v>0</v>
      </c>
      <c r="DK18" s="9">
        <v>0</v>
      </c>
      <c r="DL18" s="9">
        <v>0</v>
      </c>
      <c r="DM18" s="9">
        <v>0</v>
      </c>
      <c r="DN18" s="9">
        <v>0.53800000000000003</v>
      </c>
      <c r="DO18" s="9">
        <v>0.53800000000000003</v>
      </c>
      <c r="DP18" s="9">
        <v>0</v>
      </c>
      <c r="DQ18" s="9">
        <v>0.18099999999999999</v>
      </c>
      <c r="DR18" s="9">
        <v>3.1320000000000001</v>
      </c>
      <c r="DS18" s="9">
        <v>2.59</v>
      </c>
      <c r="DT18" s="9">
        <v>2.59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1.3919999999999999</v>
      </c>
      <c r="EA18" s="9">
        <v>0</v>
      </c>
      <c r="EB18" s="9">
        <v>0</v>
      </c>
      <c r="EC18" s="9">
        <v>1.198</v>
      </c>
      <c r="ED18" s="9">
        <v>0.224</v>
      </c>
      <c r="EE18" s="9">
        <v>2.3660000000000001</v>
      </c>
      <c r="EF18" s="9">
        <v>0.54200000000000004</v>
      </c>
      <c r="EG18" s="9">
        <v>0.27300000000000002</v>
      </c>
      <c r="EH18" s="9">
        <v>4.1239999999999997</v>
      </c>
      <c r="EI18" s="9">
        <v>11.007999999999999</v>
      </c>
      <c r="EJ18" s="9">
        <v>10.307</v>
      </c>
      <c r="EK18" s="9">
        <v>2.2010000000000001</v>
      </c>
      <c r="EL18" s="9">
        <v>2.2010000000000001</v>
      </c>
      <c r="EM18" s="9">
        <v>0.435</v>
      </c>
      <c r="EN18" s="9">
        <v>1.766</v>
      </c>
      <c r="EO18" s="9">
        <v>0.44800000000000001</v>
      </c>
      <c r="EP18" s="9">
        <v>1.7529999999999999</v>
      </c>
      <c r="EQ18" s="9">
        <v>0.67200000000000004</v>
      </c>
      <c r="ER18" s="9">
        <v>1.5289999999999999</v>
      </c>
      <c r="ES18" s="9">
        <v>0</v>
      </c>
      <c r="ET18" s="9">
        <v>0.61</v>
      </c>
      <c r="EU18" s="9">
        <v>0.67300000000000004</v>
      </c>
      <c r="EV18" s="9">
        <v>0.91700000000000004</v>
      </c>
      <c r="EW18" s="9">
        <v>1.4119999999999999</v>
      </c>
      <c r="EX18" s="9">
        <v>0.78800000000000003</v>
      </c>
      <c r="EY18" s="9">
        <v>0</v>
      </c>
      <c r="EZ18" s="9">
        <v>8.1069999999999993</v>
      </c>
      <c r="FA18" s="9">
        <v>7.069</v>
      </c>
      <c r="FB18" s="9">
        <v>7.069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4.9749999999999996</v>
      </c>
      <c r="FI18" s="9">
        <v>0.36699999999999999</v>
      </c>
      <c r="FJ18" s="9">
        <v>0.92800000000000005</v>
      </c>
      <c r="FK18" s="9">
        <v>0.8</v>
      </c>
      <c r="FL18" s="9">
        <v>0.371</v>
      </c>
      <c r="FM18" s="9">
        <v>6.6989999999999998</v>
      </c>
      <c r="FN18" s="9">
        <v>1.0369999999999999</v>
      </c>
      <c r="FO18" s="9">
        <v>0.70099999999999996</v>
      </c>
      <c r="FP18" s="9">
        <v>11.007999999999999</v>
      </c>
      <c r="FQ18" s="9">
        <v>102.256</v>
      </c>
      <c r="FR18" s="9">
        <v>98.978999999999999</v>
      </c>
      <c r="FS18" s="9">
        <v>14.502000000000001</v>
      </c>
      <c r="FT18" s="9">
        <v>12.944000000000001</v>
      </c>
      <c r="FU18" s="9">
        <v>5.2859999999999996</v>
      </c>
      <c r="FV18" s="9">
        <v>7.657</v>
      </c>
      <c r="FW18" s="9">
        <v>10.244999999999999</v>
      </c>
      <c r="FX18" s="9">
        <v>2.6989999999999998</v>
      </c>
      <c r="FY18" s="9">
        <v>10.606999999999999</v>
      </c>
      <c r="FZ18" s="9">
        <v>0</v>
      </c>
      <c r="GA18" s="9">
        <v>2.3370000000000002</v>
      </c>
      <c r="GB18" s="9">
        <v>5.5060000000000002</v>
      </c>
      <c r="GC18" s="9">
        <v>3.468</v>
      </c>
      <c r="GD18" s="9">
        <v>3.9689999999999999</v>
      </c>
      <c r="GE18" s="9">
        <v>9.8689999999999998</v>
      </c>
      <c r="GF18" s="9">
        <v>3.0750000000000002</v>
      </c>
      <c r="GG18" s="9">
        <v>1.5589999999999999</v>
      </c>
      <c r="GH18" s="9">
        <v>84.475999999999999</v>
      </c>
      <c r="GI18" s="9">
        <v>75.206999999999994</v>
      </c>
      <c r="GJ18" s="9">
        <v>68.97</v>
      </c>
      <c r="GK18" s="9">
        <v>2.008</v>
      </c>
      <c r="GL18" s="9">
        <v>4.2290000000000001</v>
      </c>
      <c r="GM18" s="9">
        <v>3.5609999999999999</v>
      </c>
      <c r="GN18" s="9">
        <v>0.67700000000000005</v>
      </c>
      <c r="GO18" s="9">
        <v>1.9990000000000001</v>
      </c>
      <c r="GP18" s="9">
        <v>57.34</v>
      </c>
      <c r="GQ18" s="9">
        <v>5.218</v>
      </c>
      <c r="GR18" s="9">
        <v>2.92</v>
      </c>
      <c r="GS18" s="9">
        <v>9.7289999999999992</v>
      </c>
      <c r="GT18" s="9">
        <v>25.788</v>
      </c>
      <c r="GU18" s="9">
        <v>49.417999999999999</v>
      </c>
      <c r="GV18" s="9">
        <v>9.27</v>
      </c>
      <c r="GW18" s="9">
        <v>3.278</v>
      </c>
      <c r="GX18" s="9">
        <v>102.256</v>
      </c>
      <c r="GY18" s="9">
        <v>29.960999999999999</v>
      </c>
      <c r="GZ18" s="9">
        <v>29.751999999999999</v>
      </c>
      <c r="HA18" s="9">
        <v>3.5179999999999998</v>
      </c>
      <c r="HB18" s="9">
        <v>3.5179999999999998</v>
      </c>
      <c r="HC18" s="9">
        <v>2.2160000000000002</v>
      </c>
      <c r="HD18" s="9">
        <v>1.3029999999999999</v>
      </c>
      <c r="HE18" s="9">
        <v>2.3519999999999999</v>
      </c>
      <c r="HF18" s="9">
        <v>1.1659999999999999</v>
      </c>
      <c r="HG18" s="9">
        <v>1.946</v>
      </c>
      <c r="HH18" s="9">
        <v>0.96399999999999997</v>
      </c>
      <c r="HI18" s="9">
        <v>0.60799999999999998</v>
      </c>
      <c r="HJ18" s="9">
        <v>2.1819999999999999</v>
      </c>
      <c r="HK18" s="9">
        <v>0.69699999999999995</v>
      </c>
      <c r="HL18" s="9">
        <v>0.63900000000000001</v>
      </c>
      <c r="HM18" s="9">
        <v>3.0920000000000001</v>
      </c>
      <c r="HN18" s="9">
        <v>0.42599999999999999</v>
      </c>
      <c r="HO18" s="9">
        <v>0</v>
      </c>
      <c r="HP18" s="9">
        <v>26.233000000000001</v>
      </c>
      <c r="HQ18" s="9">
        <v>23.608000000000001</v>
      </c>
      <c r="HR18" s="9">
        <v>22.431999999999999</v>
      </c>
      <c r="HS18" s="9">
        <v>0.34</v>
      </c>
      <c r="HT18" s="9">
        <v>0.83599999999999997</v>
      </c>
      <c r="HU18" s="9">
        <v>0</v>
      </c>
      <c r="HV18" s="9">
        <v>1.0069999999999999</v>
      </c>
      <c r="HW18" s="9">
        <v>0.16900000000000001</v>
      </c>
      <c r="HX18" s="9">
        <v>17.163</v>
      </c>
      <c r="HY18" s="9">
        <v>1.1240000000000001</v>
      </c>
      <c r="HZ18" s="9">
        <v>1.569</v>
      </c>
      <c r="IA18" s="9">
        <v>3.7509999999999999</v>
      </c>
      <c r="IB18" s="9">
        <v>6.2309999999999999</v>
      </c>
      <c r="IC18" s="9">
        <v>17.376999999999999</v>
      </c>
      <c r="ID18" s="9">
        <v>2.625</v>
      </c>
      <c r="IE18" s="9">
        <v>0.21</v>
      </c>
      <c r="IF18" s="9">
        <v>29.960999999999999</v>
      </c>
      <c r="IG18" s="9">
        <v>22.401</v>
      </c>
      <c r="IH18" s="9">
        <v>21.17</v>
      </c>
      <c r="II18" s="9">
        <v>2.5459999999999998</v>
      </c>
      <c r="IJ18" s="9">
        <v>2.5459999999999998</v>
      </c>
      <c r="IK18" s="9">
        <v>1.109</v>
      </c>
      <c r="IL18" s="9">
        <v>1.4370000000000001</v>
      </c>
      <c r="IM18" s="9">
        <v>1.702</v>
      </c>
      <c r="IN18" s="9">
        <v>0.84399999999999997</v>
      </c>
      <c r="IO18" s="9">
        <v>1.74</v>
      </c>
      <c r="IP18" s="9">
        <v>0.442</v>
      </c>
      <c r="IQ18" s="9">
        <v>0.36399999999999999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T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</row>
    <row r="9" spans="1:98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1.67</v>
      </c>
      <c r="C11" s="9">
        <v>0.68300000000000005</v>
      </c>
      <c r="D11" s="9">
        <v>0.20300000000000001</v>
      </c>
      <c r="E11" s="9">
        <v>2.024</v>
      </c>
      <c r="F11" s="9">
        <v>0.53200000000000003</v>
      </c>
      <c r="G11" s="9">
        <v>0</v>
      </c>
      <c r="H11" s="9">
        <v>22.155999999999999</v>
      </c>
      <c r="I11" s="9">
        <v>17.285</v>
      </c>
      <c r="J11" s="9">
        <v>16.585000000000001</v>
      </c>
      <c r="K11" s="9">
        <v>0.497</v>
      </c>
      <c r="L11" s="9">
        <v>0.20300000000000001</v>
      </c>
      <c r="M11" s="9">
        <v>0.189</v>
      </c>
      <c r="N11" s="9">
        <v>0.20300000000000001</v>
      </c>
      <c r="O11" s="9">
        <v>0.308</v>
      </c>
      <c r="P11" s="9">
        <v>13.762</v>
      </c>
      <c r="Q11" s="9">
        <v>0.51300000000000001</v>
      </c>
      <c r="R11" s="9">
        <v>0.85399999999999998</v>
      </c>
      <c r="S11" s="9">
        <v>2.1539999999999999</v>
      </c>
      <c r="T11" s="9">
        <v>2.8650000000000002</v>
      </c>
      <c r="U11" s="9">
        <v>14.42</v>
      </c>
      <c r="V11" s="9">
        <v>4.8710000000000004</v>
      </c>
      <c r="W11" s="9">
        <v>1.9650000000000001</v>
      </c>
      <c r="X11" s="9">
        <v>26.677</v>
      </c>
      <c r="Y11" s="9">
        <v>39.246000000000002</v>
      </c>
      <c r="Z11" s="9">
        <v>35.74</v>
      </c>
      <c r="AA11" s="9">
        <v>4.7880000000000003</v>
      </c>
      <c r="AB11" s="9">
        <v>4.0039999999999996</v>
      </c>
      <c r="AC11" s="9">
        <v>1.5920000000000001</v>
      </c>
      <c r="AD11" s="9">
        <v>2.4119999999999999</v>
      </c>
      <c r="AE11" s="9">
        <v>2.2970000000000002</v>
      </c>
      <c r="AF11" s="9">
        <v>1.7070000000000001</v>
      </c>
      <c r="AG11" s="9">
        <v>2.706</v>
      </c>
      <c r="AH11" s="9">
        <v>0.58799999999999997</v>
      </c>
      <c r="AI11" s="9">
        <v>0.53900000000000003</v>
      </c>
      <c r="AJ11" s="9">
        <v>1.0940000000000001</v>
      </c>
      <c r="AK11" s="9">
        <v>1.353</v>
      </c>
      <c r="AL11" s="9">
        <v>1.5569999999999999</v>
      </c>
      <c r="AM11" s="9">
        <v>2.7650000000000001</v>
      </c>
      <c r="AN11" s="9">
        <v>1.2390000000000001</v>
      </c>
      <c r="AO11" s="9">
        <v>0.78400000000000003</v>
      </c>
      <c r="AP11" s="9">
        <v>30.952000000000002</v>
      </c>
      <c r="AQ11" s="9">
        <v>29.484999999999999</v>
      </c>
      <c r="AR11" s="9">
        <v>28.59</v>
      </c>
      <c r="AS11" s="9">
        <v>0</v>
      </c>
      <c r="AT11" s="9">
        <v>0.89500000000000002</v>
      </c>
      <c r="AU11" s="9">
        <v>0.371</v>
      </c>
      <c r="AV11" s="9">
        <v>0.33500000000000002</v>
      </c>
      <c r="AW11" s="9">
        <v>0.189</v>
      </c>
      <c r="AX11" s="9">
        <v>22.774999999999999</v>
      </c>
      <c r="AY11" s="9">
        <v>1.44</v>
      </c>
      <c r="AZ11" s="9">
        <v>2.0190000000000001</v>
      </c>
      <c r="BA11" s="9">
        <v>3.2509999999999999</v>
      </c>
      <c r="BB11" s="9">
        <v>4.9729999999999999</v>
      </c>
      <c r="BC11" s="9">
        <v>24.510999999999999</v>
      </c>
      <c r="BD11" s="9">
        <v>1.4670000000000001</v>
      </c>
      <c r="BE11" s="9">
        <v>3.5059999999999998</v>
      </c>
      <c r="BF11" s="9">
        <v>39.246000000000002</v>
      </c>
      <c r="BG11" s="9">
        <v>19.847999999999999</v>
      </c>
      <c r="BH11" s="9">
        <v>18.061</v>
      </c>
      <c r="BI11" s="9">
        <v>1.365</v>
      </c>
      <c r="BJ11" s="9">
        <v>1.365</v>
      </c>
      <c r="BK11" s="9">
        <v>0.56599999999999995</v>
      </c>
      <c r="BL11" s="9">
        <v>0.79800000000000004</v>
      </c>
      <c r="BM11" s="9">
        <v>0.69499999999999995</v>
      </c>
      <c r="BN11" s="9">
        <v>0.67</v>
      </c>
      <c r="BO11" s="9">
        <v>0.69499999999999995</v>
      </c>
      <c r="BP11" s="9">
        <v>0.67</v>
      </c>
      <c r="BQ11" s="9">
        <v>0</v>
      </c>
      <c r="BR11" s="9">
        <v>0.16500000000000001</v>
      </c>
      <c r="BS11" s="9">
        <v>0.874</v>
      </c>
      <c r="BT11" s="9">
        <v>0.32600000000000001</v>
      </c>
      <c r="BU11" s="9">
        <v>0.95799999999999996</v>
      </c>
      <c r="BV11" s="9">
        <v>0.40699999999999997</v>
      </c>
      <c r="BW11" s="9">
        <v>0</v>
      </c>
      <c r="BX11" s="9">
        <v>16.696000000000002</v>
      </c>
      <c r="BY11" s="9">
        <v>15.433999999999999</v>
      </c>
      <c r="BZ11" s="9">
        <v>14.324</v>
      </c>
      <c r="CA11" s="9">
        <v>0.28899999999999998</v>
      </c>
      <c r="CB11" s="9">
        <v>0.82099999999999995</v>
      </c>
      <c r="CC11" s="9">
        <v>0.46600000000000003</v>
      </c>
      <c r="CD11" s="9">
        <v>0.35399999999999998</v>
      </c>
      <c r="CE11" s="9">
        <v>0.28999999999999998</v>
      </c>
      <c r="CF11" s="9">
        <v>9.9649999999999999</v>
      </c>
      <c r="CG11" s="9">
        <v>0.52900000000000003</v>
      </c>
      <c r="CH11" s="9">
        <v>2.0699999999999998</v>
      </c>
      <c r="CI11" s="9">
        <v>2.87</v>
      </c>
      <c r="CJ11" s="9">
        <v>2.2490000000000001</v>
      </c>
      <c r="CK11" s="9">
        <v>13.183999999999999</v>
      </c>
      <c r="CL11" s="9">
        <v>1.262</v>
      </c>
      <c r="CM11" s="9">
        <v>1.7869999999999999</v>
      </c>
      <c r="CN11" s="9">
        <v>19.847999999999999</v>
      </c>
      <c r="CO11" s="9">
        <v>22.696999999999999</v>
      </c>
      <c r="CP11" s="9">
        <v>19.745000000000001</v>
      </c>
      <c r="CQ11" s="9">
        <v>19.745000000000001</v>
      </c>
      <c r="CR11" s="9">
        <v>0.59699999999999998</v>
      </c>
      <c r="CS11" s="9">
        <v>19.148</v>
      </c>
      <c r="CT11" s="9">
        <v>2.9510000000000001</v>
      </c>
    </row>
    <row r="12" spans="1:98">
      <c r="A12" s="10">
        <v>42401</v>
      </c>
      <c r="B12" s="9">
        <v>1.1140000000000001</v>
      </c>
      <c r="C12" s="9">
        <v>1.73</v>
      </c>
      <c r="D12" s="9">
        <v>0.22</v>
      </c>
      <c r="E12" s="9">
        <v>2.3180000000000001</v>
      </c>
      <c r="F12" s="9">
        <v>0.745</v>
      </c>
      <c r="G12" s="9">
        <v>0</v>
      </c>
      <c r="H12" s="9">
        <v>20.172000000000001</v>
      </c>
      <c r="I12" s="9">
        <v>15.054</v>
      </c>
      <c r="J12" s="9">
        <v>14.461</v>
      </c>
      <c r="K12" s="9">
        <v>0.432</v>
      </c>
      <c r="L12" s="9">
        <v>0.16</v>
      </c>
      <c r="M12" s="9">
        <v>0.20399999999999999</v>
      </c>
      <c r="N12" s="9">
        <v>0.38900000000000001</v>
      </c>
      <c r="O12" s="9">
        <v>0</v>
      </c>
      <c r="P12" s="9">
        <v>11.432</v>
      </c>
      <c r="Q12" s="9">
        <v>0.76100000000000001</v>
      </c>
      <c r="R12" s="9">
        <v>1.2010000000000001</v>
      </c>
      <c r="S12" s="9">
        <v>1.66</v>
      </c>
      <c r="T12" s="9">
        <v>2.1850000000000001</v>
      </c>
      <c r="U12" s="9">
        <v>12.869</v>
      </c>
      <c r="V12" s="9">
        <v>5.1180000000000003</v>
      </c>
      <c r="W12" s="9">
        <v>1.304</v>
      </c>
      <c r="X12" s="9">
        <v>24.539000000000001</v>
      </c>
      <c r="Y12" s="9">
        <v>39.287999999999997</v>
      </c>
      <c r="Z12" s="9">
        <v>36.438000000000002</v>
      </c>
      <c r="AA12" s="9">
        <v>5.5919999999999996</v>
      </c>
      <c r="AB12" s="9">
        <v>4.7460000000000004</v>
      </c>
      <c r="AC12" s="9">
        <v>2.4409999999999998</v>
      </c>
      <c r="AD12" s="9">
        <v>2.3050000000000002</v>
      </c>
      <c r="AE12" s="9">
        <v>3.2269999999999999</v>
      </c>
      <c r="AF12" s="9">
        <v>1.5189999999999999</v>
      </c>
      <c r="AG12" s="9">
        <v>3.4009999999999998</v>
      </c>
      <c r="AH12" s="9">
        <v>1.161</v>
      </c>
      <c r="AI12" s="9">
        <v>0.184</v>
      </c>
      <c r="AJ12" s="9">
        <v>0.51600000000000001</v>
      </c>
      <c r="AK12" s="9">
        <v>2.8420000000000001</v>
      </c>
      <c r="AL12" s="9">
        <v>1.389</v>
      </c>
      <c r="AM12" s="9">
        <v>2.9689999999999999</v>
      </c>
      <c r="AN12" s="9">
        <v>1.7769999999999999</v>
      </c>
      <c r="AO12" s="9">
        <v>0.84599999999999997</v>
      </c>
      <c r="AP12" s="9">
        <v>30.846</v>
      </c>
      <c r="AQ12" s="9">
        <v>29.152999999999999</v>
      </c>
      <c r="AR12" s="9">
        <v>27.43</v>
      </c>
      <c r="AS12" s="9">
        <v>0.88400000000000001</v>
      </c>
      <c r="AT12" s="9">
        <v>0.83899999999999997</v>
      </c>
      <c r="AU12" s="9">
        <v>0.35699999999999998</v>
      </c>
      <c r="AV12" s="9">
        <v>1.208</v>
      </c>
      <c r="AW12" s="9">
        <v>0.158</v>
      </c>
      <c r="AX12" s="9">
        <v>22.844000000000001</v>
      </c>
      <c r="AY12" s="9">
        <v>1.115</v>
      </c>
      <c r="AZ12" s="9">
        <v>1.304</v>
      </c>
      <c r="BA12" s="9">
        <v>3.8889999999999998</v>
      </c>
      <c r="BB12" s="9">
        <v>7.3239999999999998</v>
      </c>
      <c r="BC12" s="9">
        <v>21.827999999999999</v>
      </c>
      <c r="BD12" s="9">
        <v>1.6930000000000001</v>
      </c>
      <c r="BE12" s="9">
        <v>2.85</v>
      </c>
      <c r="BF12" s="9">
        <v>39.287999999999997</v>
      </c>
      <c r="BG12" s="9">
        <v>21.88</v>
      </c>
      <c r="BH12" s="9">
        <v>19.209</v>
      </c>
      <c r="BI12" s="9">
        <v>3.4740000000000002</v>
      </c>
      <c r="BJ12" s="9">
        <v>2.8690000000000002</v>
      </c>
      <c r="BK12" s="9">
        <v>1.4470000000000001</v>
      </c>
      <c r="BL12" s="9">
        <v>1.4219999999999999</v>
      </c>
      <c r="BM12" s="9">
        <v>2.2370000000000001</v>
      </c>
      <c r="BN12" s="9">
        <v>0.63200000000000001</v>
      </c>
      <c r="BO12" s="9">
        <v>2.2370000000000001</v>
      </c>
      <c r="BP12" s="9">
        <v>0.63200000000000001</v>
      </c>
      <c r="BQ12" s="9">
        <v>0</v>
      </c>
      <c r="BR12" s="9">
        <v>0.80500000000000005</v>
      </c>
      <c r="BS12" s="9">
        <v>1.06</v>
      </c>
      <c r="BT12" s="9">
        <v>1.004</v>
      </c>
      <c r="BU12" s="9">
        <v>1.421</v>
      </c>
      <c r="BV12" s="9">
        <v>1.448</v>
      </c>
      <c r="BW12" s="9">
        <v>0.60499999999999998</v>
      </c>
      <c r="BX12" s="9">
        <v>15.734999999999999</v>
      </c>
      <c r="BY12" s="9">
        <v>13.814</v>
      </c>
      <c r="BZ12" s="9">
        <v>13.087</v>
      </c>
      <c r="CA12" s="9">
        <v>0.22800000000000001</v>
      </c>
      <c r="CB12" s="9">
        <v>0.499</v>
      </c>
      <c r="CC12" s="9">
        <v>0.499</v>
      </c>
      <c r="CD12" s="9">
        <v>0.22800000000000001</v>
      </c>
      <c r="CE12" s="9">
        <v>0</v>
      </c>
      <c r="CF12" s="9">
        <v>8.4749999999999996</v>
      </c>
      <c r="CG12" s="9">
        <v>0.90800000000000003</v>
      </c>
      <c r="CH12" s="9">
        <v>1.02</v>
      </c>
      <c r="CI12" s="9">
        <v>3.41</v>
      </c>
      <c r="CJ12" s="9">
        <v>2.2269999999999999</v>
      </c>
      <c r="CK12" s="9">
        <v>11.587</v>
      </c>
      <c r="CL12" s="9">
        <v>1.921</v>
      </c>
      <c r="CM12" s="9">
        <v>2.6709999999999998</v>
      </c>
      <c r="CN12" s="9">
        <v>21.88</v>
      </c>
      <c r="CO12" s="9">
        <v>23.634</v>
      </c>
      <c r="CP12" s="9">
        <v>18.498999999999999</v>
      </c>
      <c r="CQ12" s="9">
        <v>18.498999999999999</v>
      </c>
      <c r="CR12" s="9">
        <v>1.2889999999999999</v>
      </c>
      <c r="CS12" s="9">
        <v>17.21</v>
      </c>
      <c r="CT12" s="9">
        <v>5.1349999999999998</v>
      </c>
    </row>
    <row r="13" spans="1:98">
      <c r="A13" s="10">
        <v>42767</v>
      </c>
      <c r="B13" s="9">
        <v>0.629</v>
      </c>
      <c r="C13" s="9">
        <v>0.77100000000000002</v>
      </c>
      <c r="D13" s="9">
        <v>1.05</v>
      </c>
      <c r="E13" s="9">
        <v>1.4770000000000001</v>
      </c>
      <c r="F13" s="9">
        <v>0.97299999999999998</v>
      </c>
      <c r="G13" s="9">
        <v>0</v>
      </c>
      <c r="H13" s="9">
        <v>21.28</v>
      </c>
      <c r="I13" s="9">
        <v>16.535</v>
      </c>
      <c r="J13" s="9">
        <v>16.148</v>
      </c>
      <c r="K13" s="9">
        <v>0.38700000000000001</v>
      </c>
      <c r="L13" s="9">
        <v>0</v>
      </c>
      <c r="M13" s="9">
        <v>0</v>
      </c>
      <c r="N13" s="9">
        <v>0.14699999999999999</v>
      </c>
      <c r="O13" s="9">
        <v>0.24</v>
      </c>
      <c r="P13" s="9">
        <v>13.478</v>
      </c>
      <c r="Q13" s="9">
        <v>0.93300000000000005</v>
      </c>
      <c r="R13" s="9">
        <v>0.65500000000000003</v>
      </c>
      <c r="S13" s="9">
        <v>1.4690000000000001</v>
      </c>
      <c r="T13" s="9">
        <v>3.0390000000000001</v>
      </c>
      <c r="U13" s="9">
        <v>13.496</v>
      </c>
      <c r="V13" s="9">
        <v>4.7450000000000001</v>
      </c>
      <c r="W13" s="9">
        <v>0.44700000000000001</v>
      </c>
      <c r="X13" s="9">
        <v>24.177</v>
      </c>
      <c r="Y13" s="9">
        <v>40.520000000000003</v>
      </c>
      <c r="Z13" s="9">
        <v>36.447000000000003</v>
      </c>
      <c r="AA13" s="9">
        <v>4.5869999999999997</v>
      </c>
      <c r="AB13" s="9">
        <v>3.6160000000000001</v>
      </c>
      <c r="AC13" s="9">
        <v>2.4340000000000002</v>
      </c>
      <c r="AD13" s="9">
        <v>1.1830000000000001</v>
      </c>
      <c r="AE13" s="9">
        <v>2.68</v>
      </c>
      <c r="AF13" s="9">
        <v>0.93600000000000005</v>
      </c>
      <c r="AG13" s="9">
        <v>1.952</v>
      </c>
      <c r="AH13" s="9">
        <v>1.5309999999999999</v>
      </c>
      <c r="AI13" s="9">
        <v>0.13300000000000001</v>
      </c>
      <c r="AJ13" s="9">
        <v>0.748</v>
      </c>
      <c r="AK13" s="9">
        <v>1.663</v>
      </c>
      <c r="AL13" s="9">
        <v>1.2050000000000001</v>
      </c>
      <c r="AM13" s="9">
        <v>1.2889999999999999</v>
      </c>
      <c r="AN13" s="9">
        <v>2.327</v>
      </c>
      <c r="AO13" s="9">
        <v>0.97099999999999997</v>
      </c>
      <c r="AP13" s="9">
        <v>31.859000000000002</v>
      </c>
      <c r="AQ13" s="9">
        <v>30.068000000000001</v>
      </c>
      <c r="AR13" s="9">
        <v>28.001000000000001</v>
      </c>
      <c r="AS13" s="9">
        <v>1.677</v>
      </c>
      <c r="AT13" s="9">
        <v>0.39</v>
      </c>
      <c r="AU13" s="9">
        <v>0.76200000000000001</v>
      </c>
      <c r="AV13" s="9">
        <v>1.1539999999999999</v>
      </c>
      <c r="AW13" s="9">
        <v>0.151</v>
      </c>
      <c r="AX13" s="9">
        <v>22.425000000000001</v>
      </c>
      <c r="AY13" s="9">
        <v>1.1879999999999999</v>
      </c>
      <c r="AZ13" s="9">
        <v>0.97599999999999998</v>
      </c>
      <c r="BA13" s="9">
        <v>5.48</v>
      </c>
      <c r="BB13" s="9">
        <v>6.0330000000000004</v>
      </c>
      <c r="BC13" s="9">
        <v>24.035</v>
      </c>
      <c r="BD13" s="9">
        <v>1.792</v>
      </c>
      <c r="BE13" s="9">
        <v>4.0730000000000004</v>
      </c>
      <c r="BF13" s="9">
        <v>40.520000000000003</v>
      </c>
      <c r="BG13" s="9">
        <v>19.077000000000002</v>
      </c>
      <c r="BH13" s="9">
        <v>17.103000000000002</v>
      </c>
      <c r="BI13" s="9">
        <v>2.3290000000000002</v>
      </c>
      <c r="BJ13" s="9">
        <v>2.3290000000000002</v>
      </c>
      <c r="BK13" s="9">
        <v>0.67100000000000004</v>
      </c>
      <c r="BL13" s="9">
        <v>1.6579999999999999</v>
      </c>
      <c r="BM13" s="9">
        <v>0.54600000000000004</v>
      </c>
      <c r="BN13" s="9">
        <v>1.782</v>
      </c>
      <c r="BO13" s="9">
        <v>1.681</v>
      </c>
      <c r="BP13" s="9">
        <v>0.64800000000000002</v>
      </c>
      <c r="BQ13" s="9">
        <v>0</v>
      </c>
      <c r="BR13" s="9">
        <v>0.249</v>
      </c>
      <c r="BS13" s="9">
        <v>1.538</v>
      </c>
      <c r="BT13" s="9">
        <v>0.54100000000000004</v>
      </c>
      <c r="BU13" s="9">
        <v>1.587</v>
      </c>
      <c r="BV13" s="9">
        <v>0.74099999999999999</v>
      </c>
      <c r="BW13" s="9">
        <v>0</v>
      </c>
      <c r="BX13" s="9">
        <v>14.775</v>
      </c>
      <c r="BY13" s="9">
        <v>13.164999999999999</v>
      </c>
      <c r="BZ13" s="9">
        <v>12.532999999999999</v>
      </c>
      <c r="CA13" s="9">
        <v>0.63200000000000001</v>
      </c>
      <c r="CB13" s="9">
        <v>0</v>
      </c>
      <c r="CC13" s="9">
        <v>0.21299999999999999</v>
      </c>
      <c r="CD13" s="9">
        <v>0.41899999999999998</v>
      </c>
      <c r="CE13" s="9">
        <v>0</v>
      </c>
      <c r="CF13" s="9">
        <v>8.8019999999999996</v>
      </c>
      <c r="CG13" s="9">
        <v>0.89700000000000002</v>
      </c>
      <c r="CH13" s="9">
        <v>0.76100000000000001</v>
      </c>
      <c r="CI13" s="9">
        <v>2.7050000000000001</v>
      </c>
      <c r="CJ13" s="9">
        <v>1.8340000000000001</v>
      </c>
      <c r="CK13" s="9">
        <v>11.33</v>
      </c>
      <c r="CL13" s="9">
        <v>1.61</v>
      </c>
      <c r="CM13" s="9">
        <v>1.9730000000000001</v>
      </c>
      <c r="CN13" s="9">
        <v>19.077000000000002</v>
      </c>
      <c r="CO13" s="9">
        <v>27.617000000000001</v>
      </c>
      <c r="CP13" s="9">
        <v>23.393999999999998</v>
      </c>
      <c r="CQ13" s="9">
        <v>23.393999999999998</v>
      </c>
      <c r="CR13" s="9">
        <v>1.885</v>
      </c>
      <c r="CS13" s="9">
        <v>21.509</v>
      </c>
      <c r="CT13" s="9">
        <v>4.2229999999999999</v>
      </c>
    </row>
    <row r="14" spans="1:98">
      <c r="A14" s="10">
        <v>43132</v>
      </c>
      <c r="B14" s="9">
        <v>1.3420000000000001</v>
      </c>
      <c r="C14" s="9">
        <v>0.94199999999999995</v>
      </c>
      <c r="D14" s="9">
        <v>0.54800000000000004</v>
      </c>
      <c r="E14" s="9">
        <v>2.2749999999999999</v>
      </c>
      <c r="F14" s="9">
        <v>0.55700000000000005</v>
      </c>
      <c r="G14" s="9">
        <v>0.187</v>
      </c>
      <c r="H14" s="9">
        <v>21.827999999999999</v>
      </c>
      <c r="I14" s="9">
        <v>16.73</v>
      </c>
      <c r="J14" s="9">
        <v>16.367999999999999</v>
      </c>
      <c r="K14" s="9">
        <v>0.36299999999999999</v>
      </c>
      <c r="L14" s="9">
        <v>0</v>
      </c>
      <c r="M14" s="9">
        <v>0.36299999999999999</v>
      </c>
      <c r="N14" s="9">
        <v>0</v>
      </c>
      <c r="O14" s="9">
        <v>0</v>
      </c>
      <c r="P14" s="9">
        <v>13.744</v>
      </c>
      <c r="Q14" s="9">
        <v>0.53200000000000003</v>
      </c>
      <c r="R14" s="9">
        <v>0.69799999999999995</v>
      </c>
      <c r="S14" s="9">
        <v>1.756</v>
      </c>
      <c r="T14" s="9">
        <v>3.145</v>
      </c>
      <c r="U14" s="9">
        <v>13.585000000000001</v>
      </c>
      <c r="V14" s="9">
        <v>5.0979999999999999</v>
      </c>
      <c r="W14" s="9">
        <v>1.091</v>
      </c>
      <c r="X14" s="9">
        <v>25.937999999999999</v>
      </c>
      <c r="Y14" s="9">
        <v>40.475000000000001</v>
      </c>
      <c r="Z14" s="9">
        <v>37.173000000000002</v>
      </c>
      <c r="AA14" s="9">
        <v>4.6269999999999998</v>
      </c>
      <c r="AB14" s="9">
        <v>3.8929999999999998</v>
      </c>
      <c r="AC14" s="9">
        <v>2.1669999999999998</v>
      </c>
      <c r="AD14" s="9">
        <v>1.7250000000000001</v>
      </c>
      <c r="AE14" s="9">
        <v>2.7309999999999999</v>
      </c>
      <c r="AF14" s="9">
        <v>1.161</v>
      </c>
      <c r="AG14" s="9">
        <v>3.125</v>
      </c>
      <c r="AH14" s="9">
        <v>0.76800000000000002</v>
      </c>
      <c r="AI14" s="9">
        <v>0</v>
      </c>
      <c r="AJ14" s="9">
        <v>0.70399999999999996</v>
      </c>
      <c r="AK14" s="9">
        <v>1.6240000000000001</v>
      </c>
      <c r="AL14" s="9">
        <v>1.5640000000000001</v>
      </c>
      <c r="AM14" s="9">
        <v>2.2130000000000001</v>
      </c>
      <c r="AN14" s="9">
        <v>1.68</v>
      </c>
      <c r="AO14" s="9">
        <v>0.73399999999999999</v>
      </c>
      <c r="AP14" s="9">
        <v>32.545999999999999</v>
      </c>
      <c r="AQ14" s="9">
        <v>30.495999999999999</v>
      </c>
      <c r="AR14" s="9">
        <v>28.872</v>
      </c>
      <c r="AS14" s="9">
        <v>0.36599999999999999</v>
      </c>
      <c r="AT14" s="9">
        <v>1.2569999999999999</v>
      </c>
      <c r="AU14" s="9">
        <v>0.17599999999999999</v>
      </c>
      <c r="AV14" s="9">
        <v>0.99299999999999999</v>
      </c>
      <c r="AW14" s="9">
        <v>0.45500000000000002</v>
      </c>
      <c r="AX14" s="9">
        <v>21.097999999999999</v>
      </c>
      <c r="AY14" s="9">
        <v>2.29</v>
      </c>
      <c r="AZ14" s="9">
        <v>1.899</v>
      </c>
      <c r="BA14" s="9">
        <v>5.2089999999999996</v>
      </c>
      <c r="BB14" s="9">
        <v>6.4569999999999999</v>
      </c>
      <c r="BC14" s="9">
        <v>24.038</v>
      </c>
      <c r="BD14" s="9">
        <v>2.0499999999999998</v>
      </c>
      <c r="BE14" s="9">
        <v>3.3029999999999999</v>
      </c>
      <c r="BF14" s="9">
        <v>40.475000000000001</v>
      </c>
      <c r="BG14" s="9">
        <v>21.753</v>
      </c>
      <c r="BH14" s="9">
        <v>19.629000000000001</v>
      </c>
      <c r="BI14" s="9">
        <v>3.605</v>
      </c>
      <c r="BJ14" s="9">
        <v>3.2490000000000001</v>
      </c>
      <c r="BK14" s="9">
        <v>0.91500000000000004</v>
      </c>
      <c r="BL14" s="9">
        <v>2.3340000000000001</v>
      </c>
      <c r="BM14" s="9">
        <v>1.254</v>
      </c>
      <c r="BN14" s="9">
        <v>1.9950000000000001</v>
      </c>
      <c r="BO14" s="9">
        <v>1.5589999999999999</v>
      </c>
      <c r="BP14" s="9">
        <v>1.6890000000000001</v>
      </c>
      <c r="BQ14" s="9">
        <v>0</v>
      </c>
      <c r="BR14" s="9">
        <v>0.93899999999999995</v>
      </c>
      <c r="BS14" s="9">
        <v>1.6120000000000001</v>
      </c>
      <c r="BT14" s="9">
        <v>0.69799999999999995</v>
      </c>
      <c r="BU14" s="9">
        <v>1.7170000000000001</v>
      </c>
      <c r="BV14" s="9">
        <v>1.532</v>
      </c>
      <c r="BW14" s="9">
        <v>0.35699999999999998</v>
      </c>
      <c r="BX14" s="9">
        <v>16.023</v>
      </c>
      <c r="BY14" s="9">
        <v>15.581</v>
      </c>
      <c r="BZ14" s="9">
        <v>14.778</v>
      </c>
      <c r="CA14" s="9">
        <v>0.61799999999999999</v>
      </c>
      <c r="CB14" s="9">
        <v>0.185</v>
      </c>
      <c r="CC14" s="9">
        <v>0.20200000000000001</v>
      </c>
      <c r="CD14" s="9">
        <v>0.60099999999999998</v>
      </c>
      <c r="CE14" s="9">
        <v>0</v>
      </c>
      <c r="CF14" s="9">
        <v>9.3089999999999993</v>
      </c>
      <c r="CG14" s="9">
        <v>0.83799999999999997</v>
      </c>
      <c r="CH14" s="9">
        <v>1.7270000000000001</v>
      </c>
      <c r="CI14" s="9">
        <v>3.7069999999999999</v>
      </c>
      <c r="CJ14" s="9">
        <v>2.1150000000000002</v>
      </c>
      <c r="CK14" s="9">
        <v>13.465999999999999</v>
      </c>
      <c r="CL14" s="9">
        <v>0.442</v>
      </c>
      <c r="CM14" s="9">
        <v>2.1240000000000001</v>
      </c>
      <c r="CN14" s="9">
        <v>21.753</v>
      </c>
      <c r="CO14" s="9">
        <v>28.155000000000001</v>
      </c>
      <c r="CP14" s="9">
        <v>24.765000000000001</v>
      </c>
      <c r="CQ14" s="9">
        <v>24.765000000000001</v>
      </c>
      <c r="CR14" s="9">
        <v>2.8410000000000002</v>
      </c>
      <c r="CS14" s="9">
        <v>21.923999999999999</v>
      </c>
      <c r="CT14" s="9">
        <v>3.39</v>
      </c>
    </row>
    <row r="15" spans="1:98">
      <c r="A15" s="10">
        <v>43497</v>
      </c>
      <c r="B15" s="9">
        <v>0.38500000000000001</v>
      </c>
      <c r="C15" s="9">
        <v>1.137</v>
      </c>
      <c r="D15" s="9">
        <v>0.46800000000000003</v>
      </c>
      <c r="E15" s="9">
        <v>1.655</v>
      </c>
      <c r="F15" s="9">
        <v>0.33500000000000002</v>
      </c>
      <c r="G15" s="9">
        <v>0</v>
      </c>
      <c r="H15" s="9">
        <v>21.481000000000002</v>
      </c>
      <c r="I15" s="9">
        <v>16.876000000000001</v>
      </c>
      <c r="J15" s="9">
        <v>16.234999999999999</v>
      </c>
      <c r="K15" s="9">
        <v>0.19700000000000001</v>
      </c>
      <c r="L15" s="9">
        <v>0.443</v>
      </c>
      <c r="M15" s="9">
        <v>0</v>
      </c>
      <c r="N15" s="9">
        <v>0</v>
      </c>
      <c r="O15" s="9">
        <v>0.64</v>
      </c>
      <c r="P15" s="9">
        <v>13.754</v>
      </c>
      <c r="Q15" s="9">
        <v>0.49299999999999999</v>
      </c>
      <c r="R15" s="9">
        <v>0.91400000000000003</v>
      </c>
      <c r="S15" s="9">
        <v>1.7150000000000001</v>
      </c>
      <c r="T15" s="9">
        <v>1.8660000000000001</v>
      </c>
      <c r="U15" s="9">
        <v>15.01</v>
      </c>
      <c r="V15" s="9">
        <v>4.6050000000000004</v>
      </c>
      <c r="W15" s="9">
        <v>1.24</v>
      </c>
      <c r="X15" s="9">
        <v>24.710999999999999</v>
      </c>
      <c r="Y15" s="9">
        <v>43.765999999999998</v>
      </c>
      <c r="Z15" s="9">
        <v>41.098999999999997</v>
      </c>
      <c r="AA15" s="9">
        <v>5.87</v>
      </c>
      <c r="AB15" s="9">
        <v>5.6189999999999998</v>
      </c>
      <c r="AC15" s="9">
        <v>2.7469999999999999</v>
      </c>
      <c r="AD15" s="9">
        <v>2.8719999999999999</v>
      </c>
      <c r="AE15" s="9">
        <v>3.5459999999999998</v>
      </c>
      <c r="AF15" s="9">
        <v>2.073</v>
      </c>
      <c r="AG15" s="9">
        <v>3.3380000000000001</v>
      </c>
      <c r="AH15" s="9">
        <v>1.829</v>
      </c>
      <c r="AI15" s="9">
        <v>0.45300000000000001</v>
      </c>
      <c r="AJ15" s="9">
        <v>1.69</v>
      </c>
      <c r="AK15" s="9">
        <v>2.875</v>
      </c>
      <c r="AL15" s="9">
        <v>1.054</v>
      </c>
      <c r="AM15" s="9">
        <v>4.2220000000000004</v>
      </c>
      <c r="AN15" s="9">
        <v>1.397</v>
      </c>
      <c r="AO15" s="9">
        <v>0.251</v>
      </c>
      <c r="AP15" s="9">
        <v>35.228999999999999</v>
      </c>
      <c r="AQ15" s="9">
        <v>33.289000000000001</v>
      </c>
      <c r="AR15" s="9">
        <v>30.286999999999999</v>
      </c>
      <c r="AS15" s="9">
        <v>1.6519999999999999</v>
      </c>
      <c r="AT15" s="9">
        <v>1.35</v>
      </c>
      <c r="AU15" s="9">
        <v>1.153</v>
      </c>
      <c r="AV15" s="9">
        <v>1.849</v>
      </c>
      <c r="AW15" s="9">
        <v>0</v>
      </c>
      <c r="AX15" s="9">
        <v>24.277999999999999</v>
      </c>
      <c r="AY15" s="9">
        <v>2.2229999999999999</v>
      </c>
      <c r="AZ15" s="9">
        <v>2.3090000000000002</v>
      </c>
      <c r="BA15" s="9">
        <v>4.4790000000000001</v>
      </c>
      <c r="BB15" s="9">
        <v>8.3000000000000007</v>
      </c>
      <c r="BC15" s="9">
        <v>24.989000000000001</v>
      </c>
      <c r="BD15" s="9">
        <v>1.94</v>
      </c>
      <c r="BE15" s="9">
        <v>2.6669999999999998</v>
      </c>
      <c r="BF15" s="9">
        <v>43.765999999999998</v>
      </c>
      <c r="BG15" s="9">
        <v>19.510999999999999</v>
      </c>
      <c r="BH15" s="9">
        <v>17.305</v>
      </c>
      <c r="BI15" s="9">
        <v>3.26</v>
      </c>
      <c r="BJ15" s="9">
        <v>2.8940000000000001</v>
      </c>
      <c r="BK15" s="9">
        <v>1.1120000000000001</v>
      </c>
      <c r="BL15" s="9">
        <v>1.782</v>
      </c>
      <c r="BM15" s="9">
        <v>1.742</v>
      </c>
      <c r="BN15" s="9">
        <v>1.1519999999999999</v>
      </c>
      <c r="BO15" s="9">
        <v>1.742</v>
      </c>
      <c r="BP15" s="9">
        <v>1.1519999999999999</v>
      </c>
      <c r="BQ15" s="9">
        <v>0</v>
      </c>
      <c r="BR15" s="9">
        <v>0.76500000000000001</v>
      </c>
      <c r="BS15" s="9">
        <v>1.9219999999999999</v>
      </c>
      <c r="BT15" s="9">
        <v>0.20699999999999999</v>
      </c>
      <c r="BU15" s="9">
        <v>1.649</v>
      </c>
      <c r="BV15" s="9">
        <v>1.246</v>
      </c>
      <c r="BW15" s="9">
        <v>0.36599999999999999</v>
      </c>
      <c r="BX15" s="9">
        <v>14.045</v>
      </c>
      <c r="BY15" s="9">
        <v>12.693</v>
      </c>
      <c r="BZ15" s="9">
        <v>12.468</v>
      </c>
      <c r="CA15" s="9">
        <v>0</v>
      </c>
      <c r="CB15" s="9">
        <v>0.22500000000000001</v>
      </c>
      <c r="CC15" s="9">
        <v>0</v>
      </c>
      <c r="CD15" s="9">
        <v>0.22500000000000001</v>
      </c>
      <c r="CE15" s="9">
        <v>0</v>
      </c>
      <c r="CF15" s="9">
        <v>7.9589999999999996</v>
      </c>
      <c r="CG15" s="9">
        <v>0.84599999999999997</v>
      </c>
      <c r="CH15" s="9">
        <v>0.91300000000000003</v>
      </c>
      <c r="CI15" s="9">
        <v>2.9740000000000002</v>
      </c>
      <c r="CJ15" s="9">
        <v>0.86499999999999999</v>
      </c>
      <c r="CK15" s="9">
        <v>11.827</v>
      </c>
      <c r="CL15" s="9">
        <v>1.3520000000000001</v>
      </c>
      <c r="CM15" s="9">
        <v>2.2069999999999999</v>
      </c>
      <c r="CN15" s="9">
        <v>19.510999999999999</v>
      </c>
      <c r="CO15" s="9">
        <v>29.856000000000002</v>
      </c>
      <c r="CP15" s="9">
        <v>24.815999999999999</v>
      </c>
      <c r="CQ15" s="9">
        <v>24.815999999999999</v>
      </c>
      <c r="CR15" s="9">
        <v>1.544</v>
      </c>
      <c r="CS15" s="9">
        <v>23.271999999999998</v>
      </c>
      <c r="CT15" s="9">
        <v>5.04</v>
      </c>
    </row>
    <row r="16" spans="1:98">
      <c r="A16" s="10">
        <v>43862</v>
      </c>
      <c r="B16" s="9">
        <v>0.90700000000000003</v>
      </c>
      <c r="C16" s="9">
        <v>1.0049999999999999</v>
      </c>
      <c r="D16" s="9">
        <v>0.45</v>
      </c>
      <c r="E16" s="9">
        <v>1.1240000000000001</v>
      </c>
      <c r="F16" s="9">
        <v>1.2390000000000001</v>
      </c>
      <c r="G16" s="9">
        <v>0.252</v>
      </c>
      <c r="H16" s="9">
        <v>21.074999999999999</v>
      </c>
      <c r="I16" s="9">
        <v>15.975</v>
      </c>
      <c r="J16" s="9">
        <v>15.645</v>
      </c>
      <c r="K16" s="9">
        <v>0</v>
      </c>
      <c r="L16" s="9">
        <v>0.33100000000000002</v>
      </c>
      <c r="M16" s="9">
        <v>0</v>
      </c>
      <c r="N16" s="9">
        <v>0.33100000000000002</v>
      </c>
      <c r="O16" s="9">
        <v>0</v>
      </c>
      <c r="P16" s="9">
        <v>12.236000000000001</v>
      </c>
      <c r="Q16" s="9">
        <v>0.45300000000000001</v>
      </c>
      <c r="R16" s="9">
        <v>1.22</v>
      </c>
      <c r="S16" s="9">
        <v>2.0670000000000002</v>
      </c>
      <c r="T16" s="9">
        <v>2.653</v>
      </c>
      <c r="U16" s="9">
        <v>13.323</v>
      </c>
      <c r="V16" s="9">
        <v>5.0990000000000002</v>
      </c>
      <c r="W16" s="9">
        <v>1.258</v>
      </c>
      <c r="X16" s="9">
        <v>24.948</v>
      </c>
      <c r="Y16" s="9">
        <v>51.195</v>
      </c>
      <c r="Z16" s="9">
        <v>47.448999999999998</v>
      </c>
      <c r="AA16" s="9">
        <v>2.9860000000000002</v>
      </c>
      <c r="AB16" s="9">
        <v>1.831</v>
      </c>
      <c r="AC16" s="9">
        <v>0.79300000000000004</v>
      </c>
      <c r="AD16" s="9">
        <v>1.038</v>
      </c>
      <c r="AE16" s="9">
        <v>1.831</v>
      </c>
      <c r="AF16" s="9">
        <v>0</v>
      </c>
      <c r="AG16" s="9">
        <v>1.831</v>
      </c>
      <c r="AH16" s="9">
        <v>0</v>
      </c>
      <c r="AI16" s="9">
        <v>0</v>
      </c>
      <c r="AJ16" s="9">
        <v>0.45100000000000001</v>
      </c>
      <c r="AK16" s="9">
        <v>0.223</v>
      </c>
      <c r="AL16" s="9">
        <v>1.1559999999999999</v>
      </c>
      <c r="AM16" s="9">
        <v>0.79300000000000004</v>
      </c>
      <c r="AN16" s="9">
        <v>1.038</v>
      </c>
      <c r="AO16" s="9">
        <v>1.1559999999999999</v>
      </c>
      <c r="AP16" s="9">
        <v>44.463000000000001</v>
      </c>
      <c r="AQ16" s="9">
        <v>41.098999999999997</v>
      </c>
      <c r="AR16" s="9">
        <v>38.404000000000003</v>
      </c>
      <c r="AS16" s="9">
        <v>1.84</v>
      </c>
      <c r="AT16" s="9">
        <v>0.65200000000000002</v>
      </c>
      <c r="AU16" s="9">
        <v>1.1439999999999999</v>
      </c>
      <c r="AV16" s="9">
        <v>0.88</v>
      </c>
      <c r="AW16" s="9">
        <v>0.46800000000000003</v>
      </c>
      <c r="AX16" s="9">
        <v>28.702999999999999</v>
      </c>
      <c r="AY16" s="9">
        <v>3.819</v>
      </c>
      <c r="AZ16" s="9">
        <v>1.635</v>
      </c>
      <c r="BA16" s="9">
        <v>6.9429999999999996</v>
      </c>
      <c r="BB16" s="9">
        <v>9.7319999999999993</v>
      </c>
      <c r="BC16" s="9">
        <v>31.367000000000001</v>
      </c>
      <c r="BD16" s="9">
        <v>3.3639999999999999</v>
      </c>
      <c r="BE16" s="9">
        <v>3.7450000000000001</v>
      </c>
      <c r="BF16" s="9">
        <v>51.195</v>
      </c>
      <c r="BG16" s="9">
        <v>24.111000000000001</v>
      </c>
      <c r="BH16" s="9">
        <v>22.068999999999999</v>
      </c>
      <c r="BI16" s="9">
        <v>2.5139999999999998</v>
      </c>
      <c r="BJ16" s="9">
        <v>2.286</v>
      </c>
      <c r="BK16" s="9">
        <v>0.53100000000000003</v>
      </c>
      <c r="BL16" s="9">
        <v>1.7549999999999999</v>
      </c>
      <c r="BM16" s="9">
        <v>1.157</v>
      </c>
      <c r="BN16" s="9">
        <v>1.129</v>
      </c>
      <c r="BO16" s="9">
        <v>1.492</v>
      </c>
      <c r="BP16" s="9">
        <v>0.79500000000000004</v>
      </c>
      <c r="BQ16" s="9">
        <v>0</v>
      </c>
      <c r="BR16" s="9">
        <v>0.55700000000000005</v>
      </c>
      <c r="BS16" s="9">
        <v>1.022</v>
      </c>
      <c r="BT16" s="9">
        <v>0.70599999999999996</v>
      </c>
      <c r="BU16" s="9">
        <v>1.2889999999999999</v>
      </c>
      <c r="BV16" s="9">
        <v>0.997</v>
      </c>
      <c r="BW16" s="9">
        <v>0.22800000000000001</v>
      </c>
      <c r="BX16" s="9">
        <v>19.556000000000001</v>
      </c>
      <c r="BY16" s="9">
        <v>17.387</v>
      </c>
      <c r="BZ16" s="9">
        <v>17.387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9.2910000000000004</v>
      </c>
      <c r="CG16" s="9">
        <v>2.4020000000000001</v>
      </c>
      <c r="CH16" s="9">
        <v>1.3109999999999999</v>
      </c>
      <c r="CI16" s="9">
        <v>4.383</v>
      </c>
      <c r="CJ16" s="9">
        <v>2.7160000000000002</v>
      </c>
      <c r="CK16" s="9">
        <v>14.670999999999999</v>
      </c>
      <c r="CL16" s="9">
        <v>2.1680000000000001</v>
      </c>
      <c r="CM16" s="9">
        <v>2.0419999999999998</v>
      </c>
      <c r="CN16" s="9">
        <v>24.111000000000001</v>
      </c>
      <c r="CO16" s="9">
        <v>29.2</v>
      </c>
      <c r="CP16" s="9">
        <v>24.710999999999999</v>
      </c>
      <c r="CQ16" s="9">
        <v>24.710999999999999</v>
      </c>
      <c r="CR16" s="9">
        <v>1.43</v>
      </c>
      <c r="CS16" s="9">
        <v>23.280999999999999</v>
      </c>
      <c r="CT16" s="9">
        <v>4.4889999999999999</v>
      </c>
    </row>
    <row r="17" spans="1:98">
      <c r="A17" s="10">
        <v>44228</v>
      </c>
      <c r="B17" s="9">
        <v>0.65300000000000002</v>
      </c>
      <c r="C17" s="9">
        <v>1.18</v>
      </c>
      <c r="D17" s="9">
        <v>0.59599999999999997</v>
      </c>
      <c r="E17" s="9">
        <v>1.6020000000000001</v>
      </c>
      <c r="F17" s="9">
        <v>0.82699999999999996</v>
      </c>
      <c r="G17" s="9">
        <v>0.23899999999999999</v>
      </c>
      <c r="H17" s="9">
        <v>19.777000000000001</v>
      </c>
      <c r="I17" s="9">
        <v>14.465</v>
      </c>
      <c r="J17" s="9">
        <v>14.022</v>
      </c>
      <c r="K17" s="9">
        <v>0.24</v>
      </c>
      <c r="L17" s="9">
        <v>0.20300000000000001</v>
      </c>
      <c r="M17" s="9">
        <v>0</v>
      </c>
      <c r="N17" s="9">
        <v>0.443</v>
      </c>
      <c r="O17" s="9">
        <v>0</v>
      </c>
      <c r="P17" s="9">
        <v>11.209</v>
      </c>
      <c r="Q17" s="9">
        <v>0</v>
      </c>
      <c r="R17" s="9">
        <v>1.369</v>
      </c>
      <c r="S17" s="9">
        <v>1.887</v>
      </c>
      <c r="T17" s="9">
        <v>2.673</v>
      </c>
      <c r="U17" s="9">
        <v>11.791</v>
      </c>
      <c r="V17" s="9">
        <v>5.3120000000000003</v>
      </c>
      <c r="W17" s="9">
        <v>0.47599999999999998</v>
      </c>
      <c r="X17" s="9">
        <v>22.920999999999999</v>
      </c>
      <c r="Y17" s="9">
        <v>44.95</v>
      </c>
      <c r="Z17" s="9">
        <v>40.884</v>
      </c>
      <c r="AA17" s="9">
        <v>5.2</v>
      </c>
      <c r="AB17" s="9">
        <v>4.3719999999999999</v>
      </c>
      <c r="AC17" s="9">
        <v>1.155</v>
      </c>
      <c r="AD17" s="9">
        <v>3.2170000000000001</v>
      </c>
      <c r="AE17" s="9">
        <v>3.044</v>
      </c>
      <c r="AF17" s="9">
        <v>1.3280000000000001</v>
      </c>
      <c r="AG17" s="9">
        <v>3.0939999999999999</v>
      </c>
      <c r="AH17" s="9">
        <v>1.101</v>
      </c>
      <c r="AI17" s="9">
        <v>0.17799999999999999</v>
      </c>
      <c r="AJ17" s="9">
        <v>1.919</v>
      </c>
      <c r="AK17" s="9">
        <v>1.383</v>
      </c>
      <c r="AL17" s="9">
        <v>1.07</v>
      </c>
      <c r="AM17" s="9">
        <v>3.3639999999999999</v>
      </c>
      <c r="AN17" s="9">
        <v>1.008</v>
      </c>
      <c r="AO17" s="9">
        <v>0.82799999999999996</v>
      </c>
      <c r="AP17" s="9">
        <v>35.683999999999997</v>
      </c>
      <c r="AQ17" s="9">
        <v>32.165999999999997</v>
      </c>
      <c r="AR17" s="9">
        <v>30.603000000000002</v>
      </c>
      <c r="AS17" s="9">
        <v>0.80900000000000005</v>
      </c>
      <c r="AT17" s="9">
        <v>0.754</v>
      </c>
      <c r="AU17" s="9">
        <v>0.38400000000000001</v>
      </c>
      <c r="AV17" s="9">
        <v>1.179</v>
      </c>
      <c r="AW17" s="9">
        <v>0</v>
      </c>
      <c r="AX17" s="9">
        <v>23.885000000000002</v>
      </c>
      <c r="AY17" s="9">
        <v>2.57</v>
      </c>
      <c r="AZ17" s="9">
        <v>1.319</v>
      </c>
      <c r="BA17" s="9">
        <v>4.3929999999999998</v>
      </c>
      <c r="BB17" s="9">
        <v>6.3090000000000002</v>
      </c>
      <c r="BC17" s="9">
        <v>25.856999999999999</v>
      </c>
      <c r="BD17" s="9">
        <v>3.5169999999999999</v>
      </c>
      <c r="BE17" s="9">
        <v>4.0659999999999998</v>
      </c>
      <c r="BF17" s="9">
        <v>44.95</v>
      </c>
      <c r="BG17" s="9">
        <v>25.687000000000001</v>
      </c>
      <c r="BH17" s="9">
        <v>23.734999999999999</v>
      </c>
      <c r="BI17" s="9">
        <v>3.9449999999999998</v>
      </c>
      <c r="BJ17" s="9">
        <v>3.4510000000000001</v>
      </c>
      <c r="BK17" s="9">
        <v>0.90200000000000002</v>
      </c>
      <c r="BL17" s="9">
        <v>2.548</v>
      </c>
      <c r="BM17" s="9">
        <v>1.87</v>
      </c>
      <c r="BN17" s="9">
        <v>1.58</v>
      </c>
      <c r="BO17" s="9">
        <v>1.87</v>
      </c>
      <c r="BP17" s="9">
        <v>1.58</v>
      </c>
      <c r="BQ17" s="9">
        <v>0</v>
      </c>
      <c r="BR17" s="9">
        <v>0.81100000000000005</v>
      </c>
      <c r="BS17" s="9">
        <v>2.2890000000000001</v>
      </c>
      <c r="BT17" s="9">
        <v>0.35</v>
      </c>
      <c r="BU17" s="9">
        <v>2.1909999999999998</v>
      </c>
      <c r="BV17" s="9">
        <v>1.2589999999999999</v>
      </c>
      <c r="BW17" s="9">
        <v>0.49399999999999999</v>
      </c>
      <c r="BX17" s="9">
        <v>19.79</v>
      </c>
      <c r="BY17" s="9">
        <v>17.718</v>
      </c>
      <c r="BZ17" s="9">
        <v>15.685</v>
      </c>
      <c r="CA17" s="9">
        <v>0.93200000000000005</v>
      </c>
      <c r="CB17" s="9">
        <v>1.101</v>
      </c>
      <c r="CC17" s="9">
        <v>0.93200000000000005</v>
      </c>
      <c r="CD17" s="9">
        <v>0.91600000000000004</v>
      </c>
      <c r="CE17" s="9">
        <v>0.185</v>
      </c>
      <c r="CF17" s="9">
        <v>10.57</v>
      </c>
      <c r="CG17" s="9">
        <v>1.1220000000000001</v>
      </c>
      <c r="CH17" s="9">
        <v>1.645</v>
      </c>
      <c r="CI17" s="9">
        <v>4.38</v>
      </c>
      <c r="CJ17" s="9">
        <v>3.2559999999999998</v>
      </c>
      <c r="CK17" s="9">
        <v>14.462</v>
      </c>
      <c r="CL17" s="9">
        <v>2.0720000000000001</v>
      </c>
      <c r="CM17" s="9">
        <v>1.9530000000000001</v>
      </c>
      <c r="CN17" s="9">
        <v>25.687000000000001</v>
      </c>
      <c r="CO17" s="9">
        <v>24.571000000000002</v>
      </c>
      <c r="CP17" s="9">
        <v>21.794</v>
      </c>
      <c r="CQ17" s="9">
        <v>21.794</v>
      </c>
      <c r="CR17" s="9">
        <v>2.0129999999999999</v>
      </c>
      <c r="CS17" s="9">
        <v>19.780999999999999</v>
      </c>
      <c r="CT17" s="9">
        <v>2.7770000000000001</v>
      </c>
    </row>
    <row r="18" spans="1:98">
      <c r="A18" s="10">
        <v>44593</v>
      </c>
      <c r="B18" s="9">
        <v>1.123</v>
      </c>
      <c r="C18" s="9">
        <v>0.72799999999999998</v>
      </c>
      <c r="D18" s="9">
        <v>0.69499999999999995</v>
      </c>
      <c r="E18" s="9">
        <v>2.0830000000000002</v>
      </c>
      <c r="F18" s="9">
        <v>0.46400000000000002</v>
      </c>
      <c r="G18" s="9">
        <v>0</v>
      </c>
      <c r="H18" s="9">
        <v>18.623999999999999</v>
      </c>
      <c r="I18" s="9">
        <v>14.673</v>
      </c>
      <c r="J18" s="9">
        <v>14.058999999999999</v>
      </c>
      <c r="K18" s="9">
        <v>0.115</v>
      </c>
      <c r="L18" s="9">
        <v>0.499</v>
      </c>
      <c r="M18" s="9">
        <v>0</v>
      </c>
      <c r="N18" s="9">
        <v>0.115</v>
      </c>
      <c r="O18" s="9">
        <v>0.499</v>
      </c>
      <c r="P18" s="9">
        <v>10.772</v>
      </c>
      <c r="Q18" s="9">
        <v>0.61599999999999999</v>
      </c>
      <c r="R18" s="9">
        <v>0.42199999999999999</v>
      </c>
      <c r="S18" s="9">
        <v>2.863</v>
      </c>
      <c r="T18" s="9">
        <v>3.149</v>
      </c>
      <c r="U18" s="9">
        <v>11.523999999999999</v>
      </c>
      <c r="V18" s="9">
        <v>3.9510000000000001</v>
      </c>
      <c r="W18" s="9">
        <v>1.2310000000000001</v>
      </c>
      <c r="X18" s="9">
        <v>22.401</v>
      </c>
      <c r="Y18" s="9">
        <v>37.933999999999997</v>
      </c>
      <c r="Z18" s="9">
        <v>36.231000000000002</v>
      </c>
      <c r="AA18" s="9">
        <v>6.6210000000000004</v>
      </c>
      <c r="AB18" s="9">
        <v>5.7439999999999998</v>
      </c>
      <c r="AC18" s="9">
        <v>1.9430000000000001</v>
      </c>
      <c r="AD18" s="9">
        <v>3.8010000000000002</v>
      </c>
      <c r="AE18" s="9">
        <v>3.573</v>
      </c>
      <c r="AF18" s="9">
        <v>2.17</v>
      </c>
      <c r="AG18" s="9">
        <v>2.9289999999999998</v>
      </c>
      <c r="AH18" s="9">
        <v>1.909</v>
      </c>
      <c r="AI18" s="9">
        <v>0.67800000000000005</v>
      </c>
      <c r="AJ18" s="9">
        <v>2.1120000000000001</v>
      </c>
      <c r="AK18" s="9">
        <v>1.37</v>
      </c>
      <c r="AL18" s="9">
        <v>2.2610000000000001</v>
      </c>
      <c r="AM18" s="9">
        <v>4.1639999999999997</v>
      </c>
      <c r="AN18" s="9">
        <v>1.579</v>
      </c>
      <c r="AO18" s="9">
        <v>0.877</v>
      </c>
      <c r="AP18" s="9">
        <v>29.61</v>
      </c>
      <c r="AQ18" s="9">
        <v>27.524000000000001</v>
      </c>
      <c r="AR18" s="9">
        <v>25.861000000000001</v>
      </c>
      <c r="AS18" s="9">
        <v>0.71199999999999997</v>
      </c>
      <c r="AT18" s="9">
        <v>0.95199999999999996</v>
      </c>
      <c r="AU18" s="9">
        <v>0.67200000000000004</v>
      </c>
      <c r="AV18" s="9">
        <v>0.67800000000000005</v>
      </c>
      <c r="AW18" s="9">
        <v>0.314</v>
      </c>
      <c r="AX18" s="9">
        <v>19.346</v>
      </c>
      <c r="AY18" s="9">
        <v>0.90800000000000003</v>
      </c>
      <c r="AZ18" s="9">
        <v>1.6040000000000001</v>
      </c>
      <c r="BA18" s="9">
        <v>5.6669999999999998</v>
      </c>
      <c r="BB18" s="9">
        <v>5.8029999999999999</v>
      </c>
      <c r="BC18" s="9">
        <v>21.721</v>
      </c>
      <c r="BD18" s="9">
        <v>2.0859999999999999</v>
      </c>
      <c r="BE18" s="9">
        <v>1.7030000000000001</v>
      </c>
      <c r="BF18" s="9">
        <v>37.933999999999997</v>
      </c>
      <c r="BG18" s="9">
        <v>24.68</v>
      </c>
      <c r="BH18" s="9">
        <v>23.274000000000001</v>
      </c>
      <c r="BI18" s="9">
        <v>3.7330000000000001</v>
      </c>
      <c r="BJ18" s="9">
        <v>3.7330000000000001</v>
      </c>
      <c r="BK18" s="9">
        <v>0.67900000000000005</v>
      </c>
      <c r="BL18" s="9">
        <v>3.0550000000000002</v>
      </c>
      <c r="BM18" s="9">
        <v>1.044</v>
      </c>
      <c r="BN18" s="9">
        <v>2.69</v>
      </c>
      <c r="BO18" s="9">
        <v>1.268</v>
      </c>
      <c r="BP18" s="9">
        <v>2.4660000000000002</v>
      </c>
      <c r="BQ18" s="9">
        <v>0</v>
      </c>
      <c r="BR18" s="9">
        <v>1.1100000000000001</v>
      </c>
      <c r="BS18" s="9">
        <v>1.504</v>
      </c>
      <c r="BT18" s="9">
        <v>1.119</v>
      </c>
      <c r="BU18" s="9">
        <v>2.5</v>
      </c>
      <c r="BV18" s="9">
        <v>1.2330000000000001</v>
      </c>
      <c r="BW18" s="9">
        <v>0</v>
      </c>
      <c r="BX18" s="9">
        <v>19.541</v>
      </c>
      <c r="BY18" s="9">
        <v>18.045000000000002</v>
      </c>
      <c r="BZ18" s="9">
        <v>17.632000000000001</v>
      </c>
      <c r="CA18" s="9">
        <v>0.20200000000000001</v>
      </c>
      <c r="CB18" s="9">
        <v>0.21099999999999999</v>
      </c>
      <c r="CC18" s="9">
        <v>0.21099999999999999</v>
      </c>
      <c r="CD18" s="9">
        <v>0.20200000000000001</v>
      </c>
      <c r="CE18" s="9">
        <v>0</v>
      </c>
      <c r="CF18" s="9">
        <v>12.016999999999999</v>
      </c>
      <c r="CG18" s="9">
        <v>1.1180000000000001</v>
      </c>
      <c r="CH18" s="9">
        <v>1.6919999999999999</v>
      </c>
      <c r="CI18" s="9">
        <v>3.2160000000000002</v>
      </c>
      <c r="CJ18" s="9">
        <v>2.077</v>
      </c>
      <c r="CK18" s="9">
        <v>15.967000000000001</v>
      </c>
      <c r="CL18" s="9">
        <v>1.496</v>
      </c>
      <c r="CM18" s="9">
        <v>1.4059999999999999</v>
      </c>
      <c r="CN18" s="9">
        <v>24.68</v>
      </c>
      <c r="CO18" s="9">
        <v>28.545000000000002</v>
      </c>
      <c r="CP18" s="9">
        <v>24.623000000000001</v>
      </c>
      <c r="CQ18" s="9">
        <v>24.623000000000001</v>
      </c>
      <c r="CR18" s="9">
        <v>1.49</v>
      </c>
      <c r="CS18" s="9">
        <v>23.132999999999999</v>
      </c>
      <c r="CT18" s="9">
        <v>3.9220000000000002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2" t="s">
        <v>8708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44593</v>
      </c>
      <c r="H4332" s="11">
        <v>8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44593</v>
      </c>
      <c r="H4333" s="11">
        <v>8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44593</v>
      </c>
      <c r="H4334" s="11">
        <v>8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44593</v>
      </c>
      <c r="H4335" s="11">
        <v>8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44593</v>
      </c>
      <c r="H4336" s="11">
        <v>8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44593</v>
      </c>
      <c r="H4337" s="11">
        <v>8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44593</v>
      </c>
      <c r="H4338" s="11">
        <v>8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44593</v>
      </c>
      <c r="H4339" s="11">
        <v>8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44593</v>
      </c>
      <c r="H4340" s="11">
        <v>8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44593</v>
      </c>
      <c r="H4341" s="11">
        <v>8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44593</v>
      </c>
      <c r="H4342" s="11">
        <v>8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44593</v>
      </c>
      <c r="H4343" s="11">
        <v>8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44593</v>
      </c>
      <c r="H4344" s="11">
        <v>8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44593</v>
      </c>
      <c r="H4345" s="11">
        <v>8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44593</v>
      </c>
      <c r="H4346" s="11">
        <v>8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44593</v>
      </c>
      <c r="H4347" s="11">
        <v>8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44593</v>
      </c>
      <c r="H4348" s="11">
        <v>8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44593</v>
      </c>
      <c r="H4349" s="11">
        <v>8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44593</v>
      </c>
      <c r="H4350" s="11">
        <v>8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44593</v>
      </c>
      <c r="H4351" s="11">
        <v>8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44593</v>
      </c>
      <c r="H4352" s="11">
        <v>8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44593</v>
      </c>
      <c r="H4353" s="11">
        <v>8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44593</v>
      </c>
      <c r="H4354" s="11">
        <v>8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44593</v>
      </c>
      <c r="H4355" s="11">
        <v>8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44593</v>
      </c>
      <c r="H4356" s="11">
        <v>8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44593</v>
      </c>
      <c r="H4357" s="11">
        <v>8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44593</v>
      </c>
      <c r="H4358" s="11">
        <v>8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1503.098</v>
      </c>
      <c r="AL11" s="9">
        <v>1436.68</v>
      </c>
      <c r="AM11" s="9">
        <v>86.938000000000002</v>
      </c>
      <c r="AN11" s="9">
        <v>80.320999999999998</v>
      </c>
      <c r="AO11" s="9">
        <v>35.128</v>
      </c>
      <c r="AP11" s="9">
        <v>45.192999999999998</v>
      </c>
      <c r="AQ11" s="9">
        <v>44.134</v>
      </c>
      <c r="AR11" s="9">
        <v>36.186999999999998</v>
      </c>
      <c r="AS11" s="9">
        <v>46.186999999999998</v>
      </c>
      <c r="AT11" s="9">
        <v>3.43</v>
      </c>
      <c r="AU11" s="9">
        <v>21.603999999999999</v>
      </c>
      <c r="AV11" s="9">
        <v>23.683</v>
      </c>
      <c r="AW11" s="9">
        <v>23.844999999999999</v>
      </c>
      <c r="AX11" s="9">
        <v>32.792999999999999</v>
      </c>
      <c r="AY11" s="9">
        <v>55.884999999999998</v>
      </c>
      <c r="AZ11" s="9">
        <v>24.436</v>
      </c>
      <c r="BA11" s="9">
        <v>6.617</v>
      </c>
      <c r="BB11" s="9">
        <v>1349.741</v>
      </c>
      <c r="BC11" s="9">
        <v>854.64</v>
      </c>
      <c r="BD11" s="9">
        <v>792.93899999999996</v>
      </c>
      <c r="BE11" s="9">
        <v>31.939</v>
      </c>
      <c r="BF11" s="9">
        <v>29.762</v>
      </c>
      <c r="BG11" s="9">
        <v>29.721</v>
      </c>
      <c r="BH11" s="9">
        <v>4.3140000000000001</v>
      </c>
      <c r="BI11" s="9">
        <v>19.552</v>
      </c>
      <c r="BJ11" s="9">
        <v>680.92899999999997</v>
      </c>
      <c r="BK11" s="9">
        <v>55.316000000000003</v>
      </c>
      <c r="BL11" s="9">
        <v>33.503999999999998</v>
      </c>
      <c r="BM11" s="9">
        <v>84.89</v>
      </c>
      <c r="BN11" s="9">
        <v>189.904</v>
      </c>
      <c r="BO11" s="9">
        <v>664.73599999999999</v>
      </c>
      <c r="BP11" s="9">
        <v>495.101</v>
      </c>
      <c r="BQ11" s="9">
        <v>66.418000000000006</v>
      </c>
      <c r="BR11" s="9">
        <v>1503.098</v>
      </c>
      <c r="BS11" s="9">
        <v>2583.2719999999999</v>
      </c>
      <c r="BT11" s="9">
        <v>2445.5819999999999</v>
      </c>
      <c r="BU11" s="9">
        <v>195.88300000000001</v>
      </c>
      <c r="BV11" s="9">
        <v>171.50299999999999</v>
      </c>
      <c r="BW11" s="9">
        <v>92.477999999999994</v>
      </c>
      <c r="BX11" s="9">
        <v>79.025000000000006</v>
      </c>
      <c r="BY11" s="9">
        <v>136.87100000000001</v>
      </c>
      <c r="BZ11" s="9">
        <v>34.631999999999998</v>
      </c>
      <c r="CA11" s="9">
        <v>144.40600000000001</v>
      </c>
      <c r="CB11" s="9">
        <v>0.73199999999999998</v>
      </c>
      <c r="CC11" s="9">
        <v>25.797999999999998</v>
      </c>
      <c r="CD11" s="9">
        <v>64.332999999999998</v>
      </c>
      <c r="CE11" s="9">
        <v>55.12</v>
      </c>
      <c r="CF11" s="9">
        <v>52.05</v>
      </c>
      <c r="CG11" s="9">
        <v>123.40300000000001</v>
      </c>
      <c r="CH11" s="9">
        <v>48.1</v>
      </c>
      <c r="CI11" s="9">
        <v>24.38</v>
      </c>
      <c r="CJ11" s="9">
        <v>2249.6990000000001</v>
      </c>
      <c r="CK11" s="9">
        <v>1873.597</v>
      </c>
      <c r="CL11" s="9">
        <v>1779.953</v>
      </c>
      <c r="CM11" s="9">
        <v>54.084000000000003</v>
      </c>
      <c r="CN11" s="9">
        <v>39.56</v>
      </c>
      <c r="CO11" s="9">
        <v>65.646000000000001</v>
      </c>
      <c r="CP11" s="9">
        <v>2.629</v>
      </c>
      <c r="CQ11" s="9">
        <v>21.17</v>
      </c>
      <c r="CR11" s="9">
        <v>1486.9559999999999</v>
      </c>
      <c r="CS11" s="9">
        <v>124.804</v>
      </c>
      <c r="CT11" s="9">
        <v>101.13</v>
      </c>
      <c r="CU11" s="9">
        <v>160.70599999999999</v>
      </c>
      <c r="CV11" s="9">
        <v>375.17700000000002</v>
      </c>
      <c r="CW11" s="9">
        <v>1498.42</v>
      </c>
      <c r="CX11" s="9">
        <v>376.10199999999998</v>
      </c>
      <c r="CY11" s="9">
        <v>137.69</v>
      </c>
      <c r="CZ11" s="9">
        <v>2583.2719999999999</v>
      </c>
      <c r="DA11" s="9">
        <v>1608.3219999999999</v>
      </c>
      <c r="DB11" s="9">
        <v>1536.3409999999999</v>
      </c>
      <c r="DC11" s="9">
        <v>164.60300000000001</v>
      </c>
      <c r="DD11" s="9">
        <v>148.21700000000001</v>
      </c>
      <c r="DE11" s="9">
        <v>84.816000000000003</v>
      </c>
      <c r="DF11" s="9">
        <v>63.401000000000003</v>
      </c>
      <c r="DG11" s="9">
        <v>114.06699999999999</v>
      </c>
      <c r="DH11" s="9">
        <v>34.15</v>
      </c>
      <c r="DI11" s="9">
        <v>115.25</v>
      </c>
      <c r="DJ11" s="9">
        <v>10.922000000000001</v>
      </c>
      <c r="DK11" s="9">
        <v>19.861999999999998</v>
      </c>
      <c r="DL11" s="9">
        <v>44.667999999999999</v>
      </c>
      <c r="DM11" s="9">
        <v>46.841000000000001</v>
      </c>
      <c r="DN11" s="9">
        <v>56.709000000000003</v>
      </c>
      <c r="DO11" s="9">
        <v>93.028000000000006</v>
      </c>
      <c r="DP11" s="9">
        <v>55.189</v>
      </c>
      <c r="DQ11" s="9">
        <v>16.385999999999999</v>
      </c>
      <c r="DR11" s="9">
        <v>1371.739</v>
      </c>
      <c r="DS11" s="9">
        <v>990.63699999999994</v>
      </c>
      <c r="DT11" s="9">
        <v>964.89200000000005</v>
      </c>
      <c r="DU11" s="9">
        <v>15.518000000000001</v>
      </c>
      <c r="DV11" s="9">
        <v>10.227</v>
      </c>
      <c r="DW11" s="9">
        <v>13.236000000000001</v>
      </c>
      <c r="DX11" s="9">
        <v>6.7939999999999996</v>
      </c>
      <c r="DY11" s="9">
        <v>3.1949999999999998</v>
      </c>
      <c r="DZ11" s="9">
        <v>802.38900000000001</v>
      </c>
      <c r="EA11" s="9">
        <v>41.369</v>
      </c>
      <c r="EB11" s="9">
        <v>43.082999999999998</v>
      </c>
      <c r="EC11" s="9">
        <v>103.79600000000001</v>
      </c>
      <c r="ED11" s="9">
        <v>119.676</v>
      </c>
      <c r="EE11" s="9">
        <v>870.96100000000001</v>
      </c>
      <c r="EF11" s="9">
        <v>381.10199999999998</v>
      </c>
      <c r="EG11" s="9">
        <v>71.980999999999995</v>
      </c>
      <c r="EH11" s="9">
        <v>1608.3219999999999</v>
      </c>
      <c r="EI11" s="9">
        <v>1106.106</v>
      </c>
      <c r="EJ11" s="9">
        <v>1021.268</v>
      </c>
      <c r="EK11" s="9">
        <v>111.804</v>
      </c>
      <c r="EL11" s="9">
        <v>84.885000000000005</v>
      </c>
      <c r="EM11" s="9">
        <v>33.143000000000001</v>
      </c>
      <c r="EN11" s="9">
        <v>51.741999999999997</v>
      </c>
      <c r="EO11" s="9">
        <v>46.798999999999999</v>
      </c>
      <c r="EP11" s="9">
        <v>38.085000000000001</v>
      </c>
      <c r="EQ11" s="9">
        <v>37.524999999999999</v>
      </c>
      <c r="ER11" s="9">
        <v>20.873000000000001</v>
      </c>
      <c r="ES11" s="9">
        <v>22.803000000000001</v>
      </c>
      <c r="ET11" s="9">
        <v>10.301</v>
      </c>
      <c r="EU11" s="9">
        <v>43.726999999999997</v>
      </c>
      <c r="EV11" s="9">
        <v>30.856999999999999</v>
      </c>
      <c r="EW11" s="9">
        <v>48.054000000000002</v>
      </c>
      <c r="EX11" s="9">
        <v>36.83</v>
      </c>
      <c r="EY11" s="9">
        <v>26.92</v>
      </c>
      <c r="EZ11" s="9">
        <v>909.46400000000006</v>
      </c>
      <c r="FA11" s="9">
        <v>830.70699999999999</v>
      </c>
      <c r="FB11" s="9">
        <v>800.28599999999994</v>
      </c>
      <c r="FC11" s="9">
        <v>17.34</v>
      </c>
      <c r="FD11" s="9">
        <v>13.082000000000001</v>
      </c>
      <c r="FE11" s="9">
        <v>14.33</v>
      </c>
      <c r="FF11" s="9">
        <v>9.6560000000000006</v>
      </c>
      <c r="FG11" s="9">
        <v>5.319</v>
      </c>
      <c r="FH11" s="9">
        <v>563.67499999999995</v>
      </c>
      <c r="FI11" s="9">
        <v>56.436999999999998</v>
      </c>
      <c r="FJ11" s="9">
        <v>61.45</v>
      </c>
      <c r="FK11" s="9">
        <v>149.14500000000001</v>
      </c>
      <c r="FL11" s="9">
        <v>106.35</v>
      </c>
      <c r="FM11" s="9">
        <v>724.35699999999997</v>
      </c>
      <c r="FN11" s="9">
        <v>78.757000000000005</v>
      </c>
      <c r="FO11" s="9">
        <v>84.837999999999994</v>
      </c>
      <c r="FP11" s="9">
        <v>1106.106</v>
      </c>
      <c r="FQ11" s="9">
        <v>1583.3009999999999</v>
      </c>
      <c r="FR11" s="9">
        <v>1499.973</v>
      </c>
      <c r="FS11" s="9">
        <v>117.627</v>
      </c>
      <c r="FT11" s="9">
        <v>97.826999999999998</v>
      </c>
      <c r="FU11" s="9">
        <v>29.372</v>
      </c>
      <c r="FV11" s="9">
        <v>67.927000000000007</v>
      </c>
      <c r="FW11" s="9">
        <v>57.027000000000001</v>
      </c>
      <c r="FX11" s="9">
        <v>40.801000000000002</v>
      </c>
      <c r="FY11" s="9">
        <v>47.247999999999998</v>
      </c>
      <c r="FZ11" s="9">
        <v>28.709</v>
      </c>
      <c r="GA11" s="9">
        <v>20.559000000000001</v>
      </c>
      <c r="GB11" s="9">
        <v>30.506</v>
      </c>
      <c r="GC11" s="9">
        <v>32.268999999999998</v>
      </c>
      <c r="GD11" s="9">
        <v>35.052</v>
      </c>
      <c r="GE11" s="9">
        <v>66.159000000000006</v>
      </c>
      <c r="GF11" s="9">
        <v>31.667999999999999</v>
      </c>
      <c r="GG11" s="9">
        <v>19.798999999999999</v>
      </c>
      <c r="GH11" s="9">
        <v>1382.346</v>
      </c>
      <c r="GI11" s="9">
        <v>1191.0930000000001</v>
      </c>
      <c r="GJ11" s="9">
        <v>1101.528</v>
      </c>
      <c r="GK11" s="9">
        <v>42.347000000000001</v>
      </c>
      <c r="GL11" s="9">
        <v>47.218000000000004</v>
      </c>
      <c r="GM11" s="9">
        <v>38.423999999999999</v>
      </c>
      <c r="GN11" s="9">
        <v>37.317999999999998</v>
      </c>
      <c r="GO11" s="9">
        <v>11.282999999999999</v>
      </c>
      <c r="GP11" s="9">
        <v>980.76199999999994</v>
      </c>
      <c r="GQ11" s="9">
        <v>66.379000000000005</v>
      </c>
      <c r="GR11" s="9">
        <v>54.058</v>
      </c>
      <c r="GS11" s="9">
        <v>89.894999999999996</v>
      </c>
      <c r="GT11" s="9">
        <v>203.179</v>
      </c>
      <c r="GU11" s="9">
        <v>987.91399999999999</v>
      </c>
      <c r="GV11" s="9">
        <v>191.25299999999999</v>
      </c>
      <c r="GW11" s="9">
        <v>83.328000000000003</v>
      </c>
      <c r="GX11" s="9">
        <v>1583.3009999999999</v>
      </c>
      <c r="GY11" s="9">
        <v>1014.817</v>
      </c>
      <c r="GZ11" s="9">
        <v>931.45399999999995</v>
      </c>
      <c r="HA11" s="9">
        <v>107.06100000000001</v>
      </c>
      <c r="HB11" s="9">
        <v>93.013999999999996</v>
      </c>
      <c r="HC11" s="9">
        <v>33.999000000000002</v>
      </c>
      <c r="HD11" s="9">
        <v>59.015000000000001</v>
      </c>
      <c r="HE11" s="9">
        <v>48.744999999999997</v>
      </c>
      <c r="HF11" s="9">
        <v>44.268999999999998</v>
      </c>
      <c r="HG11" s="9">
        <v>45.284999999999997</v>
      </c>
      <c r="HH11" s="9">
        <v>38.731999999999999</v>
      </c>
      <c r="HI11" s="9">
        <v>5.3940000000000001</v>
      </c>
      <c r="HJ11" s="9">
        <v>28.748999999999999</v>
      </c>
      <c r="HK11" s="9">
        <v>38.732999999999997</v>
      </c>
      <c r="HL11" s="9">
        <v>25.532</v>
      </c>
      <c r="HM11" s="9">
        <v>62.264000000000003</v>
      </c>
      <c r="HN11" s="9">
        <v>30.75</v>
      </c>
      <c r="HO11" s="9">
        <v>14.047000000000001</v>
      </c>
      <c r="HP11" s="9">
        <v>824.39300000000003</v>
      </c>
      <c r="HQ11" s="9">
        <v>740.755</v>
      </c>
      <c r="HR11" s="9">
        <v>701.62699999999995</v>
      </c>
      <c r="HS11" s="9">
        <v>10.052</v>
      </c>
      <c r="HT11" s="9">
        <v>29.077000000000002</v>
      </c>
      <c r="HU11" s="9">
        <v>10.782</v>
      </c>
      <c r="HV11" s="9">
        <v>22.143000000000001</v>
      </c>
      <c r="HW11" s="9">
        <v>3.9079999999999999</v>
      </c>
      <c r="HX11" s="9">
        <v>503.363</v>
      </c>
      <c r="HY11" s="9">
        <v>44.820999999999998</v>
      </c>
      <c r="HZ11" s="9">
        <v>49.439</v>
      </c>
      <c r="IA11" s="9">
        <v>143.13200000000001</v>
      </c>
      <c r="IB11" s="9">
        <v>114.624</v>
      </c>
      <c r="IC11" s="9">
        <v>626.13199999999995</v>
      </c>
      <c r="ID11" s="9">
        <v>83.638000000000005</v>
      </c>
      <c r="IE11" s="9">
        <v>83.364000000000004</v>
      </c>
      <c r="IF11" s="9">
        <v>1014.817</v>
      </c>
      <c r="IG11" s="9">
        <v>711.64300000000003</v>
      </c>
      <c r="IH11" s="9">
        <v>663.00300000000004</v>
      </c>
      <c r="II11" s="9">
        <v>70</v>
      </c>
      <c r="IJ11" s="9">
        <v>63.252000000000002</v>
      </c>
      <c r="IK11" s="9">
        <v>30.689</v>
      </c>
      <c r="IL11" s="9">
        <v>32.563000000000002</v>
      </c>
      <c r="IM11" s="9">
        <v>46.890999999999998</v>
      </c>
      <c r="IN11" s="9">
        <v>16.361000000000001</v>
      </c>
      <c r="IO11" s="9">
        <v>48.784999999999997</v>
      </c>
      <c r="IP11" s="9">
        <v>5.774</v>
      </c>
      <c r="IQ11" s="9">
        <v>6.4690000000000003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1529.5039999999999</v>
      </c>
      <c r="AL12" s="9">
        <v>1468.097</v>
      </c>
      <c r="AM12" s="9">
        <v>97.765000000000001</v>
      </c>
      <c r="AN12" s="9">
        <v>91.87</v>
      </c>
      <c r="AO12" s="9">
        <v>34.889000000000003</v>
      </c>
      <c r="AP12" s="9">
        <v>56.777000000000001</v>
      </c>
      <c r="AQ12" s="9">
        <v>47.408999999999999</v>
      </c>
      <c r="AR12" s="9">
        <v>44.460999999999999</v>
      </c>
      <c r="AS12" s="9">
        <v>48.46</v>
      </c>
      <c r="AT12" s="9">
        <v>5.5510000000000002</v>
      </c>
      <c r="AU12" s="9">
        <v>30.838999999999999</v>
      </c>
      <c r="AV12" s="9">
        <v>30.832999999999998</v>
      </c>
      <c r="AW12" s="9">
        <v>19.859000000000002</v>
      </c>
      <c r="AX12" s="9">
        <v>41.179000000000002</v>
      </c>
      <c r="AY12" s="9">
        <v>67.23</v>
      </c>
      <c r="AZ12" s="9">
        <v>24.64</v>
      </c>
      <c r="BA12" s="9">
        <v>5.8949999999999996</v>
      </c>
      <c r="BB12" s="9">
        <v>1370.3320000000001</v>
      </c>
      <c r="BC12" s="9">
        <v>858.06899999999996</v>
      </c>
      <c r="BD12" s="9">
        <v>792.33600000000001</v>
      </c>
      <c r="BE12" s="9">
        <v>38.805999999999997</v>
      </c>
      <c r="BF12" s="9">
        <v>26.927</v>
      </c>
      <c r="BG12" s="9">
        <v>36.363999999999997</v>
      </c>
      <c r="BH12" s="9">
        <v>6.1779999999999999</v>
      </c>
      <c r="BI12" s="9">
        <v>16.846</v>
      </c>
      <c r="BJ12" s="9">
        <v>703.00099999999998</v>
      </c>
      <c r="BK12" s="9">
        <v>45.551000000000002</v>
      </c>
      <c r="BL12" s="9">
        <v>27.942</v>
      </c>
      <c r="BM12" s="9">
        <v>81.575000000000003</v>
      </c>
      <c r="BN12" s="9">
        <v>184.32400000000001</v>
      </c>
      <c r="BO12" s="9">
        <v>673.745</v>
      </c>
      <c r="BP12" s="9">
        <v>512.26300000000003</v>
      </c>
      <c r="BQ12" s="9">
        <v>61.406999999999996</v>
      </c>
      <c r="BR12" s="9">
        <v>1529.5039999999999</v>
      </c>
      <c r="BS12" s="9">
        <v>2617.3150000000001</v>
      </c>
      <c r="BT12" s="9">
        <v>2493.3359999999998</v>
      </c>
      <c r="BU12" s="9">
        <v>223.321</v>
      </c>
      <c r="BV12" s="9">
        <v>196.578</v>
      </c>
      <c r="BW12" s="9">
        <v>112.822</v>
      </c>
      <c r="BX12" s="9">
        <v>83.754999999999995</v>
      </c>
      <c r="BY12" s="9">
        <v>156.59700000000001</v>
      </c>
      <c r="BZ12" s="9">
        <v>39.981000000000002</v>
      </c>
      <c r="CA12" s="9">
        <v>164.124</v>
      </c>
      <c r="CB12" s="9">
        <v>1.157</v>
      </c>
      <c r="CC12" s="9">
        <v>27.600999999999999</v>
      </c>
      <c r="CD12" s="9">
        <v>65.355999999999995</v>
      </c>
      <c r="CE12" s="9">
        <v>61.058999999999997</v>
      </c>
      <c r="CF12" s="9">
        <v>70.162999999999997</v>
      </c>
      <c r="CG12" s="9">
        <v>142.161</v>
      </c>
      <c r="CH12" s="9">
        <v>54.417000000000002</v>
      </c>
      <c r="CI12" s="9">
        <v>26.742999999999999</v>
      </c>
      <c r="CJ12" s="9">
        <v>2270.0149999999999</v>
      </c>
      <c r="CK12" s="9">
        <v>1879.537</v>
      </c>
      <c r="CL12" s="9">
        <v>1798.904</v>
      </c>
      <c r="CM12" s="9">
        <v>55.128999999999998</v>
      </c>
      <c r="CN12" s="9">
        <v>25.504000000000001</v>
      </c>
      <c r="CO12" s="9">
        <v>65.733000000000004</v>
      </c>
      <c r="CP12" s="9">
        <v>3.153</v>
      </c>
      <c r="CQ12" s="9">
        <v>11.157999999999999</v>
      </c>
      <c r="CR12" s="9">
        <v>1484.394</v>
      </c>
      <c r="CS12" s="9">
        <v>117.608</v>
      </c>
      <c r="CT12" s="9">
        <v>88.754000000000005</v>
      </c>
      <c r="CU12" s="9">
        <v>188.78</v>
      </c>
      <c r="CV12" s="9">
        <v>364.91300000000001</v>
      </c>
      <c r="CW12" s="9">
        <v>1514.624</v>
      </c>
      <c r="CX12" s="9">
        <v>390.47800000000001</v>
      </c>
      <c r="CY12" s="9">
        <v>123.979</v>
      </c>
      <c r="CZ12" s="9">
        <v>2617.3150000000001</v>
      </c>
      <c r="DA12" s="9">
        <v>1637.4739999999999</v>
      </c>
      <c r="DB12" s="9">
        <v>1564.6420000000001</v>
      </c>
      <c r="DC12" s="9">
        <v>151.733</v>
      </c>
      <c r="DD12" s="9">
        <v>143.066</v>
      </c>
      <c r="DE12" s="9">
        <v>83.465999999999994</v>
      </c>
      <c r="DF12" s="9">
        <v>59.6</v>
      </c>
      <c r="DG12" s="9">
        <v>104.024</v>
      </c>
      <c r="DH12" s="9">
        <v>39.040999999999997</v>
      </c>
      <c r="DI12" s="9">
        <v>101.024</v>
      </c>
      <c r="DJ12" s="9">
        <v>11.77</v>
      </c>
      <c r="DK12" s="9">
        <v>28.285</v>
      </c>
      <c r="DL12" s="9">
        <v>49.94</v>
      </c>
      <c r="DM12" s="9">
        <v>37.427999999999997</v>
      </c>
      <c r="DN12" s="9">
        <v>55.698999999999998</v>
      </c>
      <c r="DO12" s="9">
        <v>85.915000000000006</v>
      </c>
      <c r="DP12" s="9">
        <v>57.151000000000003</v>
      </c>
      <c r="DQ12" s="9">
        <v>8.6669999999999998</v>
      </c>
      <c r="DR12" s="9">
        <v>1412.9090000000001</v>
      </c>
      <c r="DS12" s="9">
        <v>1002.8</v>
      </c>
      <c r="DT12" s="9">
        <v>966.76</v>
      </c>
      <c r="DU12" s="9">
        <v>20.149000000000001</v>
      </c>
      <c r="DV12" s="9">
        <v>15.891999999999999</v>
      </c>
      <c r="DW12" s="9">
        <v>16.687999999999999</v>
      </c>
      <c r="DX12" s="9">
        <v>11.292999999999999</v>
      </c>
      <c r="DY12" s="9">
        <v>5.0880000000000001</v>
      </c>
      <c r="DZ12" s="9">
        <v>813.81700000000001</v>
      </c>
      <c r="EA12" s="9">
        <v>40.438000000000002</v>
      </c>
      <c r="EB12" s="9">
        <v>37.334000000000003</v>
      </c>
      <c r="EC12" s="9">
        <v>111.21</v>
      </c>
      <c r="ED12" s="9">
        <v>125.35299999999999</v>
      </c>
      <c r="EE12" s="9">
        <v>877.447</v>
      </c>
      <c r="EF12" s="9">
        <v>410.10899999999998</v>
      </c>
      <c r="EG12" s="9">
        <v>72.831999999999994</v>
      </c>
      <c r="EH12" s="9">
        <v>1637.4739999999999</v>
      </c>
      <c r="EI12" s="9">
        <v>1134.856</v>
      </c>
      <c r="EJ12" s="9">
        <v>1051.2170000000001</v>
      </c>
      <c r="EK12" s="9">
        <v>111.081</v>
      </c>
      <c r="EL12" s="9">
        <v>87.486999999999995</v>
      </c>
      <c r="EM12" s="9">
        <v>44.430999999999997</v>
      </c>
      <c r="EN12" s="9">
        <v>43.055999999999997</v>
      </c>
      <c r="EO12" s="9">
        <v>54.334000000000003</v>
      </c>
      <c r="EP12" s="9">
        <v>33.154000000000003</v>
      </c>
      <c r="EQ12" s="9">
        <v>48.244999999999997</v>
      </c>
      <c r="ER12" s="9">
        <v>17.082999999999998</v>
      </c>
      <c r="ES12" s="9">
        <v>18.260000000000002</v>
      </c>
      <c r="ET12" s="9">
        <v>14.976000000000001</v>
      </c>
      <c r="EU12" s="9">
        <v>45.112000000000002</v>
      </c>
      <c r="EV12" s="9">
        <v>27.4</v>
      </c>
      <c r="EW12" s="9">
        <v>51.173999999999999</v>
      </c>
      <c r="EX12" s="9">
        <v>36.313000000000002</v>
      </c>
      <c r="EY12" s="9">
        <v>23.594000000000001</v>
      </c>
      <c r="EZ12" s="9">
        <v>940.13499999999999</v>
      </c>
      <c r="FA12" s="9">
        <v>848.77</v>
      </c>
      <c r="FB12" s="9">
        <v>817.303</v>
      </c>
      <c r="FC12" s="9">
        <v>16.738</v>
      </c>
      <c r="FD12" s="9">
        <v>14.728999999999999</v>
      </c>
      <c r="FE12" s="9">
        <v>11.452999999999999</v>
      </c>
      <c r="FF12" s="9">
        <v>11.428000000000001</v>
      </c>
      <c r="FG12" s="9">
        <v>5.5270000000000001</v>
      </c>
      <c r="FH12" s="9">
        <v>587.81799999999998</v>
      </c>
      <c r="FI12" s="9">
        <v>63.029000000000003</v>
      </c>
      <c r="FJ12" s="9">
        <v>67.674999999999997</v>
      </c>
      <c r="FK12" s="9">
        <v>130.24799999999999</v>
      </c>
      <c r="FL12" s="9">
        <v>101.497</v>
      </c>
      <c r="FM12" s="9">
        <v>747.27300000000002</v>
      </c>
      <c r="FN12" s="9">
        <v>91.366</v>
      </c>
      <c r="FO12" s="9">
        <v>83.638999999999996</v>
      </c>
      <c r="FP12" s="9">
        <v>1134.856</v>
      </c>
      <c r="FQ12" s="9">
        <v>1666.825</v>
      </c>
      <c r="FR12" s="9">
        <v>1569.308</v>
      </c>
      <c r="FS12" s="9">
        <v>120.47</v>
      </c>
      <c r="FT12" s="9">
        <v>109.851</v>
      </c>
      <c r="FU12" s="9">
        <v>30.233000000000001</v>
      </c>
      <c r="FV12" s="9">
        <v>79.617999999999995</v>
      </c>
      <c r="FW12" s="9">
        <v>65.941999999999993</v>
      </c>
      <c r="FX12" s="9">
        <v>43.908999999999999</v>
      </c>
      <c r="FY12" s="9">
        <v>54.206000000000003</v>
      </c>
      <c r="FZ12" s="9">
        <v>30.582999999999998</v>
      </c>
      <c r="GA12" s="9">
        <v>23.428000000000001</v>
      </c>
      <c r="GB12" s="9">
        <v>31.422999999999998</v>
      </c>
      <c r="GC12" s="9">
        <v>35.106000000000002</v>
      </c>
      <c r="GD12" s="9">
        <v>43.320999999999998</v>
      </c>
      <c r="GE12" s="9">
        <v>64.061000000000007</v>
      </c>
      <c r="GF12" s="9">
        <v>45.79</v>
      </c>
      <c r="GG12" s="9">
        <v>10.619</v>
      </c>
      <c r="GH12" s="9">
        <v>1448.8389999999999</v>
      </c>
      <c r="GI12" s="9">
        <v>1262.086</v>
      </c>
      <c r="GJ12" s="9">
        <v>1171.636</v>
      </c>
      <c r="GK12" s="9">
        <v>40.213000000000001</v>
      </c>
      <c r="GL12" s="9">
        <v>50.237000000000002</v>
      </c>
      <c r="GM12" s="9">
        <v>30.401</v>
      </c>
      <c r="GN12" s="9">
        <v>41.301000000000002</v>
      </c>
      <c r="GO12" s="9">
        <v>17.114999999999998</v>
      </c>
      <c r="GP12" s="9">
        <v>1033.7170000000001</v>
      </c>
      <c r="GQ12" s="9">
        <v>67.290999999999997</v>
      </c>
      <c r="GR12" s="9">
        <v>65.183999999999997</v>
      </c>
      <c r="GS12" s="9">
        <v>95.894000000000005</v>
      </c>
      <c r="GT12" s="9">
        <v>209.39699999999999</v>
      </c>
      <c r="GU12" s="9">
        <v>1052.6890000000001</v>
      </c>
      <c r="GV12" s="9">
        <v>186.75299999999999</v>
      </c>
      <c r="GW12" s="9">
        <v>97.516000000000005</v>
      </c>
      <c r="GX12" s="9">
        <v>1666.825</v>
      </c>
      <c r="GY12" s="9">
        <v>1043.3599999999999</v>
      </c>
      <c r="GZ12" s="9">
        <v>963.36099999999999</v>
      </c>
      <c r="HA12" s="9">
        <v>104.36</v>
      </c>
      <c r="HB12" s="9">
        <v>95.896000000000001</v>
      </c>
      <c r="HC12" s="9">
        <v>34.585000000000001</v>
      </c>
      <c r="HD12" s="9">
        <v>61.311</v>
      </c>
      <c r="HE12" s="9">
        <v>48.323999999999998</v>
      </c>
      <c r="HF12" s="9">
        <v>47.572000000000003</v>
      </c>
      <c r="HG12" s="9">
        <v>50.039000000000001</v>
      </c>
      <c r="HH12" s="9">
        <v>38.631999999999998</v>
      </c>
      <c r="HI12" s="9">
        <v>3.0379999999999998</v>
      </c>
      <c r="HJ12" s="9">
        <v>24.597000000000001</v>
      </c>
      <c r="HK12" s="9">
        <v>43.963999999999999</v>
      </c>
      <c r="HL12" s="9">
        <v>27.334</v>
      </c>
      <c r="HM12" s="9">
        <v>62.939</v>
      </c>
      <c r="HN12" s="9">
        <v>32.957000000000001</v>
      </c>
      <c r="HO12" s="9">
        <v>8.4640000000000004</v>
      </c>
      <c r="HP12" s="9">
        <v>859.00099999999998</v>
      </c>
      <c r="HQ12" s="9">
        <v>779.02800000000002</v>
      </c>
      <c r="HR12" s="9">
        <v>742.87900000000002</v>
      </c>
      <c r="HS12" s="9">
        <v>15.98</v>
      </c>
      <c r="HT12" s="9">
        <v>20.170000000000002</v>
      </c>
      <c r="HU12" s="9">
        <v>11.288</v>
      </c>
      <c r="HV12" s="9">
        <v>19.388000000000002</v>
      </c>
      <c r="HW12" s="9">
        <v>2.5409999999999999</v>
      </c>
      <c r="HX12" s="9">
        <v>527.505</v>
      </c>
      <c r="HY12" s="9">
        <v>57.5</v>
      </c>
      <c r="HZ12" s="9">
        <v>53.219000000000001</v>
      </c>
      <c r="IA12" s="9">
        <v>140.804</v>
      </c>
      <c r="IB12" s="9">
        <v>114.315</v>
      </c>
      <c r="IC12" s="9">
        <v>664.71299999999997</v>
      </c>
      <c r="ID12" s="9">
        <v>79.972999999999999</v>
      </c>
      <c r="IE12" s="9">
        <v>79.998999999999995</v>
      </c>
      <c r="IF12" s="9">
        <v>1043.3599999999999</v>
      </c>
      <c r="IG12" s="9">
        <v>686.53300000000002</v>
      </c>
      <c r="IH12" s="9">
        <v>640.31200000000001</v>
      </c>
      <c r="II12" s="9">
        <v>61.34</v>
      </c>
      <c r="IJ12" s="9">
        <v>56.783000000000001</v>
      </c>
      <c r="IK12" s="9">
        <v>24.995000000000001</v>
      </c>
      <c r="IL12" s="9">
        <v>31.789000000000001</v>
      </c>
      <c r="IM12" s="9">
        <v>38.067999999999998</v>
      </c>
      <c r="IN12" s="9">
        <v>18.715</v>
      </c>
      <c r="IO12" s="9">
        <v>39.802999999999997</v>
      </c>
      <c r="IP12" s="9">
        <v>7.181</v>
      </c>
      <c r="IQ12" s="9">
        <v>6.8689999999999998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1516.3219999999999</v>
      </c>
      <c r="AL13" s="9">
        <v>1441.423</v>
      </c>
      <c r="AM13" s="9">
        <v>88.171999999999997</v>
      </c>
      <c r="AN13" s="9">
        <v>79.641000000000005</v>
      </c>
      <c r="AO13" s="9">
        <v>32.070999999999998</v>
      </c>
      <c r="AP13" s="9">
        <v>47.57</v>
      </c>
      <c r="AQ13" s="9">
        <v>43.887</v>
      </c>
      <c r="AR13" s="9">
        <v>35.753999999999998</v>
      </c>
      <c r="AS13" s="9">
        <v>43.088999999999999</v>
      </c>
      <c r="AT13" s="9">
        <v>3.5590000000000002</v>
      </c>
      <c r="AU13" s="9">
        <v>23.687000000000001</v>
      </c>
      <c r="AV13" s="9">
        <v>28.478999999999999</v>
      </c>
      <c r="AW13" s="9">
        <v>15.845000000000001</v>
      </c>
      <c r="AX13" s="9">
        <v>35.317</v>
      </c>
      <c r="AY13" s="9">
        <v>56.612000000000002</v>
      </c>
      <c r="AZ13" s="9">
        <v>23.029</v>
      </c>
      <c r="BA13" s="9">
        <v>8.5310000000000006</v>
      </c>
      <c r="BB13" s="9">
        <v>1353.251</v>
      </c>
      <c r="BC13" s="9">
        <v>853.99099999999999</v>
      </c>
      <c r="BD13" s="9">
        <v>807.45699999999999</v>
      </c>
      <c r="BE13" s="9">
        <v>27.564</v>
      </c>
      <c r="BF13" s="9">
        <v>18.969000000000001</v>
      </c>
      <c r="BG13" s="9">
        <v>26.309000000000001</v>
      </c>
      <c r="BH13" s="9">
        <v>4.2249999999999996</v>
      </c>
      <c r="BI13" s="9">
        <v>10.521000000000001</v>
      </c>
      <c r="BJ13" s="9">
        <v>697.11</v>
      </c>
      <c r="BK13" s="9">
        <v>48.42</v>
      </c>
      <c r="BL13" s="9">
        <v>34.637</v>
      </c>
      <c r="BM13" s="9">
        <v>73.823999999999998</v>
      </c>
      <c r="BN13" s="9">
        <v>164.89599999999999</v>
      </c>
      <c r="BO13" s="9">
        <v>689.09500000000003</v>
      </c>
      <c r="BP13" s="9">
        <v>499.26</v>
      </c>
      <c r="BQ13" s="9">
        <v>74.900000000000006</v>
      </c>
      <c r="BR13" s="9">
        <v>1516.3219999999999</v>
      </c>
      <c r="BS13" s="9">
        <v>2788.3380000000002</v>
      </c>
      <c r="BT13" s="9">
        <v>2635.3429999999998</v>
      </c>
      <c r="BU13" s="9">
        <v>196.78</v>
      </c>
      <c r="BV13" s="9">
        <v>182.77799999999999</v>
      </c>
      <c r="BW13" s="9">
        <v>98.007000000000005</v>
      </c>
      <c r="BX13" s="9">
        <v>84.771000000000001</v>
      </c>
      <c r="BY13" s="9">
        <v>157.68600000000001</v>
      </c>
      <c r="BZ13" s="9">
        <v>25.091999999999999</v>
      </c>
      <c r="CA13" s="9">
        <v>160.642</v>
      </c>
      <c r="CB13" s="9">
        <v>1.7549999999999999</v>
      </c>
      <c r="CC13" s="9">
        <v>18.593</v>
      </c>
      <c r="CD13" s="9">
        <v>67.856999999999999</v>
      </c>
      <c r="CE13" s="9">
        <v>54.283999999999999</v>
      </c>
      <c r="CF13" s="9">
        <v>60.637</v>
      </c>
      <c r="CG13" s="9">
        <v>134.08199999999999</v>
      </c>
      <c r="CH13" s="9">
        <v>48.697000000000003</v>
      </c>
      <c r="CI13" s="9">
        <v>14.002000000000001</v>
      </c>
      <c r="CJ13" s="9">
        <v>2438.5630000000001</v>
      </c>
      <c r="CK13" s="9">
        <v>2046.7629999999999</v>
      </c>
      <c r="CL13" s="9">
        <v>1955.931</v>
      </c>
      <c r="CM13" s="9">
        <v>62.2</v>
      </c>
      <c r="CN13" s="9">
        <v>28.632000000000001</v>
      </c>
      <c r="CO13" s="9">
        <v>74.661000000000001</v>
      </c>
      <c r="CP13" s="9">
        <v>3.1619999999999999</v>
      </c>
      <c r="CQ13" s="9">
        <v>12.124000000000001</v>
      </c>
      <c r="CR13" s="9">
        <v>1650.4179999999999</v>
      </c>
      <c r="CS13" s="9">
        <v>119.182</v>
      </c>
      <c r="CT13" s="9">
        <v>99.721000000000004</v>
      </c>
      <c r="CU13" s="9">
        <v>177.441</v>
      </c>
      <c r="CV13" s="9">
        <v>372.52699999999999</v>
      </c>
      <c r="CW13" s="9">
        <v>1674.2360000000001</v>
      </c>
      <c r="CX13" s="9">
        <v>391.8</v>
      </c>
      <c r="CY13" s="9">
        <v>152.995</v>
      </c>
      <c r="CZ13" s="9">
        <v>2788.3380000000002</v>
      </c>
      <c r="DA13" s="9">
        <v>1602.0060000000001</v>
      </c>
      <c r="DB13" s="9">
        <v>1517.82</v>
      </c>
      <c r="DC13" s="9">
        <v>152.30199999999999</v>
      </c>
      <c r="DD13" s="9">
        <v>145.27500000000001</v>
      </c>
      <c r="DE13" s="9">
        <v>79.281000000000006</v>
      </c>
      <c r="DF13" s="9">
        <v>65.994</v>
      </c>
      <c r="DG13" s="9">
        <v>112.706</v>
      </c>
      <c r="DH13" s="9">
        <v>32.567999999999998</v>
      </c>
      <c r="DI13" s="9">
        <v>109.35299999999999</v>
      </c>
      <c r="DJ13" s="9">
        <v>9.0370000000000008</v>
      </c>
      <c r="DK13" s="9">
        <v>23.545999999999999</v>
      </c>
      <c r="DL13" s="9">
        <v>50.414000000000001</v>
      </c>
      <c r="DM13" s="9">
        <v>41.228999999999999</v>
      </c>
      <c r="DN13" s="9">
        <v>53.631</v>
      </c>
      <c r="DO13" s="9">
        <v>87.072000000000003</v>
      </c>
      <c r="DP13" s="9">
        <v>58.203000000000003</v>
      </c>
      <c r="DQ13" s="9">
        <v>7.0279999999999996</v>
      </c>
      <c r="DR13" s="9">
        <v>1365.5170000000001</v>
      </c>
      <c r="DS13" s="9">
        <v>970.072</v>
      </c>
      <c r="DT13" s="9">
        <v>941.83299999999997</v>
      </c>
      <c r="DU13" s="9">
        <v>16.896000000000001</v>
      </c>
      <c r="DV13" s="9">
        <v>11.343</v>
      </c>
      <c r="DW13" s="9">
        <v>16.513999999999999</v>
      </c>
      <c r="DX13" s="9">
        <v>5.8739999999999997</v>
      </c>
      <c r="DY13" s="9">
        <v>4.3860000000000001</v>
      </c>
      <c r="DZ13" s="9">
        <v>792.56500000000005</v>
      </c>
      <c r="EA13" s="9">
        <v>25.007000000000001</v>
      </c>
      <c r="EB13" s="9">
        <v>27.568999999999999</v>
      </c>
      <c r="EC13" s="9">
        <v>124.931</v>
      </c>
      <c r="ED13" s="9">
        <v>108.816</v>
      </c>
      <c r="EE13" s="9">
        <v>861.25599999999997</v>
      </c>
      <c r="EF13" s="9">
        <v>395.44600000000003</v>
      </c>
      <c r="EG13" s="9">
        <v>84.186000000000007</v>
      </c>
      <c r="EH13" s="9">
        <v>1602.0060000000001</v>
      </c>
      <c r="EI13" s="9">
        <v>1158.1199999999999</v>
      </c>
      <c r="EJ13" s="9">
        <v>1060.7059999999999</v>
      </c>
      <c r="EK13" s="9">
        <v>106.624</v>
      </c>
      <c r="EL13" s="9">
        <v>98.367999999999995</v>
      </c>
      <c r="EM13" s="9">
        <v>54.058999999999997</v>
      </c>
      <c r="EN13" s="9">
        <v>44.308999999999997</v>
      </c>
      <c r="EO13" s="9">
        <v>63.052999999999997</v>
      </c>
      <c r="EP13" s="9">
        <v>35.314999999999998</v>
      </c>
      <c r="EQ13" s="9">
        <v>49.624000000000002</v>
      </c>
      <c r="ER13" s="9">
        <v>21.286999999999999</v>
      </c>
      <c r="ES13" s="9">
        <v>22.32</v>
      </c>
      <c r="ET13" s="9">
        <v>19.138999999999999</v>
      </c>
      <c r="EU13" s="9">
        <v>48.189</v>
      </c>
      <c r="EV13" s="9">
        <v>31.04</v>
      </c>
      <c r="EW13" s="9">
        <v>62.597999999999999</v>
      </c>
      <c r="EX13" s="9">
        <v>35.770000000000003</v>
      </c>
      <c r="EY13" s="9">
        <v>8.2560000000000002</v>
      </c>
      <c r="EZ13" s="9">
        <v>954.08199999999999</v>
      </c>
      <c r="FA13" s="9">
        <v>859.67499999999995</v>
      </c>
      <c r="FB13" s="9">
        <v>834.44500000000005</v>
      </c>
      <c r="FC13" s="9">
        <v>14.561999999999999</v>
      </c>
      <c r="FD13" s="9">
        <v>10.667999999999999</v>
      </c>
      <c r="FE13" s="9">
        <v>10.372</v>
      </c>
      <c r="FF13" s="9">
        <v>8.0389999999999997</v>
      </c>
      <c r="FG13" s="9">
        <v>5.008</v>
      </c>
      <c r="FH13" s="9">
        <v>602.72199999999998</v>
      </c>
      <c r="FI13" s="9">
        <v>64.341999999999999</v>
      </c>
      <c r="FJ13" s="9">
        <v>56.923999999999999</v>
      </c>
      <c r="FK13" s="9">
        <v>135.68700000000001</v>
      </c>
      <c r="FL13" s="9">
        <v>115.512</v>
      </c>
      <c r="FM13" s="9">
        <v>744.16300000000001</v>
      </c>
      <c r="FN13" s="9">
        <v>94.406999999999996</v>
      </c>
      <c r="FO13" s="9">
        <v>97.415000000000006</v>
      </c>
      <c r="FP13" s="9">
        <v>1158.1199999999999</v>
      </c>
      <c r="FQ13" s="9">
        <v>1629.471</v>
      </c>
      <c r="FR13" s="9">
        <v>1532.2560000000001</v>
      </c>
      <c r="FS13" s="9">
        <v>110.714</v>
      </c>
      <c r="FT13" s="9">
        <v>101.45699999999999</v>
      </c>
      <c r="FU13" s="9">
        <v>30.260999999999999</v>
      </c>
      <c r="FV13" s="9">
        <v>71.195999999999998</v>
      </c>
      <c r="FW13" s="9">
        <v>67.236999999999995</v>
      </c>
      <c r="FX13" s="9">
        <v>34.22</v>
      </c>
      <c r="FY13" s="9">
        <v>59.508000000000003</v>
      </c>
      <c r="FZ13" s="9">
        <v>24.152999999999999</v>
      </c>
      <c r="GA13" s="9">
        <v>16.135999999999999</v>
      </c>
      <c r="GB13" s="9">
        <v>26.808</v>
      </c>
      <c r="GC13" s="9">
        <v>37.994</v>
      </c>
      <c r="GD13" s="9">
        <v>36.655999999999999</v>
      </c>
      <c r="GE13" s="9">
        <v>67.846999999999994</v>
      </c>
      <c r="GF13" s="9">
        <v>33.61</v>
      </c>
      <c r="GG13" s="9">
        <v>9.2569999999999997</v>
      </c>
      <c r="GH13" s="9">
        <v>1421.5409999999999</v>
      </c>
      <c r="GI13" s="9">
        <v>1251.8989999999999</v>
      </c>
      <c r="GJ13" s="9">
        <v>1170.595</v>
      </c>
      <c r="GK13" s="9">
        <v>44.662999999999997</v>
      </c>
      <c r="GL13" s="9">
        <v>36.640999999999998</v>
      </c>
      <c r="GM13" s="9">
        <v>29.225000000000001</v>
      </c>
      <c r="GN13" s="9">
        <v>30.587</v>
      </c>
      <c r="GO13" s="9">
        <v>19.638000000000002</v>
      </c>
      <c r="GP13" s="9">
        <v>1041.751</v>
      </c>
      <c r="GQ13" s="9">
        <v>61.271000000000001</v>
      </c>
      <c r="GR13" s="9">
        <v>63.680999999999997</v>
      </c>
      <c r="GS13" s="9">
        <v>85.195999999999998</v>
      </c>
      <c r="GT13" s="9">
        <v>188.69499999999999</v>
      </c>
      <c r="GU13" s="9">
        <v>1063.203</v>
      </c>
      <c r="GV13" s="9">
        <v>169.643</v>
      </c>
      <c r="GW13" s="9">
        <v>97.215999999999994</v>
      </c>
      <c r="GX13" s="9">
        <v>1629.471</v>
      </c>
      <c r="GY13" s="9">
        <v>982.76099999999997</v>
      </c>
      <c r="GZ13" s="9">
        <v>901.50300000000004</v>
      </c>
      <c r="HA13" s="9">
        <v>88.122</v>
      </c>
      <c r="HB13" s="9">
        <v>79.641999999999996</v>
      </c>
      <c r="HC13" s="9">
        <v>31.635000000000002</v>
      </c>
      <c r="HD13" s="9">
        <v>48.006999999999998</v>
      </c>
      <c r="HE13" s="9">
        <v>37.174999999999997</v>
      </c>
      <c r="HF13" s="9">
        <v>42.466999999999999</v>
      </c>
      <c r="HG13" s="9">
        <v>37.029000000000003</v>
      </c>
      <c r="HH13" s="9">
        <v>37.658000000000001</v>
      </c>
      <c r="HI13" s="9">
        <v>2.5910000000000002</v>
      </c>
      <c r="HJ13" s="9">
        <v>23.071999999999999</v>
      </c>
      <c r="HK13" s="9">
        <v>30.251000000000001</v>
      </c>
      <c r="HL13" s="9">
        <v>26.318000000000001</v>
      </c>
      <c r="HM13" s="9">
        <v>53.018000000000001</v>
      </c>
      <c r="HN13" s="9">
        <v>26.623999999999999</v>
      </c>
      <c r="HO13" s="9">
        <v>8.48</v>
      </c>
      <c r="HP13" s="9">
        <v>813.38</v>
      </c>
      <c r="HQ13" s="9">
        <v>743.99199999999996</v>
      </c>
      <c r="HR13" s="9">
        <v>712.38499999999999</v>
      </c>
      <c r="HS13" s="9">
        <v>14.893000000000001</v>
      </c>
      <c r="HT13" s="9">
        <v>16.713999999999999</v>
      </c>
      <c r="HU13" s="9">
        <v>13.018000000000001</v>
      </c>
      <c r="HV13" s="9">
        <v>16.401</v>
      </c>
      <c r="HW13" s="9">
        <v>2.1880000000000002</v>
      </c>
      <c r="HX13" s="9">
        <v>523.63400000000001</v>
      </c>
      <c r="HY13" s="9">
        <v>44.667000000000002</v>
      </c>
      <c r="HZ13" s="9">
        <v>53.183</v>
      </c>
      <c r="IA13" s="9">
        <v>122.50700000000001</v>
      </c>
      <c r="IB13" s="9">
        <v>94.942999999999998</v>
      </c>
      <c r="IC13" s="9">
        <v>649.048</v>
      </c>
      <c r="ID13" s="9">
        <v>69.388999999999996</v>
      </c>
      <c r="IE13" s="9">
        <v>81.257999999999996</v>
      </c>
      <c r="IF13" s="9">
        <v>982.76099999999997</v>
      </c>
      <c r="IG13" s="9">
        <v>708.58399999999995</v>
      </c>
      <c r="IH13" s="9">
        <v>664.34199999999998</v>
      </c>
      <c r="II13" s="9">
        <v>66.046999999999997</v>
      </c>
      <c r="IJ13" s="9">
        <v>63.389000000000003</v>
      </c>
      <c r="IK13" s="9">
        <v>26.9</v>
      </c>
      <c r="IL13" s="9">
        <v>36.488999999999997</v>
      </c>
      <c r="IM13" s="9">
        <v>46.607999999999997</v>
      </c>
      <c r="IN13" s="9">
        <v>16.780999999999999</v>
      </c>
      <c r="IO13" s="9">
        <v>47.298000000000002</v>
      </c>
      <c r="IP13" s="9">
        <v>7.3410000000000002</v>
      </c>
      <c r="IQ13" s="9">
        <v>5.2389999999999999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1444.14</v>
      </c>
      <c r="AL14" s="9">
        <v>1397.2760000000001</v>
      </c>
      <c r="AM14" s="9">
        <v>84.158000000000001</v>
      </c>
      <c r="AN14" s="9">
        <v>78.963999999999999</v>
      </c>
      <c r="AO14" s="9">
        <v>33.207000000000001</v>
      </c>
      <c r="AP14" s="9">
        <v>44.619</v>
      </c>
      <c r="AQ14" s="9">
        <v>45.252000000000002</v>
      </c>
      <c r="AR14" s="9">
        <v>33.712000000000003</v>
      </c>
      <c r="AS14" s="9">
        <v>53.463000000000001</v>
      </c>
      <c r="AT14" s="9">
        <v>1.5660000000000001</v>
      </c>
      <c r="AU14" s="9">
        <v>22.413</v>
      </c>
      <c r="AV14" s="9">
        <v>27.151</v>
      </c>
      <c r="AW14" s="9">
        <v>24.905000000000001</v>
      </c>
      <c r="AX14" s="9">
        <v>26.908000000000001</v>
      </c>
      <c r="AY14" s="9">
        <v>55.511000000000003</v>
      </c>
      <c r="AZ14" s="9">
        <v>23.452999999999999</v>
      </c>
      <c r="BA14" s="9">
        <v>5.194</v>
      </c>
      <c r="BB14" s="9">
        <v>1313.1179999999999</v>
      </c>
      <c r="BC14" s="9">
        <v>837.76599999999996</v>
      </c>
      <c r="BD14" s="9">
        <v>788.91399999999999</v>
      </c>
      <c r="BE14" s="9">
        <v>28.474</v>
      </c>
      <c r="BF14" s="9">
        <v>20.378</v>
      </c>
      <c r="BG14" s="9">
        <v>27.004000000000001</v>
      </c>
      <c r="BH14" s="9">
        <v>6.8369999999999997</v>
      </c>
      <c r="BI14" s="9">
        <v>11.618</v>
      </c>
      <c r="BJ14" s="9">
        <v>702.60699999999997</v>
      </c>
      <c r="BK14" s="9">
        <v>39.923999999999999</v>
      </c>
      <c r="BL14" s="9">
        <v>26.446000000000002</v>
      </c>
      <c r="BM14" s="9">
        <v>68.787999999999997</v>
      </c>
      <c r="BN14" s="9">
        <v>164.23</v>
      </c>
      <c r="BO14" s="9">
        <v>673.53599999999994</v>
      </c>
      <c r="BP14" s="9">
        <v>475.35199999999998</v>
      </c>
      <c r="BQ14" s="9">
        <v>46.863999999999997</v>
      </c>
      <c r="BR14" s="9">
        <v>1444.14</v>
      </c>
      <c r="BS14" s="9">
        <v>2864.1489999999999</v>
      </c>
      <c r="BT14" s="9">
        <v>2731.6559999999999</v>
      </c>
      <c r="BU14" s="9">
        <v>223.92599999999999</v>
      </c>
      <c r="BV14" s="9">
        <v>204.05699999999999</v>
      </c>
      <c r="BW14" s="9">
        <v>109.88200000000001</v>
      </c>
      <c r="BX14" s="9">
        <v>94.174999999999997</v>
      </c>
      <c r="BY14" s="9">
        <v>175.07300000000001</v>
      </c>
      <c r="BZ14" s="9">
        <v>28.984000000000002</v>
      </c>
      <c r="CA14" s="9">
        <v>181.53299999999999</v>
      </c>
      <c r="CB14" s="9">
        <v>2.2770000000000001</v>
      </c>
      <c r="CC14" s="9">
        <v>19.547999999999998</v>
      </c>
      <c r="CD14" s="9">
        <v>76.448999999999998</v>
      </c>
      <c r="CE14" s="9">
        <v>62.069000000000003</v>
      </c>
      <c r="CF14" s="9">
        <v>65.539000000000001</v>
      </c>
      <c r="CG14" s="9">
        <v>141.84700000000001</v>
      </c>
      <c r="CH14" s="9">
        <v>62.21</v>
      </c>
      <c r="CI14" s="9">
        <v>19.869</v>
      </c>
      <c r="CJ14" s="9">
        <v>2507.7289999999998</v>
      </c>
      <c r="CK14" s="9">
        <v>2084.5160000000001</v>
      </c>
      <c r="CL14" s="9">
        <v>1978.633</v>
      </c>
      <c r="CM14" s="9">
        <v>66.596999999999994</v>
      </c>
      <c r="CN14" s="9">
        <v>39.286000000000001</v>
      </c>
      <c r="CO14" s="9">
        <v>85.284999999999997</v>
      </c>
      <c r="CP14" s="9">
        <v>3.3530000000000002</v>
      </c>
      <c r="CQ14" s="9">
        <v>17.111999999999998</v>
      </c>
      <c r="CR14" s="9">
        <v>1659.2280000000001</v>
      </c>
      <c r="CS14" s="9">
        <v>139.559</v>
      </c>
      <c r="CT14" s="9">
        <v>112.818</v>
      </c>
      <c r="CU14" s="9">
        <v>172.91200000000001</v>
      </c>
      <c r="CV14" s="9">
        <v>421.04899999999998</v>
      </c>
      <c r="CW14" s="9">
        <v>1663.4670000000001</v>
      </c>
      <c r="CX14" s="9">
        <v>423.21300000000002</v>
      </c>
      <c r="CY14" s="9">
        <v>132.49299999999999</v>
      </c>
      <c r="CZ14" s="9">
        <v>2864.1489999999999</v>
      </c>
      <c r="DA14" s="9">
        <v>1695.598</v>
      </c>
      <c r="DB14" s="9">
        <v>1617.5709999999999</v>
      </c>
      <c r="DC14" s="9">
        <v>143.88800000000001</v>
      </c>
      <c r="DD14" s="9">
        <v>136.85900000000001</v>
      </c>
      <c r="DE14" s="9">
        <v>70.44</v>
      </c>
      <c r="DF14" s="9">
        <v>66.418999999999997</v>
      </c>
      <c r="DG14" s="9">
        <v>108.58799999999999</v>
      </c>
      <c r="DH14" s="9">
        <v>28.271000000000001</v>
      </c>
      <c r="DI14" s="9">
        <v>105.444</v>
      </c>
      <c r="DJ14" s="9">
        <v>10.875</v>
      </c>
      <c r="DK14" s="9">
        <v>20.027000000000001</v>
      </c>
      <c r="DL14" s="9">
        <v>56.533000000000001</v>
      </c>
      <c r="DM14" s="9">
        <v>36.679000000000002</v>
      </c>
      <c r="DN14" s="9">
        <v>43.646999999999998</v>
      </c>
      <c r="DO14" s="9">
        <v>88.369</v>
      </c>
      <c r="DP14" s="9">
        <v>48.49</v>
      </c>
      <c r="DQ14" s="9">
        <v>7.0289999999999999</v>
      </c>
      <c r="DR14" s="9">
        <v>1473.684</v>
      </c>
      <c r="DS14" s="9">
        <v>1062.5139999999999</v>
      </c>
      <c r="DT14" s="9">
        <v>1016.3</v>
      </c>
      <c r="DU14" s="9">
        <v>21.896000000000001</v>
      </c>
      <c r="DV14" s="9">
        <v>24.318000000000001</v>
      </c>
      <c r="DW14" s="9">
        <v>18.977</v>
      </c>
      <c r="DX14" s="9">
        <v>17.727</v>
      </c>
      <c r="DY14" s="9">
        <v>6.532</v>
      </c>
      <c r="DZ14" s="9">
        <v>877.35299999999995</v>
      </c>
      <c r="EA14" s="9">
        <v>37.299999999999997</v>
      </c>
      <c r="EB14" s="9">
        <v>27.734000000000002</v>
      </c>
      <c r="EC14" s="9">
        <v>120.127</v>
      </c>
      <c r="ED14" s="9">
        <v>131.202</v>
      </c>
      <c r="EE14" s="9">
        <v>931.31100000000004</v>
      </c>
      <c r="EF14" s="9">
        <v>411.17</v>
      </c>
      <c r="EG14" s="9">
        <v>78.027000000000001</v>
      </c>
      <c r="EH14" s="9">
        <v>1695.598</v>
      </c>
      <c r="EI14" s="9">
        <v>1195.991</v>
      </c>
      <c r="EJ14" s="9">
        <v>1108.6010000000001</v>
      </c>
      <c r="EK14" s="9">
        <v>123.60599999999999</v>
      </c>
      <c r="EL14" s="9">
        <v>110.083</v>
      </c>
      <c r="EM14" s="9">
        <v>61.622999999999998</v>
      </c>
      <c r="EN14" s="9">
        <v>48.46</v>
      </c>
      <c r="EO14" s="9">
        <v>74.826999999999998</v>
      </c>
      <c r="EP14" s="9">
        <v>35.256</v>
      </c>
      <c r="EQ14" s="9">
        <v>58.088999999999999</v>
      </c>
      <c r="ER14" s="9">
        <v>19.77</v>
      </c>
      <c r="ES14" s="9">
        <v>28.777000000000001</v>
      </c>
      <c r="ET14" s="9">
        <v>23.733000000000001</v>
      </c>
      <c r="EU14" s="9">
        <v>48.192</v>
      </c>
      <c r="EV14" s="9">
        <v>38.158999999999999</v>
      </c>
      <c r="EW14" s="9">
        <v>67.52</v>
      </c>
      <c r="EX14" s="9">
        <v>42.563000000000002</v>
      </c>
      <c r="EY14" s="9">
        <v>13.523</v>
      </c>
      <c r="EZ14" s="9">
        <v>984.995</v>
      </c>
      <c r="FA14" s="9">
        <v>891.91499999999996</v>
      </c>
      <c r="FB14" s="9">
        <v>856.24</v>
      </c>
      <c r="FC14" s="9">
        <v>20.547000000000001</v>
      </c>
      <c r="FD14" s="9">
        <v>15.128</v>
      </c>
      <c r="FE14" s="9">
        <v>13.337999999999999</v>
      </c>
      <c r="FF14" s="9">
        <v>11.867000000000001</v>
      </c>
      <c r="FG14" s="9">
        <v>5.8470000000000004</v>
      </c>
      <c r="FH14" s="9">
        <v>630.79600000000005</v>
      </c>
      <c r="FI14" s="9">
        <v>56.765999999999998</v>
      </c>
      <c r="FJ14" s="9">
        <v>63.49</v>
      </c>
      <c r="FK14" s="9">
        <v>140.863</v>
      </c>
      <c r="FL14" s="9">
        <v>111.488</v>
      </c>
      <c r="FM14" s="9">
        <v>780.42600000000004</v>
      </c>
      <c r="FN14" s="9">
        <v>93.08</v>
      </c>
      <c r="FO14" s="9">
        <v>87.391000000000005</v>
      </c>
      <c r="FP14" s="9">
        <v>1195.991</v>
      </c>
      <c r="FQ14" s="9">
        <v>1587.9559999999999</v>
      </c>
      <c r="FR14" s="9">
        <v>1497.5309999999999</v>
      </c>
      <c r="FS14" s="9">
        <v>136.34700000000001</v>
      </c>
      <c r="FT14" s="9">
        <v>119.64</v>
      </c>
      <c r="FU14" s="9">
        <v>31.96</v>
      </c>
      <c r="FV14" s="9">
        <v>87.57</v>
      </c>
      <c r="FW14" s="9">
        <v>77.578999999999994</v>
      </c>
      <c r="FX14" s="9">
        <v>42.061</v>
      </c>
      <c r="FY14" s="9">
        <v>64.513000000000005</v>
      </c>
      <c r="FZ14" s="9">
        <v>35.152999999999999</v>
      </c>
      <c r="GA14" s="9">
        <v>17.742000000000001</v>
      </c>
      <c r="GB14" s="9">
        <v>35.598999999999997</v>
      </c>
      <c r="GC14" s="9">
        <v>44.161999999999999</v>
      </c>
      <c r="GD14" s="9">
        <v>39.878999999999998</v>
      </c>
      <c r="GE14" s="9">
        <v>86.394999999999996</v>
      </c>
      <c r="GF14" s="9">
        <v>33.244999999999997</v>
      </c>
      <c r="GG14" s="9">
        <v>16.707000000000001</v>
      </c>
      <c r="GH14" s="9">
        <v>1361.184</v>
      </c>
      <c r="GI14" s="9">
        <v>1191.518</v>
      </c>
      <c r="GJ14" s="9">
        <v>1101.33</v>
      </c>
      <c r="GK14" s="9">
        <v>45.624000000000002</v>
      </c>
      <c r="GL14" s="9">
        <v>44.000999999999998</v>
      </c>
      <c r="GM14" s="9">
        <v>34.539000000000001</v>
      </c>
      <c r="GN14" s="9">
        <v>40.695</v>
      </c>
      <c r="GO14" s="9">
        <v>13.651999999999999</v>
      </c>
      <c r="GP14" s="9">
        <v>986.70899999999995</v>
      </c>
      <c r="GQ14" s="9">
        <v>66.760000000000005</v>
      </c>
      <c r="GR14" s="9">
        <v>51.720999999999997</v>
      </c>
      <c r="GS14" s="9">
        <v>86.326999999999998</v>
      </c>
      <c r="GT14" s="9">
        <v>186.143</v>
      </c>
      <c r="GU14" s="9">
        <v>1005.375</v>
      </c>
      <c r="GV14" s="9">
        <v>169.666</v>
      </c>
      <c r="GW14" s="9">
        <v>90.424999999999997</v>
      </c>
      <c r="GX14" s="9">
        <v>1587.9559999999999</v>
      </c>
      <c r="GY14" s="9">
        <v>1027.136</v>
      </c>
      <c r="GZ14" s="9">
        <v>961.952</v>
      </c>
      <c r="HA14" s="9">
        <v>94.216999999999999</v>
      </c>
      <c r="HB14" s="9">
        <v>86.588999999999999</v>
      </c>
      <c r="HC14" s="9">
        <v>29.01</v>
      </c>
      <c r="HD14" s="9">
        <v>57.58</v>
      </c>
      <c r="HE14" s="9">
        <v>40.302</v>
      </c>
      <c r="HF14" s="9">
        <v>46.286999999999999</v>
      </c>
      <c r="HG14" s="9">
        <v>44.853999999999999</v>
      </c>
      <c r="HH14" s="9">
        <v>37.326000000000001</v>
      </c>
      <c r="HI14" s="9">
        <v>2.6429999999999998</v>
      </c>
      <c r="HJ14" s="9">
        <v>19.251999999999999</v>
      </c>
      <c r="HK14" s="9">
        <v>44.744</v>
      </c>
      <c r="HL14" s="9">
        <v>22.594000000000001</v>
      </c>
      <c r="HM14" s="9">
        <v>61.405999999999999</v>
      </c>
      <c r="HN14" s="9">
        <v>25.183</v>
      </c>
      <c r="HO14" s="9">
        <v>7.6280000000000001</v>
      </c>
      <c r="HP14" s="9">
        <v>867.73500000000001</v>
      </c>
      <c r="HQ14" s="9">
        <v>784.12699999999995</v>
      </c>
      <c r="HR14" s="9">
        <v>755.27599999999995</v>
      </c>
      <c r="HS14" s="9">
        <v>11.455</v>
      </c>
      <c r="HT14" s="9">
        <v>17.396000000000001</v>
      </c>
      <c r="HU14" s="9">
        <v>8.9849999999999994</v>
      </c>
      <c r="HV14" s="9">
        <v>14.6</v>
      </c>
      <c r="HW14" s="9">
        <v>4.665</v>
      </c>
      <c r="HX14" s="9">
        <v>550.97299999999996</v>
      </c>
      <c r="HY14" s="9">
        <v>52.066000000000003</v>
      </c>
      <c r="HZ14" s="9">
        <v>46.954000000000001</v>
      </c>
      <c r="IA14" s="9">
        <v>134.13399999999999</v>
      </c>
      <c r="IB14" s="9">
        <v>97.635999999999996</v>
      </c>
      <c r="IC14" s="9">
        <v>686.49199999999996</v>
      </c>
      <c r="ID14" s="9">
        <v>83.608000000000004</v>
      </c>
      <c r="IE14" s="9">
        <v>65.183999999999997</v>
      </c>
      <c r="IF14" s="9">
        <v>1027.136</v>
      </c>
      <c r="IG14" s="9">
        <v>745.27200000000005</v>
      </c>
      <c r="IH14" s="9">
        <v>703.428</v>
      </c>
      <c r="II14" s="9">
        <v>64.185000000000002</v>
      </c>
      <c r="IJ14" s="9">
        <v>59.156999999999996</v>
      </c>
      <c r="IK14" s="9">
        <v>23.384</v>
      </c>
      <c r="IL14" s="9">
        <v>35.773000000000003</v>
      </c>
      <c r="IM14" s="9">
        <v>44.030999999999999</v>
      </c>
      <c r="IN14" s="9">
        <v>15.125999999999999</v>
      </c>
      <c r="IO14" s="9">
        <v>45.265000000000001</v>
      </c>
      <c r="IP14" s="9">
        <v>3.4750000000000001</v>
      </c>
      <c r="IQ14" s="9">
        <v>6.4219999999999997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1475.104</v>
      </c>
      <c r="AL15" s="9">
        <v>1419.643</v>
      </c>
      <c r="AM15" s="9">
        <v>98.302000000000007</v>
      </c>
      <c r="AN15" s="9">
        <v>92.533000000000001</v>
      </c>
      <c r="AO15" s="9">
        <v>39.424999999999997</v>
      </c>
      <c r="AP15" s="9">
        <v>53.107999999999997</v>
      </c>
      <c r="AQ15" s="9">
        <v>53.142000000000003</v>
      </c>
      <c r="AR15" s="9">
        <v>39.390999999999998</v>
      </c>
      <c r="AS15" s="9">
        <v>57.819000000000003</v>
      </c>
      <c r="AT15" s="9">
        <v>4.8289999999999997</v>
      </c>
      <c r="AU15" s="9">
        <v>29.195</v>
      </c>
      <c r="AV15" s="9">
        <v>28.36</v>
      </c>
      <c r="AW15" s="9">
        <v>21.251000000000001</v>
      </c>
      <c r="AX15" s="9">
        <v>42.921999999999997</v>
      </c>
      <c r="AY15" s="9">
        <v>69.039000000000001</v>
      </c>
      <c r="AZ15" s="9">
        <v>23.494</v>
      </c>
      <c r="BA15" s="9">
        <v>5.7690000000000001</v>
      </c>
      <c r="BB15" s="9">
        <v>1321.3409999999999</v>
      </c>
      <c r="BC15" s="9">
        <v>841.08600000000001</v>
      </c>
      <c r="BD15" s="9">
        <v>784.11500000000001</v>
      </c>
      <c r="BE15" s="9">
        <v>28.396999999999998</v>
      </c>
      <c r="BF15" s="9">
        <v>28.573</v>
      </c>
      <c r="BG15" s="9">
        <v>36.406999999999996</v>
      </c>
      <c r="BH15" s="9">
        <v>5.577</v>
      </c>
      <c r="BI15" s="9">
        <v>14.43</v>
      </c>
      <c r="BJ15" s="9">
        <v>676.428</v>
      </c>
      <c r="BK15" s="9">
        <v>42.176000000000002</v>
      </c>
      <c r="BL15" s="9">
        <v>29.530999999999999</v>
      </c>
      <c r="BM15" s="9">
        <v>92.95</v>
      </c>
      <c r="BN15" s="9">
        <v>189.33699999999999</v>
      </c>
      <c r="BO15" s="9">
        <v>651.74900000000002</v>
      </c>
      <c r="BP15" s="9">
        <v>480.255</v>
      </c>
      <c r="BQ15" s="9">
        <v>55.460999999999999</v>
      </c>
      <c r="BR15" s="9">
        <v>1475.104</v>
      </c>
      <c r="BS15" s="9">
        <v>2986.5940000000001</v>
      </c>
      <c r="BT15" s="9">
        <v>2846.884</v>
      </c>
      <c r="BU15" s="9">
        <v>251.91499999999999</v>
      </c>
      <c r="BV15" s="9">
        <v>226.904</v>
      </c>
      <c r="BW15" s="9">
        <v>114.18</v>
      </c>
      <c r="BX15" s="9">
        <v>112.437</v>
      </c>
      <c r="BY15" s="9">
        <v>180.71600000000001</v>
      </c>
      <c r="BZ15" s="9">
        <v>46.189</v>
      </c>
      <c r="CA15" s="9">
        <v>191.35400000000001</v>
      </c>
      <c r="CB15" s="9">
        <v>0.49</v>
      </c>
      <c r="CC15" s="9">
        <v>33.811999999999998</v>
      </c>
      <c r="CD15" s="9">
        <v>91.581999999999994</v>
      </c>
      <c r="CE15" s="9">
        <v>63.329000000000001</v>
      </c>
      <c r="CF15" s="9">
        <v>71.994</v>
      </c>
      <c r="CG15" s="9">
        <v>169.428</v>
      </c>
      <c r="CH15" s="9">
        <v>57.475999999999999</v>
      </c>
      <c r="CI15" s="9">
        <v>25.01</v>
      </c>
      <c r="CJ15" s="9">
        <v>2594.9690000000001</v>
      </c>
      <c r="CK15" s="9">
        <v>2161.029</v>
      </c>
      <c r="CL15" s="9">
        <v>2041.72</v>
      </c>
      <c r="CM15" s="9">
        <v>75.588999999999999</v>
      </c>
      <c r="CN15" s="9">
        <v>43.720999999999997</v>
      </c>
      <c r="CO15" s="9">
        <v>95.478999999999999</v>
      </c>
      <c r="CP15" s="9">
        <v>3.7890000000000001</v>
      </c>
      <c r="CQ15" s="9">
        <v>20.042000000000002</v>
      </c>
      <c r="CR15" s="9">
        <v>1730.9349999999999</v>
      </c>
      <c r="CS15" s="9">
        <v>114.214</v>
      </c>
      <c r="CT15" s="9">
        <v>112.611</v>
      </c>
      <c r="CU15" s="9">
        <v>203.27</v>
      </c>
      <c r="CV15" s="9">
        <v>441.50099999999998</v>
      </c>
      <c r="CW15" s="9">
        <v>1719.528</v>
      </c>
      <c r="CX15" s="9">
        <v>433.94</v>
      </c>
      <c r="CY15" s="9">
        <v>139.71</v>
      </c>
      <c r="CZ15" s="9">
        <v>2986.5940000000001</v>
      </c>
      <c r="DA15" s="9">
        <v>1718.9079999999999</v>
      </c>
      <c r="DB15" s="9">
        <v>1634.88</v>
      </c>
      <c r="DC15" s="9">
        <v>171.38300000000001</v>
      </c>
      <c r="DD15" s="9">
        <v>161.30500000000001</v>
      </c>
      <c r="DE15" s="9">
        <v>82.402000000000001</v>
      </c>
      <c r="DF15" s="9">
        <v>78.902000000000001</v>
      </c>
      <c r="DG15" s="9">
        <v>121.398</v>
      </c>
      <c r="DH15" s="9">
        <v>39.905999999999999</v>
      </c>
      <c r="DI15" s="9">
        <v>117.68600000000001</v>
      </c>
      <c r="DJ15" s="9">
        <v>12.22</v>
      </c>
      <c r="DK15" s="9">
        <v>30.89</v>
      </c>
      <c r="DL15" s="9">
        <v>56.222999999999999</v>
      </c>
      <c r="DM15" s="9">
        <v>54.722000000000001</v>
      </c>
      <c r="DN15" s="9">
        <v>50.36</v>
      </c>
      <c r="DO15" s="9">
        <v>100.15300000000001</v>
      </c>
      <c r="DP15" s="9">
        <v>61.152000000000001</v>
      </c>
      <c r="DQ15" s="9">
        <v>10.077999999999999</v>
      </c>
      <c r="DR15" s="9">
        <v>1463.4970000000001</v>
      </c>
      <c r="DS15" s="9">
        <v>1063.5999999999999</v>
      </c>
      <c r="DT15" s="9">
        <v>1036.806</v>
      </c>
      <c r="DU15" s="9">
        <v>10.188000000000001</v>
      </c>
      <c r="DV15" s="9">
        <v>16.606000000000002</v>
      </c>
      <c r="DW15" s="9">
        <v>8.3710000000000004</v>
      </c>
      <c r="DX15" s="9">
        <v>12.414999999999999</v>
      </c>
      <c r="DY15" s="9">
        <v>6.0069999999999997</v>
      </c>
      <c r="DZ15" s="9">
        <v>885.31700000000001</v>
      </c>
      <c r="EA15" s="9">
        <v>26.489000000000001</v>
      </c>
      <c r="EB15" s="9">
        <v>33.936</v>
      </c>
      <c r="EC15" s="9">
        <v>117.857</v>
      </c>
      <c r="ED15" s="9">
        <v>133.47499999999999</v>
      </c>
      <c r="EE15" s="9">
        <v>930.125</v>
      </c>
      <c r="EF15" s="9">
        <v>399.89800000000002</v>
      </c>
      <c r="EG15" s="9">
        <v>84.028000000000006</v>
      </c>
      <c r="EH15" s="9">
        <v>1718.9079999999999</v>
      </c>
      <c r="EI15" s="9">
        <v>1265.9079999999999</v>
      </c>
      <c r="EJ15" s="9">
        <v>1172.5309999999999</v>
      </c>
      <c r="EK15" s="9">
        <v>130.98400000000001</v>
      </c>
      <c r="EL15" s="9">
        <v>116.22199999999999</v>
      </c>
      <c r="EM15" s="9">
        <v>58.218000000000004</v>
      </c>
      <c r="EN15" s="9">
        <v>58.003999999999998</v>
      </c>
      <c r="EO15" s="9">
        <v>72.552999999999997</v>
      </c>
      <c r="EP15" s="9">
        <v>43.668999999999997</v>
      </c>
      <c r="EQ15" s="9">
        <v>54.164999999999999</v>
      </c>
      <c r="ER15" s="9">
        <v>25.042000000000002</v>
      </c>
      <c r="ES15" s="9">
        <v>28.94</v>
      </c>
      <c r="ET15" s="9">
        <v>18.431999999999999</v>
      </c>
      <c r="EU15" s="9">
        <v>59.798999999999999</v>
      </c>
      <c r="EV15" s="9">
        <v>37.991</v>
      </c>
      <c r="EW15" s="9">
        <v>75.539000000000001</v>
      </c>
      <c r="EX15" s="9">
        <v>40.683999999999997</v>
      </c>
      <c r="EY15" s="9">
        <v>14.762</v>
      </c>
      <c r="EZ15" s="9">
        <v>1041.547</v>
      </c>
      <c r="FA15" s="9">
        <v>926.16800000000001</v>
      </c>
      <c r="FB15" s="9">
        <v>892.39499999999998</v>
      </c>
      <c r="FC15" s="9">
        <v>19.265000000000001</v>
      </c>
      <c r="FD15" s="9">
        <v>14.507999999999999</v>
      </c>
      <c r="FE15" s="9">
        <v>14.132</v>
      </c>
      <c r="FF15" s="9">
        <v>10.755000000000001</v>
      </c>
      <c r="FG15" s="9">
        <v>8.7690000000000001</v>
      </c>
      <c r="FH15" s="9">
        <v>645.68899999999996</v>
      </c>
      <c r="FI15" s="9">
        <v>59.779000000000003</v>
      </c>
      <c r="FJ15" s="9">
        <v>66.66</v>
      </c>
      <c r="FK15" s="9">
        <v>154.04</v>
      </c>
      <c r="FL15" s="9">
        <v>114.779</v>
      </c>
      <c r="FM15" s="9">
        <v>811.39</v>
      </c>
      <c r="FN15" s="9">
        <v>115.379</v>
      </c>
      <c r="FO15" s="9">
        <v>93.376000000000005</v>
      </c>
      <c r="FP15" s="9">
        <v>1265.9079999999999</v>
      </c>
      <c r="FQ15" s="9">
        <v>1694.855</v>
      </c>
      <c r="FR15" s="9">
        <v>1600.808</v>
      </c>
      <c r="FS15" s="9">
        <v>131.595</v>
      </c>
      <c r="FT15" s="9">
        <v>115.661</v>
      </c>
      <c r="FU15" s="9">
        <v>44.39</v>
      </c>
      <c r="FV15" s="9">
        <v>71.27</v>
      </c>
      <c r="FW15" s="9">
        <v>72.694999999999993</v>
      </c>
      <c r="FX15" s="9">
        <v>42.965000000000003</v>
      </c>
      <c r="FY15" s="9">
        <v>60.317999999999998</v>
      </c>
      <c r="FZ15" s="9">
        <v>31.831</v>
      </c>
      <c r="GA15" s="9">
        <v>23.510999999999999</v>
      </c>
      <c r="GB15" s="9">
        <v>45.593000000000004</v>
      </c>
      <c r="GC15" s="9">
        <v>38.106000000000002</v>
      </c>
      <c r="GD15" s="9">
        <v>31.962</v>
      </c>
      <c r="GE15" s="9">
        <v>82.823999999999998</v>
      </c>
      <c r="GF15" s="9">
        <v>32.835999999999999</v>
      </c>
      <c r="GG15" s="9">
        <v>15.933999999999999</v>
      </c>
      <c r="GH15" s="9">
        <v>1469.2139999999999</v>
      </c>
      <c r="GI15" s="9">
        <v>1275.992</v>
      </c>
      <c r="GJ15" s="9">
        <v>1183.4929999999999</v>
      </c>
      <c r="GK15" s="9">
        <v>52.551000000000002</v>
      </c>
      <c r="GL15" s="9">
        <v>39.948999999999998</v>
      </c>
      <c r="GM15" s="9">
        <v>36.889000000000003</v>
      </c>
      <c r="GN15" s="9">
        <v>37.317999999999998</v>
      </c>
      <c r="GO15" s="9">
        <v>18.088000000000001</v>
      </c>
      <c r="GP15" s="9">
        <v>1043.6590000000001</v>
      </c>
      <c r="GQ15" s="9">
        <v>74.001000000000005</v>
      </c>
      <c r="GR15" s="9">
        <v>58.822000000000003</v>
      </c>
      <c r="GS15" s="9">
        <v>99.510999999999996</v>
      </c>
      <c r="GT15" s="9">
        <v>215.268</v>
      </c>
      <c r="GU15" s="9">
        <v>1060.7239999999999</v>
      </c>
      <c r="GV15" s="9">
        <v>193.221</v>
      </c>
      <c r="GW15" s="9">
        <v>94.046000000000006</v>
      </c>
      <c r="GX15" s="9">
        <v>1694.855</v>
      </c>
      <c r="GY15" s="9">
        <v>1018.261</v>
      </c>
      <c r="GZ15" s="9">
        <v>955.30600000000004</v>
      </c>
      <c r="HA15" s="9">
        <v>106.777</v>
      </c>
      <c r="HB15" s="9">
        <v>97.468000000000004</v>
      </c>
      <c r="HC15" s="9">
        <v>34.545000000000002</v>
      </c>
      <c r="HD15" s="9">
        <v>62.923000000000002</v>
      </c>
      <c r="HE15" s="9">
        <v>45.741999999999997</v>
      </c>
      <c r="HF15" s="9">
        <v>51.726999999999997</v>
      </c>
      <c r="HG15" s="9">
        <v>44.164999999999999</v>
      </c>
      <c r="HH15" s="9">
        <v>43.371000000000002</v>
      </c>
      <c r="HI15" s="9">
        <v>5.3010000000000002</v>
      </c>
      <c r="HJ15" s="9">
        <v>22.337</v>
      </c>
      <c r="HK15" s="9">
        <v>42.594999999999999</v>
      </c>
      <c r="HL15" s="9">
        <v>32.536000000000001</v>
      </c>
      <c r="HM15" s="9">
        <v>63.094000000000001</v>
      </c>
      <c r="HN15" s="9">
        <v>34.375</v>
      </c>
      <c r="HO15" s="9">
        <v>9.3089999999999993</v>
      </c>
      <c r="HP15" s="9">
        <v>848.529</v>
      </c>
      <c r="HQ15" s="9">
        <v>774.99599999999998</v>
      </c>
      <c r="HR15" s="9">
        <v>734.07299999999998</v>
      </c>
      <c r="HS15" s="9">
        <v>14.755000000000001</v>
      </c>
      <c r="HT15" s="9">
        <v>26.167999999999999</v>
      </c>
      <c r="HU15" s="9">
        <v>17.183</v>
      </c>
      <c r="HV15" s="9">
        <v>21.641999999999999</v>
      </c>
      <c r="HW15" s="9">
        <v>1.5089999999999999</v>
      </c>
      <c r="HX15" s="9">
        <v>541.45299999999997</v>
      </c>
      <c r="HY15" s="9">
        <v>45.173999999999999</v>
      </c>
      <c r="HZ15" s="9">
        <v>42.456000000000003</v>
      </c>
      <c r="IA15" s="9">
        <v>145.91399999999999</v>
      </c>
      <c r="IB15" s="9">
        <v>113.238</v>
      </c>
      <c r="IC15" s="9">
        <v>661.75800000000004</v>
      </c>
      <c r="ID15" s="9">
        <v>73.533000000000001</v>
      </c>
      <c r="IE15" s="9">
        <v>62.954999999999998</v>
      </c>
      <c r="IF15" s="9">
        <v>1018.261</v>
      </c>
      <c r="IG15" s="9">
        <v>781.19500000000005</v>
      </c>
      <c r="IH15" s="9">
        <v>732.82</v>
      </c>
      <c r="II15" s="9">
        <v>63.798000000000002</v>
      </c>
      <c r="IJ15" s="9">
        <v>59.759</v>
      </c>
      <c r="IK15" s="9">
        <v>21.039000000000001</v>
      </c>
      <c r="IL15" s="9">
        <v>38.72</v>
      </c>
      <c r="IM15" s="9">
        <v>39.984000000000002</v>
      </c>
      <c r="IN15" s="9">
        <v>19.776</v>
      </c>
      <c r="IO15" s="9">
        <v>44.457000000000001</v>
      </c>
      <c r="IP15" s="9">
        <v>9.1349999999999998</v>
      </c>
      <c r="IQ15" s="9">
        <v>5.1609999999999996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1576.2940000000001</v>
      </c>
      <c r="AL16" s="9">
        <v>1516.4659999999999</v>
      </c>
      <c r="AM16" s="9">
        <v>114.086</v>
      </c>
      <c r="AN16" s="9">
        <v>110.60299999999999</v>
      </c>
      <c r="AO16" s="9">
        <v>44.290999999999997</v>
      </c>
      <c r="AP16" s="9">
        <v>66.311999999999998</v>
      </c>
      <c r="AQ16" s="9">
        <v>60.344999999999999</v>
      </c>
      <c r="AR16" s="9">
        <v>50.258000000000003</v>
      </c>
      <c r="AS16" s="9">
        <v>70.786000000000001</v>
      </c>
      <c r="AT16" s="9">
        <v>5.702</v>
      </c>
      <c r="AU16" s="9">
        <v>33.466999999999999</v>
      </c>
      <c r="AV16" s="9">
        <v>42.558999999999997</v>
      </c>
      <c r="AW16" s="9">
        <v>22.824000000000002</v>
      </c>
      <c r="AX16" s="9">
        <v>45.220999999999997</v>
      </c>
      <c r="AY16" s="9">
        <v>82.275000000000006</v>
      </c>
      <c r="AZ16" s="9">
        <v>28.327999999999999</v>
      </c>
      <c r="BA16" s="9">
        <v>3.4830000000000001</v>
      </c>
      <c r="BB16" s="9">
        <v>1402.38</v>
      </c>
      <c r="BC16" s="9">
        <v>900.46</v>
      </c>
      <c r="BD16" s="9">
        <v>836.26099999999997</v>
      </c>
      <c r="BE16" s="9">
        <v>31.82</v>
      </c>
      <c r="BF16" s="9">
        <v>32.378999999999998</v>
      </c>
      <c r="BG16" s="9">
        <v>33.912999999999997</v>
      </c>
      <c r="BH16" s="9">
        <v>6.7169999999999996</v>
      </c>
      <c r="BI16" s="9">
        <v>21.106999999999999</v>
      </c>
      <c r="BJ16" s="9">
        <v>732.17899999999997</v>
      </c>
      <c r="BK16" s="9">
        <v>45.606000000000002</v>
      </c>
      <c r="BL16" s="9">
        <v>25.044</v>
      </c>
      <c r="BM16" s="9">
        <v>97.631</v>
      </c>
      <c r="BN16" s="9">
        <v>191.82400000000001</v>
      </c>
      <c r="BO16" s="9">
        <v>708.63699999999994</v>
      </c>
      <c r="BP16" s="9">
        <v>501.91899999999998</v>
      </c>
      <c r="BQ16" s="9">
        <v>59.828000000000003</v>
      </c>
      <c r="BR16" s="9">
        <v>1576.2940000000001</v>
      </c>
      <c r="BS16" s="9">
        <v>3017.2370000000001</v>
      </c>
      <c r="BT16" s="9">
        <v>2874.7840000000001</v>
      </c>
      <c r="BU16" s="9">
        <v>253.392</v>
      </c>
      <c r="BV16" s="9">
        <v>229.327</v>
      </c>
      <c r="BW16" s="9">
        <v>124.136</v>
      </c>
      <c r="BX16" s="9">
        <v>105.191</v>
      </c>
      <c r="BY16" s="9">
        <v>184.02</v>
      </c>
      <c r="BZ16" s="9">
        <v>45.307000000000002</v>
      </c>
      <c r="CA16" s="9">
        <v>190.947</v>
      </c>
      <c r="CB16" s="9">
        <v>2.5939999999999999</v>
      </c>
      <c r="CC16" s="9">
        <v>35.786000000000001</v>
      </c>
      <c r="CD16" s="9">
        <v>99.754999999999995</v>
      </c>
      <c r="CE16" s="9">
        <v>56.661999999999999</v>
      </c>
      <c r="CF16" s="9">
        <v>72.91</v>
      </c>
      <c r="CG16" s="9">
        <v>173.38499999999999</v>
      </c>
      <c r="CH16" s="9">
        <v>55.942</v>
      </c>
      <c r="CI16" s="9">
        <v>24.065999999999999</v>
      </c>
      <c r="CJ16" s="9">
        <v>2621.3919999999998</v>
      </c>
      <c r="CK16" s="9">
        <v>2198.183</v>
      </c>
      <c r="CL16" s="9">
        <v>2089.0920000000001</v>
      </c>
      <c r="CM16" s="9">
        <v>71.102000000000004</v>
      </c>
      <c r="CN16" s="9">
        <v>37.722000000000001</v>
      </c>
      <c r="CO16" s="9">
        <v>85.093999999999994</v>
      </c>
      <c r="CP16" s="9">
        <v>0.73399999999999999</v>
      </c>
      <c r="CQ16" s="9">
        <v>22.995000000000001</v>
      </c>
      <c r="CR16" s="9">
        <v>1690.817</v>
      </c>
      <c r="CS16" s="9">
        <v>154.31800000000001</v>
      </c>
      <c r="CT16" s="9">
        <v>114.137</v>
      </c>
      <c r="CU16" s="9">
        <v>238.911</v>
      </c>
      <c r="CV16" s="9">
        <v>435.90800000000002</v>
      </c>
      <c r="CW16" s="9">
        <v>1762.2750000000001</v>
      </c>
      <c r="CX16" s="9">
        <v>423.209</v>
      </c>
      <c r="CY16" s="9">
        <v>142.453</v>
      </c>
      <c r="CZ16" s="9">
        <v>3017.2370000000001</v>
      </c>
      <c r="DA16" s="9">
        <v>1728.5440000000001</v>
      </c>
      <c r="DB16" s="9">
        <v>1648.761</v>
      </c>
      <c r="DC16" s="9">
        <v>154.74199999999999</v>
      </c>
      <c r="DD16" s="9">
        <v>143.626</v>
      </c>
      <c r="DE16" s="9">
        <v>86.980999999999995</v>
      </c>
      <c r="DF16" s="9">
        <v>56.643999999999998</v>
      </c>
      <c r="DG16" s="9">
        <v>110.753</v>
      </c>
      <c r="DH16" s="9">
        <v>32.872999999999998</v>
      </c>
      <c r="DI16" s="9">
        <v>106.96599999999999</v>
      </c>
      <c r="DJ16" s="9">
        <v>14.454000000000001</v>
      </c>
      <c r="DK16" s="9">
        <v>21.277000000000001</v>
      </c>
      <c r="DL16" s="9">
        <v>49.61</v>
      </c>
      <c r="DM16" s="9">
        <v>47.396000000000001</v>
      </c>
      <c r="DN16" s="9">
        <v>46.62</v>
      </c>
      <c r="DO16" s="9">
        <v>93.195999999999998</v>
      </c>
      <c r="DP16" s="9">
        <v>50.43</v>
      </c>
      <c r="DQ16" s="9">
        <v>11.116</v>
      </c>
      <c r="DR16" s="9">
        <v>1494.019</v>
      </c>
      <c r="DS16" s="9">
        <v>1072.4349999999999</v>
      </c>
      <c r="DT16" s="9">
        <v>1034.836</v>
      </c>
      <c r="DU16" s="9">
        <v>16.359000000000002</v>
      </c>
      <c r="DV16" s="9">
        <v>21.24</v>
      </c>
      <c r="DW16" s="9">
        <v>15.271000000000001</v>
      </c>
      <c r="DX16" s="9">
        <v>13.545999999999999</v>
      </c>
      <c r="DY16" s="9">
        <v>7.3739999999999997</v>
      </c>
      <c r="DZ16" s="9">
        <v>848.94399999999996</v>
      </c>
      <c r="EA16" s="9">
        <v>37.305</v>
      </c>
      <c r="EB16" s="9">
        <v>46.085999999999999</v>
      </c>
      <c r="EC16" s="9">
        <v>140.1</v>
      </c>
      <c r="ED16" s="9">
        <v>119.288</v>
      </c>
      <c r="EE16" s="9">
        <v>953.14700000000005</v>
      </c>
      <c r="EF16" s="9">
        <v>421.58499999999998</v>
      </c>
      <c r="EG16" s="9">
        <v>79.783000000000001</v>
      </c>
      <c r="EH16" s="9">
        <v>1728.5440000000001</v>
      </c>
      <c r="EI16" s="9">
        <v>1303.3879999999999</v>
      </c>
      <c r="EJ16" s="9">
        <v>1208.8320000000001</v>
      </c>
      <c r="EK16" s="9">
        <v>121.77800000000001</v>
      </c>
      <c r="EL16" s="9">
        <v>103.782</v>
      </c>
      <c r="EM16" s="9">
        <v>55.854999999999997</v>
      </c>
      <c r="EN16" s="9">
        <v>47.927</v>
      </c>
      <c r="EO16" s="9">
        <v>61.676000000000002</v>
      </c>
      <c r="EP16" s="9">
        <v>42.104999999999997</v>
      </c>
      <c r="EQ16" s="9">
        <v>46.692999999999998</v>
      </c>
      <c r="ER16" s="9">
        <v>23.276</v>
      </c>
      <c r="ES16" s="9">
        <v>29.885999999999999</v>
      </c>
      <c r="ET16" s="9">
        <v>20.657</v>
      </c>
      <c r="EU16" s="9">
        <v>41.457000000000001</v>
      </c>
      <c r="EV16" s="9">
        <v>41.667999999999999</v>
      </c>
      <c r="EW16" s="9">
        <v>69.736999999999995</v>
      </c>
      <c r="EX16" s="9">
        <v>34.045000000000002</v>
      </c>
      <c r="EY16" s="9">
        <v>17.997</v>
      </c>
      <c r="EZ16" s="9">
        <v>1087.0540000000001</v>
      </c>
      <c r="FA16" s="9">
        <v>986.12900000000002</v>
      </c>
      <c r="FB16" s="9">
        <v>955.40899999999999</v>
      </c>
      <c r="FC16" s="9">
        <v>14.923999999999999</v>
      </c>
      <c r="FD16" s="9">
        <v>15.795999999999999</v>
      </c>
      <c r="FE16" s="9">
        <v>11.596</v>
      </c>
      <c r="FF16" s="9">
        <v>11.759</v>
      </c>
      <c r="FG16" s="9">
        <v>6.8739999999999997</v>
      </c>
      <c r="FH16" s="9">
        <v>661.68600000000004</v>
      </c>
      <c r="FI16" s="9">
        <v>73.820999999999998</v>
      </c>
      <c r="FJ16" s="9">
        <v>61.667000000000002</v>
      </c>
      <c r="FK16" s="9">
        <v>188.95500000000001</v>
      </c>
      <c r="FL16" s="9">
        <v>120.453</v>
      </c>
      <c r="FM16" s="9">
        <v>865.67600000000004</v>
      </c>
      <c r="FN16" s="9">
        <v>100.926</v>
      </c>
      <c r="FO16" s="9">
        <v>94.555000000000007</v>
      </c>
      <c r="FP16" s="9">
        <v>1303.3879999999999</v>
      </c>
      <c r="FQ16" s="9">
        <v>1709.0909999999999</v>
      </c>
      <c r="FR16" s="9">
        <v>1610.3050000000001</v>
      </c>
      <c r="FS16" s="9">
        <v>125.074</v>
      </c>
      <c r="FT16" s="9">
        <v>114.986</v>
      </c>
      <c r="FU16" s="9">
        <v>37.320999999999998</v>
      </c>
      <c r="FV16" s="9">
        <v>77.088999999999999</v>
      </c>
      <c r="FW16" s="9">
        <v>71.768000000000001</v>
      </c>
      <c r="FX16" s="9">
        <v>43.216999999999999</v>
      </c>
      <c r="FY16" s="9">
        <v>61.661999999999999</v>
      </c>
      <c r="FZ16" s="9">
        <v>29.771000000000001</v>
      </c>
      <c r="GA16" s="9">
        <v>21.867000000000001</v>
      </c>
      <c r="GB16" s="9">
        <v>43.168999999999997</v>
      </c>
      <c r="GC16" s="9">
        <v>37.749000000000002</v>
      </c>
      <c r="GD16" s="9">
        <v>34.067999999999998</v>
      </c>
      <c r="GE16" s="9">
        <v>82.186000000000007</v>
      </c>
      <c r="GF16" s="9">
        <v>32.799999999999997</v>
      </c>
      <c r="GG16" s="9">
        <v>10.087999999999999</v>
      </c>
      <c r="GH16" s="9">
        <v>1485.231</v>
      </c>
      <c r="GI16" s="9">
        <v>1299.4090000000001</v>
      </c>
      <c r="GJ16" s="9">
        <v>1201.7670000000001</v>
      </c>
      <c r="GK16" s="9">
        <v>45.886000000000003</v>
      </c>
      <c r="GL16" s="9">
        <v>51.552999999999997</v>
      </c>
      <c r="GM16" s="9">
        <v>34.173000000000002</v>
      </c>
      <c r="GN16" s="9">
        <v>44.706000000000003</v>
      </c>
      <c r="GO16" s="9">
        <v>18.033000000000001</v>
      </c>
      <c r="GP16" s="9">
        <v>1066.711</v>
      </c>
      <c r="GQ16" s="9">
        <v>66.497</v>
      </c>
      <c r="GR16" s="9">
        <v>61.488999999999997</v>
      </c>
      <c r="GS16" s="9">
        <v>104.71299999999999</v>
      </c>
      <c r="GT16" s="9">
        <v>206.166</v>
      </c>
      <c r="GU16" s="9">
        <v>1093.2439999999999</v>
      </c>
      <c r="GV16" s="9">
        <v>185.822</v>
      </c>
      <c r="GW16" s="9">
        <v>98.787000000000006</v>
      </c>
      <c r="GX16" s="9">
        <v>1709.0909999999999</v>
      </c>
      <c r="GY16" s="9">
        <v>1048.796</v>
      </c>
      <c r="GZ16" s="9">
        <v>978.00900000000001</v>
      </c>
      <c r="HA16" s="9">
        <v>118.741</v>
      </c>
      <c r="HB16" s="9">
        <v>108.51600000000001</v>
      </c>
      <c r="HC16" s="9">
        <v>45.359000000000002</v>
      </c>
      <c r="HD16" s="9">
        <v>63.158000000000001</v>
      </c>
      <c r="HE16" s="9">
        <v>53.518999999999998</v>
      </c>
      <c r="HF16" s="9">
        <v>54.997</v>
      </c>
      <c r="HG16" s="9">
        <v>55.642000000000003</v>
      </c>
      <c r="HH16" s="9">
        <v>42.55</v>
      </c>
      <c r="HI16" s="9">
        <v>8.625</v>
      </c>
      <c r="HJ16" s="9">
        <v>28.591999999999999</v>
      </c>
      <c r="HK16" s="9">
        <v>53.13</v>
      </c>
      <c r="HL16" s="9">
        <v>26.795000000000002</v>
      </c>
      <c r="HM16" s="9">
        <v>74.341999999999999</v>
      </c>
      <c r="HN16" s="9">
        <v>34.173999999999999</v>
      </c>
      <c r="HO16" s="9">
        <v>10.225</v>
      </c>
      <c r="HP16" s="9">
        <v>859.26800000000003</v>
      </c>
      <c r="HQ16" s="9">
        <v>776.16499999999996</v>
      </c>
      <c r="HR16" s="9">
        <v>741.64800000000002</v>
      </c>
      <c r="HS16" s="9">
        <v>11.324999999999999</v>
      </c>
      <c r="HT16" s="9">
        <v>23.190999999999999</v>
      </c>
      <c r="HU16" s="9">
        <v>11.398</v>
      </c>
      <c r="HV16" s="9">
        <v>21.318000000000001</v>
      </c>
      <c r="HW16" s="9">
        <v>1.8</v>
      </c>
      <c r="HX16" s="9">
        <v>520.62199999999996</v>
      </c>
      <c r="HY16" s="9">
        <v>41.634999999999998</v>
      </c>
      <c r="HZ16" s="9">
        <v>47.173000000000002</v>
      </c>
      <c r="IA16" s="9">
        <v>166.73400000000001</v>
      </c>
      <c r="IB16" s="9">
        <v>109.191</v>
      </c>
      <c r="IC16" s="9">
        <v>666.97400000000005</v>
      </c>
      <c r="ID16" s="9">
        <v>83.102999999999994</v>
      </c>
      <c r="IE16" s="9">
        <v>70.787000000000006</v>
      </c>
      <c r="IF16" s="9">
        <v>1048.796</v>
      </c>
      <c r="IG16" s="9">
        <v>780.60599999999999</v>
      </c>
      <c r="IH16" s="9">
        <v>732.81100000000004</v>
      </c>
      <c r="II16" s="9">
        <v>72.501000000000005</v>
      </c>
      <c r="IJ16" s="9">
        <v>68.710999999999999</v>
      </c>
      <c r="IK16" s="9">
        <v>37.231000000000002</v>
      </c>
      <c r="IL16" s="9">
        <v>31.481000000000002</v>
      </c>
      <c r="IM16" s="9">
        <v>48.790999999999997</v>
      </c>
      <c r="IN16" s="9">
        <v>19.920999999999999</v>
      </c>
      <c r="IO16" s="9">
        <v>50.142000000000003</v>
      </c>
      <c r="IP16" s="9">
        <v>9.875</v>
      </c>
      <c r="IQ16" s="9">
        <v>4.1660000000000004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1627.587</v>
      </c>
      <c r="AL17" s="9">
        <v>1573.722</v>
      </c>
      <c r="AM17" s="9">
        <v>89.319000000000003</v>
      </c>
      <c r="AN17" s="9">
        <v>82.831000000000003</v>
      </c>
      <c r="AO17" s="9">
        <v>34.345999999999997</v>
      </c>
      <c r="AP17" s="9">
        <v>47.994999999999997</v>
      </c>
      <c r="AQ17" s="9">
        <v>43.173999999999999</v>
      </c>
      <c r="AR17" s="9">
        <v>39.656999999999996</v>
      </c>
      <c r="AS17" s="9">
        <v>48.008000000000003</v>
      </c>
      <c r="AT17" s="9">
        <v>3.9329999999999998</v>
      </c>
      <c r="AU17" s="9">
        <v>28.803999999999998</v>
      </c>
      <c r="AV17" s="9">
        <v>26.431999999999999</v>
      </c>
      <c r="AW17" s="9">
        <v>18.018999999999998</v>
      </c>
      <c r="AX17" s="9">
        <v>38.381</v>
      </c>
      <c r="AY17" s="9">
        <v>62.326000000000001</v>
      </c>
      <c r="AZ17" s="9">
        <v>20.506</v>
      </c>
      <c r="BA17" s="9">
        <v>6.4870000000000001</v>
      </c>
      <c r="BB17" s="9">
        <v>1484.403</v>
      </c>
      <c r="BC17" s="9">
        <v>954.39300000000003</v>
      </c>
      <c r="BD17" s="9">
        <v>909.81</v>
      </c>
      <c r="BE17" s="9">
        <v>20.756</v>
      </c>
      <c r="BF17" s="9">
        <v>22.841000000000001</v>
      </c>
      <c r="BG17" s="9">
        <v>25.202000000000002</v>
      </c>
      <c r="BH17" s="9">
        <v>6.68</v>
      </c>
      <c r="BI17" s="9">
        <v>11.201000000000001</v>
      </c>
      <c r="BJ17" s="9">
        <v>717.29600000000005</v>
      </c>
      <c r="BK17" s="9">
        <v>77.09</v>
      </c>
      <c r="BL17" s="9">
        <v>45.814999999999998</v>
      </c>
      <c r="BM17" s="9">
        <v>114.191</v>
      </c>
      <c r="BN17" s="9">
        <v>181.56200000000001</v>
      </c>
      <c r="BO17" s="9">
        <v>772.83100000000002</v>
      </c>
      <c r="BP17" s="9">
        <v>530.01099999999997</v>
      </c>
      <c r="BQ17" s="9">
        <v>53.865000000000002</v>
      </c>
      <c r="BR17" s="9">
        <v>1627.587</v>
      </c>
      <c r="BS17" s="9">
        <v>3251.1790000000001</v>
      </c>
      <c r="BT17" s="9">
        <v>3099.5210000000002</v>
      </c>
      <c r="BU17" s="9">
        <v>232.31100000000001</v>
      </c>
      <c r="BV17" s="9">
        <v>201.88200000000001</v>
      </c>
      <c r="BW17" s="9">
        <v>96.754999999999995</v>
      </c>
      <c r="BX17" s="9">
        <v>105.127</v>
      </c>
      <c r="BY17" s="9">
        <v>157.761</v>
      </c>
      <c r="BZ17" s="9">
        <v>44.122</v>
      </c>
      <c r="CA17" s="9">
        <v>171.42</v>
      </c>
      <c r="CB17" s="9">
        <v>0</v>
      </c>
      <c r="CC17" s="9">
        <v>30.462</v>
      </c>
      <c r="CD17" s="9">
        <v>79.697999999999993</v>
      </c>
      <c r="CE17" s="9">
        <v>66.301000000000002</v>
      </c>
      <c r="CF17" s="9">
        <v>55.883000000000003</v>
      </c>
      <c r="CG17" s="9">
        <v>140.958</v>
      </c>
      <c r="CH17" s="9">
        <v>60.923999999999999</v>
      </c>
      <c r="CI17" s="9">
        <v>30.428999999999998</v>
      </c>
      <c r="CJ17" s="9">
        <v>2867.21</v>
      </c>
      <c r="CK17" s="9">
        <v>2405.8029999999999</v>
      </c>
      <c r="CL17" s="9">
        <v>2270.1</v>
      </c>
      <c r="CM17" s="9">
        <v>94.613</v>
      </c>
      <c r="CN17" s="9">
        <v>40.131</v>
      </c>
      <c r="CO17" s="9">
        <v>108.264</v>
      </c>
      <c r="CP17" s="9">
        <v>6.0129999999999999</v>
      </c>
      <c r="CQ17" s="9">
        <v>20.466000000000001</v>
      </c>
      <c r="CR17" s="9">
        <v>1806.0060000000001</v>
      </c>
      <c r="CS17" s="9">
        <v>173.27699999999999</v>
      </c>
      <c r="CT17" s="9">
        <v>159.04400000000001</v>
      </c>
      <c r="CU17" s="9">
        <v>267.476</v>
      </c>
      <c r="CV17" s="9">
        <v>458.53899999999999</v>
      </c>
      <c r="CW17" s="9">
        <v>1947.2629999999999</v>
      </c>
      <c r="CX17" s="9">
        <v>461.40699999999998</v>
      </c>
      <c r="CY17" s="9">
        <v>151.65799999999999</v>
      </c>
      <c r="CZ17" s="9">
        <v>3251.1790000000001</v>
      </c>
      <c r="DA17" s="9">
        <v>1668.393</v>
      </c>
      <c r="DB17" s="9">
        <v>1595.068</v>
      </c>
      <c r="DC17" s="9">
        <v>137.81399999999999</v>
      </c>
      <c r="DD17" s="9">
        <v>126.54600000000001</v>
      </c>
      <c r="DE17" s="9">
        <v>71.253</v>
      </c>
      <c r="DF17" s="9">
        <v>55.292999999999999</v>
      </c>
      <c r="DG17" s="9">
        <v>96.524000000000001</v>
      </c>
      <c r="DH17" s="9">
        <v>30.021999999999998</v>
      </c>
      <c r="DI17" s="9">
        <v>93.32</v>
      </c>
      <c r="DJ17" s="9">
        <v>8.1280000000000001</v>
      </c>
      <c r="DK17" s="9">
        <v>25.097999999999999</v>
      </c>
      <c r="DL17" s="9">
        <v>50.63</v>
      </c>
      <c r="DM17" s="9">
        <v>39.601999999999997</v>
      </c>
      <c r="DN17" s="9">
        <v>36.314</v>
      </c>
      <c r="DO17" s="9">
        <v>82.472999999999999</v>
      </c>
      <c r="DP17" s="9">
        <v>44.073</v>
      </c>
      <c r="DQ17" s="9">
        <v>11.268000000000001</v>
      </c>
      <c r="DR17" s="9">
        <v>1457.2539999999999</v>
      </c>
      <c r="DS17" s="9">
        <v>1056.1659999999999</v>
      </c>
      <c r="DT17" s="9">
        <v>1030.1289999999999</v>
      </c>
      <c r="DU17" s="9">
        <v>11.643000000000001</v>
      </c>
      <c r="DV17" s="9">
        <v>13.853</v>
      </c>
      <c r="DW17" s="9">
        <v>12.321</v>
      </c>
      <c r="DX17" s="9">
        <v>6.92</v>
      </c>
      <c r="DY17" s="9">
        <v>6.2549999999999999</v>
      </c>
      <c r="DZ17" s="9">
        <v>808.95600000000002</v>
      </c>
      <c r="EA17" s="9">
        <v>44.633000000000003</v>
      </c>
      <c r="EB17" s="9">
        <v>55.962000000000003</v>
      </c>
      <c r="EC17" s="9">
        <v>146.61500000000001</v>
      </c>
      <c r="ED17" s="9">
        <v>109.599</v>
      </c>
      <c r="EE17" s="9">
        <v>946.56700000000001</v>
      </c>
      <c r="EF17" s="9">
        <v>401.08800000000002</v>
      </c>
      <c r="EG17" s="9">
        <v>73.325000000000003</v>
      </c>
      <c r="EH17" s="9">
        <v>1668.393</v>
      </c>
      <c r="EI17" s="9">
        <v>1267.3030000000001</v>
      </c>
      <c r="EJ17" s="9">
        <v>1172.5229999999999</v>
      </c>
      <c r="EK17" s="9">
        <v>133.68199999999999</v>
      </c>
      <c r="EL17" s="9">
        <v>113.22499999999999</v>
      </c>
      <c r="EM17" s="9">
        <v>41.286000000000001</v>
      </c>
      <c r="EN17" s="9">
        <v>71.938999999999993</v>
      </c>
      <c r="EO17" s="9">
        <v>68.936999999999998</v>
      </c>
      <c r="EP17" s="9">
        <v>44.286999999999999</v>
      </c>
      <c r="EQ17" s="9">
        <v>67.930000000000007</v>
      </c>
      <c r="ER17" s="9">
        <v>23.971</v>
      </c>
      <c r="ES17" s="9">
        <v>17.681999999999999</v>
      </c>
      <c r="ET17" s="9">
        <v>24.254999999999999</v>
      </c>
      <c r="EU17" s="9">
        <v>51.21</v>
      </c>
      <c r="EV17" s="9">
        <v>37.76</v>
      </c>
      <c r="EW17" s="9">
        <v>72.253</v>
      </c>
      <c r="EX17" s="9">
        <v>40.972000000000001</v>
      </c>
      <c r="EY17" s="9">
        <v>20.457000000000001</v>
      </c>
      <c r="EZ17" s="9">
        <v>1038.8409999999999</v>
      </c>
      <c r="FA17" s="9">
        <v>940.21500000000003</v>
      </c>
      <c r="FB17" s="9">
        <v>892.50900000000001</v>
      </c>
      <c r="FC17" s="9">
        <v>25.664999999999999</v>
      </c>
      <c r="FD17" s="9">
        <v>22.04</v>
      </c>
      <c r="FE17" s="9">
        <v>25.242000000000001</v>
      </c>
      <c r="FF17" s="9">
        <v>15.468999999999999</v>
      </c>
      <c r="FG17" s="9">
        <v>6.032</v>
      </c>
      <c r="FH17" s="9">
        <v>607.98</v>
      </c>
      <c r="FI17" s="9">
        <v>81.03</v>
      </c>
      <c r="FJ17" s="9">
        <v>80.852999999999994</v>
      </c>
      <c r="FK17" s="9">
        <v>170.352</v>
      </c>
      <c r="FL17" s="9">
        <v>134.84899999999999</v>
      </c>
      <c r="FM17" s="9">
        <v>805.36599999999999</v>
      </c>
      <c r="FN17" s="9">
        <v>98.626000000000005</v>
      </c>
      <c r="FO17" s="9">
        <v>94.78</v>
      </c>
      <c r="FP17" s="9">
        <v>1267.3030000000001</v>
      </c>
      <c r="FQ17" s="9">
        <v>1627.115</v>
      </c>
      <c r="FR17" s="9">
        <v>1545.4880000000001</v>
      </c>
      <c r="FS17" s="9">
        <v>121.158</v>
      </c>
      <c r="FT17" s="9">
        <v>108.729</v>
      </c>
      <c r="FU17" s="9">
        <v>36.902000000000001</v>
      </c>
      <c r="FV17" s="9">
        <v>71.826999999999998</v>
      </c>
      <c r="FW17" s="9">
        <v>70.372</v>
      </c>
      <c r="FX17" s="9">
        <v>38.356999999999999</v>
      </c>
      <c r="FY17" s="9">
        <v>64.977000000000004</v>
      </c>
      <c r="FZ17" s="9">
        <v>26.986999999999998</v>
      </c>
      <c r="GA17" s="9">
        <v>13.691000000000001</v>
      </c>
      <c r="GB17" s="9">
        <v>35.728999999999999</v>
      </c>
      <c r="GC17" s="9">
        <v>36.802</v>
      </c>
      <c r="GD17" s="9">
        <v>36.198</v>
      </c>
      <c r="GE17" s="9">
        <v>72.802000000000007</v>
      </c>
      <c r="GF17" s="9">
        <v>35.926000000000002</v>
      </c>
      <c r="GG17" s="9">
        <v>12.43</v>
      </c>
      <c r="GH17" s="9">
        <v>1424.329</v>
      </c>
      <c r="GI17" s="9">
        <v>1252.76</v>
      </c>
      <c r="GJ17" s="9">
        <v>1156.0540000000001</v>
      </c>
      <c r="GK17" s="9">
        <v>54.484999999999999</v>
      </c>
      <c r="GL17" s="9">
        <v>42.220999999999997</v>
      </c>
      <c r="GM17" s="9">
        <v>47.529000000000003</v>
      </c>
      <c r="GN17" s="9">
        <v>34.808999999999997</v>
      </c>
      <c r="GO17" s="9">
        <v>13.81</v>
      </c>
      <c r="GP17" s="9">
        <v>975.09299999999996</v>
      </c>
      <c r="GQ17" s="9">
        <v>90.119</v>
      </c>
      <c r="GR17" s="9">
        <v>75.525999999999996</v>
      </c>
      <c r="GS17" s="9">
        <v>112.02200000000001</v>
      </c>
      <c r="GT17" s="9">
        <v>219.86799999999999</v>
      </c>
      <c r="GU17" s="9">
        <v>1032.8920000000001</v>
      </c>
      <c r="GV17" s="9">
        <v>171.56899999999999</v>
      </c>
      <c r="GW17" s="9">
        <v>81.628</v>
      </c>
      <c r="GX17" s="9">
        <v>1627.115</v>
      </c>
      <c r="GY17" s="9">
        <v>1012.1130000000001</v>
      </c>
      <c r="GZ17" s="9">
        <v>948.84</v>
      </c>
      <c r="HA17" s="9">
        <v>102.755</v>
      </c>
      <c r="HB17" s="9">
        <v>93.587000000000003</v>
      </c>
      <c r="HC17" s="9">
        <v>33.417000000000002</v>
      </c>
      <c r="HD17" s="9">
        <v>60.17</v>
      </c>
      <c r="HE17" s="9">
        <v>43.542999999999999</v>
      </c>
      <c r="HF17" s="9">
        <v>50.043999999999997</v>
      </c>
      <c r="HG17" s="9">
        <v>45.948999999999998</v>
      </c>
      <c r="HH17" s="9">
        <v>44.314999999999998</v>
      </c>
      <c r="HI17" s="9">
        <v>3.323</v>
      </c>
      <c r="HJ17" s="9">
        <v>22.81</v>
      </c>
      <c r="HK17" s="9">
        <v>46.826000000000001</v>
      </c>
      <c r="HL17" s="9">
        <v>23.951000000000001</v>
      </c>
      <c r="HM17" s="9">
        <v>59.256</v>
      </c>
      <c r="HN17" s="9">
        <v>34.331000000000003</v>
      </c>
      <c r="HO17" s="9">
        <v>9.1679999999999993</v>
      </c>
      <c r="HP17" s="9">
        <v>846.08600000000001</v>
      </c>
      <c r="HQ17" s="9">
        <v>772.25199999999995</v>
      </c>
      <c r="HR17" s="9">
        <v>735.64800000000002</v>
      </c>
      <c r="HS17" s="9">
        <v>15.590999999999999</v>
      </c>
      <c r="HT17" s="9">
        <v>20.754999999999999</v>
      </c>
      <c r="HU17" s="9">
        <v>12.811999999999999</v>
      </c>
      <c r="HV17" s="9">
        <v>18.591000000000001</v>
      </c>
      <c r="HW17" s="9">
        <v>4.9429999999999996</v>
      </c>
      <c r="HX17" s="9">
        <v>480.06099999999998</v>
      </c>
      <c r="HY17" s="9">
        <v>58.482999999999997</v>
      </c>
      <c r="HZ17" s="9">
        <v>65.912999999999997</v>
      </c>
      <c r="IA17" s="9">
        <v>167.79499999999999</v>
      </c>
      <c r="IB17" s="9">
        <v>94.710999999999999</v>
      </c>
      <c r="IC17" s="9">
        <v>677.54100000000005</v>
      </c>
      <c r="ID17" s="9">
        <v>73.832999999999998</v>
      </c>
      <c r="IE17" s="9">
        <v>63.273000000000003</v>
      </c>
      <c r="IF17" s="9">
        <v>1012.1130000000001</v>
      </c>
      <c r="IG17" s="9">
        <v>788.53</v>
      </c>
      <c r="IH17" s="9">
        <v>737.32600000000002</v>
      </c>
      <c r="II17" s="9">
        <v>65.608000000000004</v>
      </c>
      <c r="IJ17" s="9">
        <v>57.912999999999997</v>
      </c>
      <c r="IK17" s="9">
        <v>21.271000000000001</v>
      </c>
      <c r="IL17" s="9">
        <v>36.642000000000003</v>
      </c>
      <c r="IM17" s="9">
        <v>37.051000000000002</v>
      </c>
      <c r="IN17" s="9">
        <v>20.861999999999998</v>
      </c>
      <c r="IO17" s="9">
        <v>40.420999999999999</v>
      </c>
      <c r="IP17" s="9">
        <v>9.6639999999999997</v>
      </c>
      <c r="IQ17" s="9">
        <v>6.3869999999999996</v>
      </c>
    </row>
    <row r="18" spans="1:251">
      <c r="A18" s="10">
        <v>44593</v>
      </c>
      <c r="B18" s="9">
        <v>14203.996999999999</v>
      </c>
      <c r="C18" s="9">
        <v>13363.421</v>
      </c>
      <c r="D18" s="9">
        <v>2830.6390000000001</v>
      </c>
      <c r="E18" s="9">
        <v>1272.1110000000001</v>
      </c>
      <c r="F18" s="9">
        <v>502.46800000000002</v>
      </c>
      <c r="G18" s="9">
        <v>636.03200000000004</v>
      </c>
      <c r="H18" s="9">
        <v>758.03300000000002</v>
      </c>
      <c r="I18" s="9">
        <v>379.90499999999997</v>
      </c>
      <c r="J18" s="9">
        <v>787.65800000000002</v>
      </c>
      <c r="K18" s="9">
        <v>190.27600000000001</v>
      </c>
      <c r="L18" s="9">
        <v>145.529</v>
      </c>
      <c r="M18" s="9">
        <v>384.96600000000001</v>
      </c>
      <c r="N18" s="9">
        <v>398.33100000000002</v>
      </c>
      <c r="O18" s="9">
        <v>356.95800000000003</v>
      </c>
      <c r="P18" s="9">
        <v>794.29899999999998</v>
      </c>
      <c r="Q18" s="9">
        <v>345.95600000000002</v>
      </c>
      <c r="R18" s="9">
        <v>1558.528</v>
      </c>
      <c r="S18" s="9">
        <v>10532.781999999999</v>
      </c>
      <c r="T18" s="9">
        <v>8546.2270000000008</v>
      </c>
      <c r="U18" s="9">
        <v>8042.13</v>
      </c>
      <c r="V18" s="9">
        <v>272.70999999999998</v>
      </c>
      <c r="W18" s="9">
        <v>224.38300000000001</v>
      </c>
      <c r="X18" s="9">
        <v>279.14400000000001</v>
      </c>
      <c r="Y18" s="9">
        <v>121.39700000000001</v>
      </c>
      <c r="Z18" s="9">
        <v>86.968000000000004</v>
      </c>
      <c r="AA18" s="9">
        <v>6286.0910000000003</v>
      </c>
      <c r="AB18" s="9">
        <v>582.54899999999998</v>
      </c>
      <c r="AC18" s="9">
        <v>452.52100000000002</v>
      </c>
      <c r="AD18" s="9">
        <v>1225.067</v>
      </c>
      <c r="AE18" s="9">
        <v>1514.163</v>
      </c>
      <c r="AF18" s="9">
        <v>7032.0640000000003</v>
      </c>
      <c r="AG18" s="9">
        <v>1986.5550000000001</v>
      </c>
      <c r="AH18" s="9">
        <v>840.57600000000002</v>
      </c>
      <c r="AI18" s="9">
        <v>12405.812</v>
      </c>
      <c r="AJ18" s="9">
        <v>1798.1849999999999</v>
      </c>
      <c r="AK18" s="9">
        <v>1705.9459999999999</v>
      </c>
      <c r="AL18" s="9">
        <v>1646.6020000000001</v>
      </c>
      <c r="AM18" s="9">
        <v>135.46199999999999</v>
      </c>
      <c r="AN18" s="9">
        <v>126.47199999999999</v>
      </c>
      <c r="AO18" s="9">
        <v>53.639000000000003</v>
      </c>
      <c r="AP18" s="9">
        <v>72.832999999999998</v>
      </c>
      <c r="AQ18" s="9">
        <v>76.965000000000003</v>
      </c>
      <c r="AR18" s="9">
        <v>49.506999999999998</v>
      </c>
      <c r="AS18" s="9">
        <v>84.661000000000001</v>
      </c>
      <c r="AT18" s="9">
        <v>8.8000000000000007</v>
      </c>
      <c r="AU18" s="9">
        <v>33.011000000000003</v>
      </c>
      <c r="AV18" s="9">
        <v>54.287999999999997</v>
      </c>
      <c r="AW18" s="9">
        <v>27.864999999999998</v>
      </c>
      <c r="AX18" s="9">
        <v>44.319000000000003</v>
      </c>
      <c r="AY18" s="9">
        <v>98.462999999999994</v>
      </c>
      <c r="AZ18" s="9">
        <v>28.009</v>
      </c>
      <c r="BA18" s="9">
        <v>8.9909999999999997</v>
      </c>
      <c r="BB18" s="9">
        <v>1511.1389999999999</v>
      </c>
      <c r="BC18" s="9">
        <v>1053.0930000000001</v>
      </c>
      <c r="BD18" s="9">
        <v>971.62400000000002</v>
      </c>
      <c r="BE18" s="9">
        <v>44.232999999999997</v>
      </c>
      <c r="BF18" s="9">
        <v>37.235999999999997</v>
      </c>
      <c r="BG18" s="9">
        <v>51.956000000000003</v>
      </c>
      <c r="BH18" s="9">
        <v>5.3620000000000001</v>
      </c>
      <c r="BI18" s="9">
        <v>22.684999999999999</v>
      </c>
      <c r="BJ18" s="9">
        <v>834.28599999999994</v>
      </c>
      <c r="BK18" s="9">
        <v>74.206000000000003</v>
      </c>
      <c r="BL18" s="9">
        <v>35.15</v>
      </c>
      <c r="BM18" s="9">
        <v>109.45099999999999</v>
      </c>
      <c r="BN18" s="9">
        <v>245.768</v>
      </c>
      <c r="BO18" s="9">
        <v>807.32500000000005</v>
      </c>
      <c r="BP18" s="9">
        <v>458.04599999999999</v>
      </c>
      <c r="BQ18" s="9">
        <v>59.344000000000001</v>
      </c>
      <c r="BR18" s="9">
        <v>1705.9459999999999</v>
      </c>
      <c r="BS18" s="9">
        <v>3338.1030000000001</v>
      </c>
      <c r="BT18" s="9">
        <v>3203.3110000000001</v>
      </c>
      <c r="BU18" s="9">
        <v>321.36700000000002</v>
      </c>
      <c r="BV18" s="9">
        <v>283.46199999999999</v>
      </c>
      <c r="BW18" s="9">
        <v>142.27099999999999</v>
      </c>
      <c r="BX18" s="9">
        <v>141.191</v>
      </c>
      <c r="BY18" s="9">
        <v>229.71700000000001</v>
      </c>
      <c r="BZ18" s="9">
        <v>53.744999999999997</v>
      </c>
      <c r="CA18" s="9">
        <v>245.404</v>
      </c>
      <c r="CB18" s="9">
        <v>1.4850000000000001</v>
      </c>
      <c r="CC18" s="9">
        <v>36.572000000000003</v>
      </c>
      <c r="CD18" s="9">
        <v>111.367</v>
      </c>
      <c r="CE18" s="9">
        <v>88.375</v>
      </c>
      <c r="CF18" s="9">
        <v>83.72</v>
      </c>
      <c r="CG18" s="9">
        <v>211.93899999999999</v>
      </c>
      <c r="CH18" s="9">
        <v>71.522999999999996</v>
      </c>
      <c r="CI18" s="9">
        <v>37.905000000000001</v>
      </c>
      <c r="CJ18" s="9">
        <v>2881.9450000000002</v>
      </c>
      <c r="CK18" s="9">
        <v>2401.8330000000001</v>
      </c>
      <c r="CL18" s="9">
        <v>2275.4740000000002</v>
      </c>
      <c r="CM18" s="9">
        <v>90.971999999999994</v>
      </c>
      <c r="CN18" s="9">
        <v>35.103999999999999</v>
      </c>
      <c r="CO18" s="9">
        <v>103.72</v>
      </c>
      <c r="CP18" s="9">
        <v>4.3739999999999997</v>
      </c>
      <c r="CQ18" s="9">
        <v>17.981999999999999</v>
      </c>
      <c r="CR18" s="9">
        <v>1823.434</v>
      </c>
      <c r="CS18" s="9">
        <v>167.10300000000001</v>
      </c>
      <c r="CT18" s="9">
        <v>126.399</v>
      </c>
      <c r="CU18" s="9">
        <v>284.89699999999999</v>
      </c>
      <c r="CV18" s="9">
        <v>530.20600000000002</v>
      </c>
      <c r="CW18" s="9">
        <v>1871.627</v>
      </c>
      <c r="CX18" s="9">
        <v>480.11099999999999</v>
      </c>
      <c r="CY18" s="9">
        <v>134.791</v>
      </c>
      <c r="CZ18" s="9">
        <v>3338.1030000000001</v>
      </c>
      <c r="DA18" s="9">
        <v>1687.4480000000001</v>
      </c>
      <c r="DB18" s="9">
        <v>1634.0219999999999</v>
      </c>
      <c r="DC18" s="9">
        <v>163.44499999999999</v>
      </c>
      <c r="DD18" s="9">
        <v>153.464</v>
      </c>
      <c r="DE18" s="9">
        <v>82.27</v>
      </c>
      <c r="DF18" s="9">
        <v>71.194000000000003</v>
      </c>
      <c r="DG18" s="9">
        <v>106.294</v>
      </c>
      <c r="DH18" s="9">
        <v>47.17</v>
      </c>
      <c r="DI18" s="9">
        <v>104.71599999999999</v>
      </c>
      <c r="DJ18" s="9">
        <v>15.769</v>
      </c>
      <c r="DK18" s="9">
        <v>32.630000000000003</v>
      </c>
      <c r="DL18" s="9">
        <v>65.271000000000001</v>
      </c>
      <c r="DM18" s="9">
        <v>41.021000000000001</v>
      </c>
      <c r="DN18" s="9">
        <v>47.171999999999997</v>
      </c>
      <c r="DO18" s="9">
        <v>100.849</v>
      </c>
      <c r="DP18" s="9">
        <v>52.615000000000002</v>
      </c>
      <c r="DQ18" s="9">
        <v>9.9809999999999999</v>
      </c>
      <c r="DR18" s="9">
        <v>1470.577</v>
      </c>
      <c r="DS18" s="9">
        <v>1053.711</v>
      </c>
      <c r="DT18" s="9">
        <v>1011.828</v>
      </c>
      <c r="DU18" s="9">
        <v>21.361000000000001</v>
      </c>
      <c r="DV18" s="9">
        <v>20.521999999999998</v>
      </c>
      <c r="DW18" s="9">
        <v>20.212</v>
      </c>
      <c r="DX18" s="9">
        <v>11.368</v>
      </c>
      <c r="DY18" s="9">
        <v>9.1950000000000003</v>
      </c>
      <c r="DZ18" s="9">
        <v>806.36</v>
      </c>
      <c r="EA18" s="9">
        <v>52.323999999999998</v>
      </c>
      <c r="EB18" s="9">
        <v>32.35</v>
      </c>
      <c r="EC18" s="9">
        <v>162.67599999999999</v>
      </c>
      <c r="ED18" s="9">
        <v>155.101</v>
      </c>
      <c r="EE18" s="9">
        <v>898.61</v>
      </c>
      <c r="EF18" s="9">
        <v>416.86599999999999</v>
      </c>
      <c r="EG18" s="9">
        <v>53.424999999999997</v>
      </c>
      <c r="EH18" s="9">
        <v>1687.4480000000001</v>
      </c>
      <c r="EI18" s="9">
        <v>1291.1469999999999</v>
      </c>
      <c r="EJ18" s="9">
        <v>1189.346</v>
      </c>
      <c r="EK18" s="9">
        <v>159.614</v>
      </c>
      <c r="EL18" s="9">
        <v>137.523</v>
      </c>
      <c r="EM18" s="9">
        <v>62.948999999999998</v>
      </c>
      <c r="EN18" s="9">
        <v>74.573999999999998</v>
      </c>
      <c r="EO18" s="9">
        <v>81.980999999999995</v>
      </c>
      <c r="EP18" s="9">
        <v>55.542000000000002</v>
      </c>
      <c r="EQ18" s="9">
        <v>90.683000000000007</v>
      </c>
      <c r="ER18" s="9">
        <v>26.785</v>
      </c>
      <c r="ES18" s="9">
        <v>16.199000000000002</v>
      </c>
      <c r="ET18" s="9">
        <v>25.067</v>
      </c>
      <c r="EU18" s="9">
        <v>71.088999999999999</v>
      </c>
      <c r="EV18" s="9">
        <v>41.366999999999997</v>
      </c>
      <c r="EW18" s="9">
        <v>87.704999999999998</v>
      </c>
      <c r="EX18" s="9">
        <v>49.819000000000003</v>
      </c>
      <c r="EY18" s="9">
        <v>22.091000000000001</v>
      </c>
      <c r="EZ18" s="9">
        <v>1029.732</v>
      </c>
      <c r="FA18" s="9">
        <v>913.85299999999995</v>
      </c>
      <c r="FB18" s="9">
        <v>858.096</v>
      </c>
      <c r="FC18" s="9">
        <v>26.806000000000001</v>
      </c>
      <c r="FD18" s="9">
        <v>28.062999999999999</v>
      </c>
      <c r="FE18" s="9">
        <v>26.456</v>
      </c>
      <c r="FF18" s="9">
        <v>18.146000000000001</v>
      </c>
      <c r="FG18" s="9">
        <v>9.42</v>
      </c>
      <c r="FH18" s="9">
        <v>578.88499999999999</v>
      </c>
      <c r="FI18" s="9">
        <v>80.649000000000001</v>
      </c>
      <c r="FJ18" s="9">
        <v>73.119</v>
      </c>
      <c r="FK18" s="9">
        <v>181.2</v>
      </c>
      <c r="FL18" s="9">
        <v>130.923</v>
      </c>
      <c r="FM18" s="9">
        <v>782.93</v>
      </c>
      <c r="FN18" s="9">
        <v>115.879</v>
      </c>
      <c r="FO18" s="9">
        <v>101.801</v>
      </c>
      <c r="FP18" s="9">
        <v>1291.1469999999999</v>
      </c>
      <c r="FQ18" s="9">
        <v>1652.2190000000001</v>
      </c>
      <c r="FR18" s="9">
        <v>1575.1790000000001</v>
      </c>
      <c r="FS18" s="9">
        <v>171.52199999999999</v>
      </c>
      <c r="FT18" s="9">
        <v>162.31299999999999</v>
      </c>
      <c r="FU18" s="9">
        <v>63.478000000000002</v>
      </c>
      <c r="FV18" s="9">
        <v>98.834000000000003</v>
      </c>
      <c r="FW18" s="9">
        <v>115.224</v>
      </c>
      <c r="FX18" s="9">
        <v>47.088999999999999</v>
      </c>
      <c r="FY18" s="9">
        <v>103.294</v>
      </c>
      <c r="FZ18" s="9">
        <v>46.911999999999999</v>
      </c>
      <c r="GA18" s="9">
        <v>11.879</v>
      </c>
      <c r="GB18" s="9">
        <v>58.253</v>
      </c>
      <c r="GC18" s="9">
        <v>56.835999999999999</v>
      </c>
      <c r="GD18" s="9">
        <v>47.223999999999997</v>
      </c>
      <c r="GE18" s="9">
        <v>122.306</v>
      </c>
      <c r="GF18" s="9">
        <v>40.006999999999998</v>
      </c>
      <c r="GG18" s="9">
        <v>9.2089999999999996</v>
      </c>
      <c r="GH18" s="9">
        <v>1403.6569999999999</v>
      </c>
      <c r="GI18" s="9">
        <v>1236.6079999999999</v>
      </c>
      <c r="GJ18" s="9">
        <v>1137.183</v>
      </c>
      <c r="GK18" s="9">
        <v>49.206000000000003</v>
      </c>
      <c r="GL18" s="9">
        <v>49.722999999999999</v>
      </c>
      <c r="GM18" s="9">
        <v>39.436999999999998</v>
      </c>
      <c r="GN18" s="9">
        <v>43.408000000000001</v>
      </c>
      <c r="GO18" s="9">
        <v>14.534000000000001</v>
      </c>
      <c r="GP18" s="9">
        <v>973.625</v>
      </c>
      <c r="GQ18" s="9">
        <v>84.587999999999994</v>
      </c>
      <c r="GR18" s="9">
        <v>71.12</v>
      </c>
      <c r="GS18" s="9">
        <v>107.27500000000001</v>
      </c>
      <c r="GT18" s="9">
        <v>220.36600000000001</v>
      </c>
      <c r="GU18" s="9">
        <v>1016.242</v>
      </c>
      <c r="GV18" s="9">
        <v>167.04900000000001</v>
      </c>
      <c r="GW18" s="9">
        <v>77.039000000000001</v>
      </c>
      <c r="GX18" s="9">
        <v>1652.2190000000001</v>
      </c>
      <c r="GY18" s="9">
        <v>953.52099999999996</v>
      </c>
      <c r="GZ18" s="9">
        <v>897.55</v>
      </c>
      <c r="HA18" s="9">
        <v>117.822</v>
      </c>
      <c r="HB18" s="9">
        <v>107.779</v>
      </c>
      <c r="HC18" s="9">
        <v>38.424999999999997</v>
      </c>
      <c r="HD18" s="9">
        <v>69.353999999999999</v>
      </c>
      <c r="HE18" s="9">
        <v>50.576000000000001</v>
      </c>
      <c r="HF18" s="9">
        <v>57.203000000000003</v>
      </c>
      <c r="HG18" s="9">
        <v>57.37</v>
      </c>
      <c r="HH18" s="9">
        <v>46.061</v>
      </c>
      <c r="HI18" s="9">
        <v>3.5110000000000001</v>
      </c>
      <c r="HJ18" s="9">
        <v>31.138000000000002</v>
      </c>
      <c r="HK18" s="9">
        <v>46.85</v>
      </c>
      <c r="HL18" s="9">
        <v>29.791</v>
      </c>
      <c r="HM18" s="9">
        <v>71.363</v>
      </c>
      <c r="HN18" s="9">
        <v>36.415999999999997</v>
      </c>
      <c r="HO18" s="9">
        <v>10.042</v>
      </c>
      <c r="HP18" s="9">
        <v>779.72900000000004</v>
      </c>
      <c r="HQ18" s="9">
        <v>691.80899999999997</v>
      </c>
      <c r="HR18" s="9">
        <v>657.38099999999997</v>
      </c>
      <c r="HS18" s="9">
        <v>14.175000000000001</v>
      </c>
      <c r="HT18" s="9">
        <v>20.253</v>
      </c>
      <c r="HU18" s="9">
        <v>11.319000000000001</v>
      </c>
      <c r="HV18" s="9">
        <v>17.884</v>
      </c>
      <c r="HW18" s="9">
        <v>5.2249999999999996</v>
      </c>
      <c r="HX18" s="9">
        <v>437.96199999999999</v>
      </c>
      <c r="HY18" s="9">
        <v>54.801000000000002</v>
      </c>
      <c r="HZ18" s="9">
        <v>52.112000000000002</v>
      </c>
      <c r="IA18" s="9">
        <v>146.934</v>
      </c>
      <c r="IB18" s="9">
        <v>91.96</v>
      </c>
      <c r="IC18" s="9">
        <v>599.84900000000005</v>
      </c>
      <c r="ID18" s="9">
        <v>87.92</v>
      </c>
      <c r="IE18" s="9">
        <v>55.970999999999997</v>
      </c>
      <c r="IF18" s="9">
        <v>953.52099999999996</v>
      </c>
      <c r="IG18" s="9">
        <v>757.41200000000003</v>
      </c>
      <c r="IH18" s="9">
        <v>705.77800000000002</v>
      </c>
      <c r="II18" s="9">
        <v>81.706999999999994</v>
      </c>
      <c r="IJ18" s="9">
        <v>75.064999999999998</v>
      </c>
      <c r="IK18" s="9">
        <v>25.5</v>
      </c>
      <c r="IL18" s="9">
        <v>49.564</v>
      </c>
      <c r="IM18" s="9">
        <v>46.473999999999997</v>
      </c>
      <c r="IN18" s="9">
        <v>28.591000000000001</v>
      </c>
      <c r="IO18" s="9">
        <v>49.747</v>
      </c>
      <c r="IP18" s="9">
        <v>10.446999999999999</v>
      </c>
      <c r="IQ18" s="9">
        <v>11.347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15.686</v>
      </c>
      <c r="C11" s="9">
        <v>22.707999999999998</v>
      </c>
      <c r="D11" s="9">
        <v>24.858000000000001</v>
      </c>
      <c r="E11" s="9">
        <v>39.75</v>
      </c>
      <c r="F11" s="9">
        <v>23.501000000000001</v>
      </c>
      <c r="G11" s="9">
        <v>6.7480000000000002</v>
      </c>
      <c r="H11" s="9">
        <v>593.00300000000004</v>
      </c>
      <c r="I11" s="9">
        <v>507.23899999999998</v>
      </c>
      <c r="J11" s="9">
        <v>486.03300000000002</v>
      </c>
      <c r="K11" s="9">
        <v>7.0359999999999996</v>
      </c>
      <c r="L11" s="9">
        <v>14.170999999999999</v>
      </c>
      <c r="M11" s="9">
        <v>11.199</v>
      </c>
      <c r="N11" s="9">
        <v>5.2439999999999998</v>
      </c>
      <c r="O11" s="9">
        <v>3.379</v>
      </c>
      <c r="P11" s="9">
        <v>391.03399999999999</v>
      </c>
      <c r="Q11" s="9">
        <v>19.702000000000002</v>
      </c>
      <c r="R11" s="9">
        <v>25.529</v>
      </c>
      <c r="S11" s="9">
        <v>70.972999999999999</v>
      </c>
      <c r="T11" s="9">
        <v>51.606999999999999</v>
      </c>
      <c r="U11" s="9">
        <v>455.63200000000001</v>
      </c>
      <c r="V11" s="9">
        <v>85.763999999999996</v>
      </c>
      <c r="W11" s="9">
        <v>48.639000000000003</v>
      </c>
      <c r="X11" s="9">
        <v>711.64300000000003</v>
      </c>
      <c r="Y11" s="9">
        <v>1057.9639999999999</v>
      </c>
      <c r="Z11" s="9">
        <v>944.30399999999997</v>
      </c>
      <c r="AA11" s="9">
        <v>112.262</v>
      </c>
      <c r="AB11" s="9">
        <v>91.513000000000005</v>
      </c>
      <c r="AC11" s="9">
        <v>32.988999999999997</v>
      </c>
      <c r="AD11" s="9">
        <v>58.524000000000001</v>
      </c>
      <c r="AE11" s="9">
        <v>54.201999999999998</v>
      </c>
      <c r="AF11" s="9">
        <v>37.311</v>
      </c>
      <c r="AG11" s="9">
        <v>51.298999999999999</v>
      </c>
      <c r="AH11" s="9">
        <v>27.108000000000001</v>
      </c>
      <c r="AI11" s="9">
        <v>2.101</v>
      </c>
      <c r="AJ11" s="9">
        <v>17.329000000000001</v>
      </c>
      <c r="AK11" s="9">
        <v>43.46</v>
      </c>
      <c r="AL11" s="9">
        <v>30.724</v>
      </c>
      <c r="AM11" s="9">
        <v>49.731000000000002</v>
      </c>
      <c r="AN11" s="9">
        <v>41.783000000000001</v>
      </c>
      <c r="AO11" s="9">
        <v>20.748999999999999</v>
      </c>
      <c r="AP11" s="9">
        <v>832.04300000000001</v>
      </c>
      <c r="AQ11" s="9">
        <v>695.29600000000005</v>
      </c>
      <c r="AR11" s="9">
        <v>669.40599999999995</v>
      </c>
      <c r="AS11" s="9">
        <v>9.5429999999999993</v>
      </c>
      <c r="AT11" s="9">
        <v>16.347000000000001</v>
      </c>
      <c r="AU11" s="9">
        <v>9.0399999999999991</v>
      </c>
      <c r="AV11" s="9">
        <v>11.679</v>
      </c>
      <c r="AW11" s="9">
        <v>1.3129999999999999</v>
      </c>
      <c r="AX11" s="9">
        <v>505.42500000000001</v>
      </c>
      <c r="AY11" s="9">
        <v>32.301000000000002</v>
      </c>
      <c r="AZ11" s="9">
        <v>32.636000000000003</v>
      </c>
      <c r="BA11" s="9">
        <v>124.93300000000001</v>
      </c>
      <c r="BB11" s="9">
        <v>75.567999999999998</v>
      </c>
      <c r="BC11" s="9">
        <v>619.72799999999995</v>
      </c>
      <c r="BD11" s="9">
        <v>136.74700000000001</v>
      </c>
      <c r="BE11" s="9">
        <v>113.65900000000001</v>
      </c>
      <c r="BF11" s="9">
        <v>1057.9639999999999</v>
      </c>
      <c r="BG11" s="9">
        <v>3479.826</v>
      </c>
      <c r="BH11" s="9">
        <v>3309.0920000000001</v>
      </c>
      <c r="BI11" s="9">
        <v>241.03100000000001</v>
      </c>
      <c r="BJ11" s="9">
        <v>215.70400000000001</v>
      </c>
      <c r="BK11" s="9">
        <v>108.15600000000001</v>
      </c>
      <c r="BL11" s="9">
        <v>107.548</v>
      </c>
      <c r="BM11" s="9">
        <v>163.57599999999999</v>
      </c>
      <c r="BN11" s="9">
        <v>52.128</v>
      </c>
      <c r="BO11" s="9">
        <v>178.048</v>
      </c>
      <c r="BP11" s="9">
        <v>0</v>
      </c>
      <c r="BQ11" s="9">
        <v>37.088000000000001</v>
      </c>
      <c r="BR11" s="9">
        <v>78.134</v>
      </c>
      <c r="BS11" s="9">
        <v>67.734999999999999</v>
      </c>
      <c r="BT11" s="9">
        <v>69.834999999999994</v>
      </c>
      <c r="BU11" s="9">
        <v>154.19999999999999</v>
      </c>
      <c r="BV11" s="9">
        <v>61.505000000000003</v>
      </c>
      <c r="BW11" s="9">
        <v>25.327000000000002</v>
      </c>
      <c r="BX11" s="9">
        <v>3068.06</v>
      </c>
      <c r="BY11" s="9">
        <v>2410.498</v>
      </c>
      <c r="BZ11" s="9">
        <v>2281.7530000000002</v>
      </c>
      <c r="CA11" s="9">
        <v>74.061000000000007</v>
      </c>
      <c r="CB11" s="9">
        <v>54.683999999999997</v>
      </c>
      <c r="CC11" s="9">
        <v>86.674999999999997</v>
      </c>
      <c r="CD11" s="9">
        <v>2.706</v>
      </c>
      <c r="CE11" s="9">
        <v>34.345999999999997</v>
      </c>
      <c r="CF11" s="9">
        <v>1911.8309999999999</v>
      </c>
      <c r="CG11" s="9">
        <v>161.36699999999999</v>
      </c>
      <c r="CH11" s="9">
        <v>123.575</v>
      </c>
      <c r="CI11" s="9">
        <v>213.72399999999999</v>
      </c>
      <c r="CJ11" s="9">
        <v>487.72800000000001</v>
      </c>
      <c r="CK11" s="9">
        <v>1922.77</v>
      </c>
      <c r="CL11" s="9">
        <v>657.56200000000001</v>
      </c>
      <c r="CM11" s="9">
        <v>170.73500000000001</v>
      </c>
      <c r="CN11" s="9">
        <v>3479.826</v>
      </c>
      <c r="CO11" s="9">
        <v>1391.9760000000001</v>
      </c>
      <c r="CP11" s="9">
        <v>1327.479</v>
      </c>
      <c r="CQ11" s="9">
        <v>115.23</v>
      </c>
      <c r="CR11" s="9">
        <v>101.986</v>
      </c>
      <c r="CS11" s="9">
        <v>54.6</v>
      </c>
      <c r="CT11" s="9">
        <v>46.859000000000002</v>
      </c>
      <c r="CU11" s="9">
        <v>64.683000000000007</v>
      </c>
      <c r="CV11" s="9">
        <v>37.302999999999997</v>
      </c>
      <c r="CW11" s="9">
        <v>55.881999999999998</v>
      </c>
      <c r="CX11" s="9">
        <v>16.954999999999998</v>
      </c>
      <c r="CY11" s="9">
        <v>29.15</v>
      </c>
      <c r="CZ11" s="9">
        <v>29.600999999999999</v>
      </c>
      <c r="DA11" s="9">
        <v>32.18</v>
      </c>
      <c r="DB11" s="9">
        <v>40.204999999999998</v>
      </c>
      <c r="DC11" s="9">
        <v>70.891000000000005</v>
      </c>
      <c r="DD11" s="9">
        <v>31.096</v>
      </c>
      <c r="DE11" s="9">
        <v>13.244</v>
      </c>
      <c r="DF11" s="9">
        <v>1212.249</v>
      </c>
      <c r="DG11" s="9">
        <v>921.83</v>
      </c>
      <c r="DH11" s="9">
        <v>868.80499999999995</v>
      </c>
      <c r="DI11" s="9">
        <v>25.547999999999998</v>
      </c>
      <c r="DJ11" s="9">
        <v>27.475999999999999</v>
      </c>
      <c r="DK11" s="9">
        <v>23.234000000000002</v>
      </c>
      <c r="DL11" s="9">
        <v>18.085999999999999</v>
      </c>
      <c r="DM11" s="9">
        <v>10.715</v>
      </c>
      <c r="DN11" s="9">
        <v>750.827</v>
      </c>
      <c r="DO11" s="9">
        <v>52.944000000000003</v>
      </c>
      <c r="DP11" s="9">
        <v>39.003999999999998</v>
      </c>
      <c r="DQ11" s="9">
        <v>79.055000000000007</v>
      </c>
      <c r="DR11" s="9">
        <v>180.95400000000001</v>
      </c>
      <c r="DS11" s="9">
        <v>740.87599999999998</v>
      </c>
      <c r="DT11" s="9">
        <v>290.41899999999998</v>
      </c>
      <c r="DU11" s="9">
        <v>64.497</v>
      </c>
      <c r="DV11" s="9">
        <v>1391.9760000000001</v>
      </c>
      <c r="DW11" s="9">
        <v>1801.5</v>
      </c>
      <c r="DX11" s="9">
        <v>1719.8150000000001</v>
      </c>
      <c r="DY11" s="9">
        <v>162.91499999999999</v>
      </c>
      <c r="DZ11" s="9">
        <v>144.69900000000001</v>
      </c>
      <c r="EA11" s="9">
        <v>73.119</v>
      </c>
      <c r="EB11" s="9">
        <v>71.58</v>
      </c>
      <c r="EC11" s="9">
        <v>110.56699999999999</v>
      </c>
      <c r="ED11" s="9">
        <v>34.131999999999998</v>
      </c>
      <c r="EE11" s="9">
        <v>96.623999999999995</v>
      </c>
      <c r="EF11" s="9">
        <v>10.99</v>
      </c>
      <c r="EG11" s="9">
        <v>36.377000000000002</v>
      </c>
      <c r="EH11" s="9">
        <v>42.902999999999999</v>
      </c>
      <c r="EI11" s="9">
        <v>52.56</v>
      </c>
      <c r="EJ11" s="9">
        <v>49.235999999999997</v>
      </c>
      <c r="EK11" s="9">
        <v>87.239000000000004</v>
      </c>
      <c r="EL11" s="9">
        <v>57.46</v>
      </c>
      <c r="EM11" s="9">
        <v>18.216000000000001</v>
      </c>
      <c r="EN11" s="9">
        <v>1556.9</v>
      </c>
      <c r="EO11" s="9">
        <v>1090.9580000000001</v>
      </c>
      <c r="EP11" s="9">
        <v>1059.454</v>
      </c>
      <c r="EQ11" s="9">
        <v>18.042999999999999</v>
      </c>
      <c r="ER11" s="9">
        <v>13.461</v>
      </c>
      <c r="ES11" s="9">
        <v>10.481999999999999</v>
      </c>
      <c r="ET11" s="9">
        <v>10.506</v>
      </c>
      <c r="EU11" s="9">
        <v>10.516</v>
      </c>
      <c r="EV11" s="9">
        <v>865.548</v>
      </c>
      <c r="EW11" s="9">
        <v>49.872999999999998</v>
      </c>
      <c r="EX11" s="9">
        <v>52.749000000000002</v>
      </c>
      <c r="EY11" s="9">
        <v>122.788</v>
      </c>
      <c r="EZ11" s="9">
        <v>140.59100000000001</v>
      </c>
      <c r="FA11" s="9">
        <v>950.36599999999999</v>
      </c>
      <c r="FB11" s="9">
        <v>465.94299999999998</v>
      </c>
      <c r="FC11" s="9">
        <v>81.685000000000002</v>
      </c>
      <c r="FD11" s="9">
        <v>1801.5</v>
      </c>
      <c r="FE11" s="9">
        <v>2553.67</v>
      </c>
      <c r="FF11" s="9">
        <v>2374.1120000000001</v>
      </c>
      <c r="FG11" s="9">
        <v>241.755</v>
      </c>
      <c r="FH11" s="9">
        <v>196.82499999999999</v>
      </c>
      <c r="FI11" s="9">
        <v>76.3</v>
      </c>
      <c r="FJ11" s="9">
        <v>120.52500000000001</v>
      </c>
      <c r="FK11" s="9">
        <v>118.238</v>
      </c>
      <c r="FL11" s="9">
        <v>78.587000000000003</v>
      </c>
      <c r="FM11" s="9">
        <v>123.922</v>
      </c>
      <c r="FN11" s="9">
        <v>47.765999999999998</v>
      </c>
      <c r="FO11" s="9">
        <v>21.975000000000001</v>
      </c>
      <c r="FP11" s="9">
        <v>47.317</v>
      </c>
      <c r="FQ11" s="9">
        <v>71.820999999999998</v>
      </c>
      <c r="FR11" s="9">
        <v>77.686000000000007</v>
      </c>
      <c r="FS11" s="9">
        <v>124.264</v>
      </c>
      <c r="FT11" s="9">
        <v>72.561000000000007</v>
      </c>
      <c r="FU11" s="9">
        <v>44.93</v>
      </c>
      <c r="FV11" s="9">
        <v>2132.357</v>
      </c>
      <c r="FW11" s="9">
        <v>1908.86</v>
      </c>
      <c r="FX11" s="9">
        <v>1801.0239999999999</v>
      </c>
      <c r="FY11" s="9">
        <v>48.027999999999999</v>
      </c>
      <c r="FZ11" s="9">
        <v>59.808</v>
      </c>
      <c r="GA11" s="9">
        <v>54.235999999999997</v>
      </c>
      <c r="GB11" s="9">
        <v>41.704000000000001</v>
      </c>
      <c r="GC11" s="9">
        <v>10.706</v>
      </c>
      <c r="GD11" s="9">
        <v>1444.25</v>
      </c>
      <c r="GE11" s="9">
        <v>102.85899999999999</v>
      </c>
      <c r="GF11" s="9">
        <v>105.628</v>
      </c>
      <c r="GG11" s="9">
        <v>256.12299999999999</v>
      </c>
      <c r="GH11" s="9">
        <v>251.42699999999999</v>
      </c>
      <c r="GI11" s="9">
        <v>1657.433</v>
      </c>
      <c r="GJ11" s="9">
        <v>223.49700000000001</v>
      </c>
      <c r="GK11" s="9">
        <v>179.55799999999999</v>
      </c>
      <c r="GL11" s="9">
        <v>2553.67</v>
      </c>
      <c r="GM11" s="9">
        <v>1758.8489999999999</v>
      </c>
      <c r="GN11" s="9">
        <v>1583.587</v>
      </c>
      <c r="GO11" s="9">
        <v>178.077</v>
      </c>
      <c r="GP11" s="9">
        <v>145.96899999999999</v>
      </c>
      <c r="GQ11" s="9">
        <v>48.866</v>
      </c>
      <c r="GR11" s="9">
        <v>97.102999999999994</v>
      </c>
      <c r="GS11" s="9">
        <v>81.17</v>
      </c>
      <c r="GT11" s="9">
        <v>64.799000000000007</v>
      </c>
      <c r="GU11" s="9">
        <v>81.507999999999996</v>
      </c>
      <c r="GV11" s="9">
        <v>60.567999999999998</v>
      </c>
      <c r="GW11" s="9">
        <v>0</v>
      </c>
      <c r="GX11" s="9">
        <v>29.292999999999999</v>
      </c>
      <c r="GY11" s="9">
        <v>73.195999999999998</v>
      </c>
      <c r="GZ11" s="9">
        <v>43.48</v>
      </c>
      <c r="HA11" s="9">
        <v>87.730999999999995</v>
      </c>
      <c r="HB11" s="9">
        <v>58.237000000000002</v>
      </c>
      <c r="HC11" s="9">
        <v>32.109000000000002</v>
      </c>
      <c r="HD11" s="9">
        <v>1405.51</v>
      </c>
      <c r="HE11" s="9">
        <v>1242.847</v>
      </c>
      <c r="HF11" s="9">
        <v>1193.559</v>
      </c>
      <c r="HG11" s="9">
        <v>15.199</v>
      </c>
      <c r="HH11" s="9">
        <v>34.088000000000001</v>
      </c>
      <c r="HI11" s="9">
        <v>17.07</v>
      </c>
      <c r="HJ11" s="9">
        <v>26.263000000000002</v>
      </c>
      <c r="HK11" s="9">
        <v>2.8370000000000002</v>
      </c>
      <c r="HL11" s="9">
        <v>857.76499999999999</v>
      </c>
      <c r="HM11" s="9">
        <v>67.957999999999998</v>
      </c>
      <c r="HN11" s="9">
        <v>76.05</v>
      </c>
      <c r="HO11" s="9">
        <v>241.07400000000001</v>
      </c>
      <c r="HP11" s="9">
        <v>148.32</v>
      </c>
      <c r="HQ11" s="9">
        <v>1094.527</v>
      </c>
      <c r="HR11" s="9">
        <v>162.66300000000001</v>
      </c>
      <c r="HS11" s="9">
        <v>175.261</v>
      </c>
      <c r="HT11" s="9">
        <v>1758.8489999999999</v>
      </c>
      <c r="HU11" s="9">
        <v>1399.451</v>
      </c>
      <c r="HV11" s="9">
        <v>1179.8440000000001</v>
      </c>
      <c r="HW11" s="9">
        <v>1179.8440000000001</v>
      </c>
      <c r="HX11" s="9">
        <v>94.01</v>
      </c>
      <c r="HY11" s="9">
        <v>1085.8340000000001</v>
      </c>
      <c r="HZ11" s="9">
        <v>219.607</v>
      </c>
      <c r="IA11" s="9">
        <v>3903.6550000000002</v>
      </c>
      <c r="IB11" s="9">
        <v>3645.2159999999999</v>
      </c>
      <c r="IC11" s="9">
        <v>639.71299999999997</v>
      </c>
      <c r="ID11" s="9">
        <v>268.89600000000002</v>
      </c>
      <c r="IE11" s="9">
        <v>123.36199999999999</v>
      </c>
      <c r="IF11" s="9">
        <v>124.03100000000001</v>
      </c>
      <c r="IG11" s="9">
        <v>161.12299999999999</v>
      </c>
      <c r="IH11" s="9">
        <v>85.438000000000002</v>
      </c>
      <c r="II11" s="9">
        <v>158.732</v>
      </c>
      <c r="IJ11" s="9">
        <v>41.06</v>
      </c>
      <c r="IK11" s="9">
        <v>39.435000000000002</v>
      </c>
      <c r="IL11" s="9">
        <v>73.328999999999994</v>
      </c>
      <c r="IM11" s="9">
        <v>83.712999999999994</v>
      </c>
      <c r="IN11" s="9">
        <v>90.35</v>
      </c>
      <c r="IO11" s="9">
        <v>168.45099999999999</v>
      </c>
      <c r="IP11" s="9">
        <v>78.941999999999993</v>
      </c>
      <c r="IQ11" s="9">
        <v>370.81700000000001</v>
      </c>
    </row>
    <row r="12" spans="1:251">
      <c r="A12" s="10">
        <v>42401</v>
      </c>
      <c r="B12" s="9">
        <v>19.798999999999999</v>
      </c>
      <c r="C12" s="9">
        <v>19.010000000000002</v>
      </c>
      <c r="D12" s="9">
        <v>17.974</v>
      </c>
      <c r="E12" s="9">
        <v>34.337000000000003</v>
      </c>
      <c r="F12" s="9">
        <v>22.446000000000002</v>
      </c>
      <c r="G12" s="9">
        <v>4.5570000000000004</v>
      </c>
      <c r="H12" s="9">
        <v>578.971</v>
      </c>
      <c r="I12" s="9">
        <v>502.10599999999999</v>
      </c>
      <c r="J12" s="9">
        <v>485.12299999999999</v>
      </c>
      <c r="K12" s="9">
        <v>4.54</v>
      </c>
      <c r="L12" s="9">
        <v>12.442</v>
      </c>
      <c r="M12" s="9">
        <v>7.9690000000000003</v>
      </c>
      <c r="N12" s="9">
        <v>3.7469999999999999</v>
      </c>
      <c r="O12" s="9">
        <v>4.1360000000000001</v>
      </c>
      <c r="P12" s="9">
        <v>388.88499999999999</v>
      </c>
      <c r="Q12" s="9">
        <v>19.440000000000001</v>
      </c>
      <c r="R12" s="9">
        <v>23.07</v>
      </c>
      <c r="S12" s="9">
        <v>70.710999999999999</v>
      </c>
      <c r="T12" s="9">
        <v>45.012</v>
      </c>
      <c r="U12" s="9">
        <v>457.09399999999999</v>
      </c>
      <c r="V12" s="9">
        <v>76.866</v>
      </c>
      <c r="W12" s="9">
        <v>46.220999999999997</v>
      </c>
      <c r="X12" s="9">
        <v>686.53300000000002</v>
      </c>
      <c r="Y12" s="9">
        <v>1016.248</v>
      </c>
      <c r="Z12" s="9">
        <v>921.279</v>
      </c>
      <c r="AA12" s="9">
        <v>79.69</v>
      </c>
      <c r="AB12" s="9">
        <v>68.960999999999999</v>
      </c>
      <c r="AC12" s="9">
        <v>28.86</v>
      </c>
      <c r="AD12" s="9">
        <v>40.100999999999999</v>
      </c>
      <c r="AE12" s="9">
        <v>43.125999999999998</v>
      </c>
      <c r="AF12" s="9">
        <v>25.835000000000001</v>
      </c>
      <c r="AG12" s="9">
        <v>40.093000000000004</v>
      </c>
      <c r="AH12" s="9">
        <v>20.984000000000002</v>
      </c>
      <c r="AI12" s="9">
        <v>0</v>
      </c>
      <c r="AJ12" s="9">
        <v>14.81</v>
      </c>
      <c r="AK12" s="9">
        <v>27.312000000000001</v>
      </c>
      <c r="AL12" s="9">
        <v>26.838999999999999</v>
      </c>
      <c r="AM12" s="9">
        <v>35.869</v>
      </c>
      <c r="AN12" s="9">
        <v>33.091999999999999</v>
      </c>
      <c r="AO12" s="9">
        <v>10.728999999999999</v>
      </c>
      <c r="AP12" s="9">
        <v>841.58900000000006</v>
      </c>
      <c r="AQ12" s="9">
        <v>696.27800000000002</v>
      </c>
      <c r="AR12" s="9">
        <v>671.89300000000003</v>
      </c>
      <c r="AS12" s="9">
        <v>6.5510000000000002</v>
      </c>
      <c r="AT12" s="9">
        <v>17.834</v>
      </c>
      <c r="AU12" s="9">
        <v>7.2149999999999999</v>
      </c>
      <c r="AV12" s="9">
        <v>10.638999999999999</v>
      </c>
      <c r="AW12" s="9">
        <v>2.4569999999999999</v>
      </c>
      <c r="AX12" s="9">
        <v>507.89</v>
      </c>
      <c r="AY12" s="9">
        <v>31.841999999999999</v>
      </c>
      <c r="AZ12" s="9">
        <v>37.972000000000001</v>
      </c>
      <c r="BA12" s="9">
        <v>118.574</v>
      </c>
      <c r="BB12" s="9">
        <v>70.227999999999994</v>
      </c>
      <c r="BC12" s="9">
        <v>626.04999999999995</v>
      </c>
      <c r="BD12" s="9">
        <v>145.31100000000001</v>
      </c>
      <c r="BE12" s="9">
        <v>94.968999999999994</v>
      </c>
      <c r="BF12" s="9">
        <v>1016.248</v>
      </c>
      <c r="BG12" s="9">
        <v>3536.4989999999998</v>
      </c>
      <c r="BH12" s="9">
        <v>3381.1469999999999</v>
      </c>
      <c r="BI12" s="9">
        <v>269.50900000000001</v>
      </c>
      <c r="BJ12" s="9">
        <v>242.81100000000001</v>
      </c>
      <c r="BK12" s="9">
        <v>128.02500000000001</v>
      </c>
      <c r="BL12" s="9">
        <v>114.786</v>
      </c>
      <c r="BM12" s="9">
        <v>181.19900000000001</v>
      </c>
      <c r="BN12" s="9">
        <v>61.612000000000002</v>
      </c>
      <c r="BO12" s="9">
        <v>195.18199999999999</v>
      </c>
      <c r="BP12" s="9">
        <v>0</v>
      </c>
      <c r="BQ12" s="9">
        <v>42.154000000000003</v>
      </c>
      <c r="BR12" s="9">
        <v>80.646000000000001</v>
      </c>
      <c r="BS12" s="9">
        <v>72.093999999999994</v>
      </c>
      <c r="BT12" s="9">
        <v>90.070999999999998</v>
      </c>
      <c r="BU12" s="9">
        <v>176.59</v>
      </c>
      <c r="BV12" s="9">
        <v>66.221000000000004</v>
      </c>
      <c r="BW12" s="9">
        <v>26.698</v>
      </c>
      <c r="BX12" s="9">
        <v>3111.6379999999999</v>
      </c>
      <c r="BY12" s="9">
        <v>2419.4140000000002</v>
      </c>
      <c r="BZ12" s="9">
        <v>2301.8989999999999</v>
      </c>
      <c r="CA12" s="9">
        <v>77.551000000000002</v>
      </c>
      <c r="CB12" s="9">
        <v>39.963999999999999</v>
      </c>
      <c r="CC12" s="9">
        <v>91.289000000000001</v>
      </c>
      <c r="CD12" s="9">
        <v>4.2110000000000003</v>
      </c>
      <c r="CE12" s="9">
        <v>20.146999999999998</v>
      </c>
      <c r="CF12" s="9">
        <v>1924.4970000000001</v>
      </c>
      <c r="CG12" s="9">
        <v>147.31299999999999</v>
      </c>
      <c r="CH12" s="9">
        <v>106.434</v>
      </c>
      <c r="CI12" s="9">
        <v>241.16900000000001</v>
      </c>
      <c r="CJ12" s="9">
        <v>476.57600000000002</v>
      </c>
      <c r="CK12" s="9">
        <v>1942.837</v>
      </c>
      <c r="CL12" s="9">
        <v>692.22500000000002</v>
      </c>
      <c r="CM12" s="9">
        <v>155.352</v>
      </c>
      <c r="CN12" s="9">
        <v>3536.4989999999998</v>
      </c>
      <c r="CO12" s="9">
        <v>1449.5139999999999</v>
      </c>
      <c r="CP12" s="9">
        <v>1388.4079999999999</v>
      </c>
      <c r="CQ12" s="9">
        <v>116.05</v>
      </c>
      <c r="CR12" s="9">
        <v>106.08</v>
      </c>
      <c r="CS12" s="9">
        <v>51.039000000000001</v>
      </c>
      <c r="CT12" s="9">
        <v>55.040999999999997</v>
      </c>
      <c r="CU12" s="9">
        <v>63.817999999999998</v>
      </c>
      <c r="CV12" s="9">
        <v>42.262</v>
      </c>
      <c r="CW12" s="9">
        <v>51.636000000000003</v>
      </c>
      <c r="CX12" s="9">
        <v>20.382000000000001</v>
      </c>
      <c r="CY12" s="9">
        <v>33.317999999999998</v>
      </c>
      <c r="CZ12" s="9">
        <v>35.526000000000003</v>
      </c>
      <c r="DA12" s="9">
        <v>24.568999999999999</v>
      </c>
      <c r="DB12" s="9">
        <v>45.984999999999999</v>
      </c>
      <c r="DC12" s="9">
        <v>74.113</v>
      </c>
      <c r="DD12" s="9">
        <v>31.966999999999999</v>
      </c>
      <c r="DE12" s="9">
        <v>9.9700000000000006</v>
      </c>
      <c r="DF12" s="9">
        <v>1272.3579999999999</v>
      </c>
      <c r="DG12" s="9">
        <v>974.22199999999998</v>
      </c>
      <c r="DH12" s="9">
        <v>912.43399999999997</v>
      </c>
      <c r="DI12" s="9">
        <v>30.606000000000002</v>
      </c>
      <c r="DJ12" s="9">
        <v>31.181999999999999</v>
      </c>
      <c r="DK12" s="9">
        <v>26.024999999999999</v>
      </c>
      <c r="DL12" s="9">
        <v>17.140999999999998</v>
      </c>
      <c r="DM12" s="9">
        <v>16.896999999999998</v>
      </c>
      <c r="DN12" s="9">
        <v>800.42700000000002</v>
      </c>
      <c r="DO12" s="9">
        <v>43.88</v>
      </c>
      <c r="DP12" s="9">
        <v>41.204999999999998</v>
      </c>
      <c r="DQ12" s="9">
        <v>88.71</v>
      </c>
      <c r="DR12" s="9">
        <v>170.85599999999999</v>
      </c>
      <c r="DS12" s="9">
        <v>803.36699999999996</v>
      </c>
      <c r="DT12" s="9">
        <v>298.13600000000002</v>
      </c>
      <c r="DU12" s="9">
        <v>61.106999999999999</v>
      </c>
      <c r="DV12" s="9">
        <v>1449.5139999999999</v>
      </c>
      <c r="DW12" s="9">
        <v>1803.423</v>
      </c>
      <c r="DX12" s="9">
        <v>1711.1610000000001</v>
      </c>
      <c r="DY12" s="9">
        <v>158.471</v>
      </c>
      <c r="DZ12" s="9">
        <v>144.77000000000001</v>
      </c>
      <c r="EA12" s="9">
        <v>78.978999999999999</v>
      </c>
      <c r="EB12" s="9">
        <v>65.790000000000006</v>
      </c>
      <c r="EC12" s="9">
        <v>103.61799999999999</v>
      </c>
      <c r="ED12" s="9">
        <v>41.151000000000003</v>
      </c>
      <c r="EE12" s="9">
        <v>90.093000000000004</v>
      </c>
      <c r="EF12" s="9">
        <v>13.06</v>
      </c>
      <c r="EG12" s="9">
        <v>41.616999999999997</v>
      </c>
      <c r="EH12" s="9">
        <v>50.381</v>
      </c>
      <c r="EI12" s="9">
        <v>41.966000000000001</v>
      </c>
      <c r="EJ12" s="9">
        <v>52.423000000000002</v>
      </c>
      <c r="EK12" s="9">
        <v>88.004000000000005</v>
      </c>
      <c r="EL12" s="9">
        <v>56.765000000000001</v>
      </c>
      <c r="EM12" s="9">
        <v>13.701000000000001</v>
      </c>
      <c r="EN12" s="9">
        <v>1552.69</v>
      </c>
      <c r="EO12" s="9">
        <v>1087.653</v>
      </c>
      <c r="EP12" s="9">
        <v>1044.6780000000001</v>
      </c>
      <c r="EQ12" s="9">
        <v>24.452999999999999</v>
      </c>
      <c r="ER12" s="9">
        <v>18.521999999999998</v>
      </c>
      <c r="ES12" s="9">
        <v>16.413</v>
      </c>
      <c r="ET12" s="9">
        <v>15.65</v>
      </c>
      <c r="EU12" s="9">
        <v>10.731</v>
      </c>
      <c r="EV12" s="9">
        <v>875.44100000000003</v>
      </c>
      <c r="EW12" s="9">
        <v>50.804000000000002</v>
      </c>
      <c r="EX12" s="9">
        <v>52.204000000000001</v>
      </c>
      <c r="EY12" s="9">
        <v>109.20399999999999</v>
      </c>
      <c r="EZ12" s="9">
        <v>143.036</v>
      </c>
      <c r="FA12" s="9">
        <v>944.61699999999996</v>
      </c>
      <c r="FB12" s="9">
        <v>465.03699999999998</v>
      </c>
      <c r="FC12" s="9">
        <v>92.262</v>
      </c>
      <c r="FD12" s="9">
        <v>1803.423</v>
      </c>
      <c r="FE12" s="9">
        <v>2610.2359999999999</v>
      </c>
      <c r="FF12" s="9">
        <v>2435.221</v>
      </c>
      <c r="FG12" s="9">
        <v>239.67699999999999</v>
      </c>
      <c r="FH12" s="9">
        <v>210.14500000000001</v>
      </c>
      <c r="FI12" s="9">
        <v>82.177999999999997</v>
      </c>
      <c r="FJ12" s="9">
        <v>127.967</v>
      </c>
      <c r="FK12" s="9">
        <v>130.34</v>
      </c>
      <c r="FL12" s="9">
        <v>79.805000000000007</v>
      </c>
      <c r="FM12" s="9">
        <v>139.417</v>
      </c>
      <c r="FN12" s="9">
        <v>46.46</v>
      </c>
      <c r="FO12" s="9">
        <v>21.231999999999999</v>
      </c>
      <c r="FP12" s="9">
        <v>59.790999999999997</v>
      </c>
      <c r="FQ12" s="9">
        <v>82.248000000000005</v>
      </c>
      <c r="FR12" s="9">
        <v>68.106999999999999</v>
      </c>
      <c r="FS12" s="9">
        <v>123.71</v>
      </c>
      <c r="FT12" s="9">
        <v>86.435000000000002</v>
      </c>
      <c r="FU12" s="9">
        <v>29.532</v>
      </c>
      <c r="FV12" s="9">
        <v>2195.5439999999999</v>
      </c>
      <c r="FW12" s="9">
        <v>1958.6579999999999</v>
      </c>
      <c r="FX12" s="9">
        <v>1859.278</v>
      </c>
      <c r="FY12" s="9">
        <v>39.552999999999997</v>
      </c>
      <c r="FZ12" s="9">
        <v>59.826999999999998</v>
      </c>
      <c r="GA12" s="9">
        <v>35.883000000000003</v>
      </c>
      <c r="GB12" s="9">
        <v>46.548000000000002</v>
      </c>
      <c r="GC12" s="9">
        <v>13.696</v>
      </c>
      <c r="GD12" s="9">
        <v>1483.0740000000001</v>
      </c>
      <c r="GE12" s="9">
        <v>116.748</v>
      </c>
      <c r="GF12" s="9">
        <v>112.048</v>
      </c>
      <c r="GG12" s="9">
        <v>246.78800000000001</v>
      </c>
      <c r="GH12" s="9">
        <v>263.98599999999999</v>
      </c>
      <c r="GI12" s="9">
        <v>1694.673</v>
      </c>
      <c r="GJ12" s="9">
        <v>236.886</v>
      </c>
      <c r="GK12" s="9">
        <v>175.01400000000001</v>
      </c>
      <c r="GL12" s="9">
        <v>2610.2359999999999</v>
      </c>
      <c r="GM12" s="9">
        <v>1740.1510000000001</v>
      </c>
      <c r="GN12" s="9">
        <v>1578.856</v>
      </c>
      <c r="GO12" s="9">
        <v>143.96199999999999</v>
      </c>
      <c r="GP12" s="9">
        <v>126.879</v>
      </c>
      <c r="GQ12" s="9">
        <v>47.646999999999998</v>
      </c>
      <c r="GR12" s="9">
        <v>79.231999999999999</v>
      </c>
      <c r="GS12" s="9">
        <v>66.311000000000007</v>
      </c>
      <c r="GT12" s="9">
        <v>60.567999999999998</v>
      </c>
      <c r="GU12" s="9">
        <v>69.665999999999997</v>
      </c>
      <c r="GV12" s="9">
        <v>53.039000000000001</v>
      </c>
      <c r="GW12" s="9">
        <v>0</v>
      </c>
      <c r="GX12" s="9">
        <v>21.335999999999999</v>
      </c>
      <c r="GY12" s="9">
        <v>62.406999999999996</v>
      </c>
      <c r="GZ12" s="9">
        <v>43.137</v>
      </c>
      <c r="HA12" s="9">
        <v>71.444000000000003</v>
      </c>
      <c r="HB12" s="9">
        <v>55.436</v>
      </c>
      <c r="HC12" s="9">
        <v>17.082999999999998</v>
      </c>
      <c r="HD12" s="9">
        <v>1434.894</v>
      </c>
      <c r="HE12" s="9">
        <v>1274.989</v>
      </c>
      <c r="HF12" s="9">
        <v>1228.5999999999999</v>
      </c>
      <c r="HG12" s="9">
        <v>20.568999999999999</v>
      </c>
      <c r="HH12" s="9">
        <v>25.82</v>
      </c>
      <c r="HI12" s="9">
        <v>17.501999999999999</v>
      </c>
      <c r="HJ12" s="9">
        <v>23.577000000000002</v>
      </c>
      <c r="HK12" s="9">
        <v>3.3959999999999999</v>
      </c>
      <c r="HL12" s="9">
        <v>873.62300000000005</v>
      </c>
      <c r="HM12" s="9">
        <v>80.036000000000001</v>
      </c>
      <c r="HN12" s="9">
        <v>83.870999999999995</v>
      </c>
      <c r="HO12" s="9">
        <v>237.458</v>
      </c>
      <c r="HP12" s="9">
        <v>140.42400000000001</v>
      </c>
      <c r="HQ12" s="9">
        <v>1134.5650000000001</v>
      </c>
      <c r="HR12" s="9">
        <v>159.905</v>
      </c>
      <c r="HS12" s="9">
        <v>161.29400000000001</v>
      </c>
      <c r="HT12" s="9">
        <v>1740.1510000000001</v>
      </c>
      <c r="HU12" s="9">
        <v>1479.395</v>
      </c>
      <c r="HV12" s="9">
        <v>1231.8119999999999</v>
      </c>
      <c r="HW12" s="9">
        <v>1231.8119999999999</v>
      </c>
      <c r="HX12" s="9">
        <v>99.027000000000001</v>
      </c>
      <c r="HY12" s="9">
        <v>1132.7850000000001</v>
      </c>
      <c r="HZ12" s="9">
        <v>247.583</v>
      </c>
      <c r="IA12" s="9">
        <v>4070.9650000000001</v>
      </c>
      <c r="IB12" s="9">
        <v>3789.6880000000001</v>
      </c>
      <c r="IC12" s="9">
        <v>698.93299999999999</v>
      </c>
      <c r="ID12" s="9">
        <v>308.63299999999998</v>
      </c>
      <c r="IE12" s="9">
        <v>129.01599999999999</v>
      </c>
      <c r="IF12" s="9">
        <v>146.13200000000001</v>
      </c>
      <c r="IG12" s="9">
        <v>173.471</v>
      </c>
      <c r="IH12" s="9">
        <v>101.09399999999999</v>
      </c>
      <c r="II12" s="9">
        <v>169.38499999999999</v>
      </c>
      <c r="IJ12" s="9">
        <v>42.353000000000002</v>
      </c>
      <c r="IK12" s="9">
        <v>51.273000000000003</v>
      </c>
      <c r="IL12" s="9">
        <v>85.876000000000005</v>
      </c>
      <c r="IM12" s="9">
        <v>89.52</v>
      </c>
      <c r="IN12" s="9">
        <v>99.751999999999995</v>
      </c>
      <c r="IO12" s="9">
        <v>176.19399999999999</v>
      </c>
      <c r="IP12" s="9">
        <v>98.953999999999994</v>
      </c>
      <c r="IQ12" s="9">
        <v>390.3</v>
      </c>
    </row>
    <row r="13" spans="1:251">
      <c r="A13" s="10">
        <v>42767</v>
      </c>
      <c r="B13" s="9">
        <v>14.234</v>
      </c>
      <c r="C13" s="9">
        <v>26.276</v>
      </c>
      <c r="D13" s="9">
        <v>22.879000000000001</v>
      </c>
      <c r="E13" s="9">
        <v>30.725999999999999</v>
      </c>
      <c r="F13" s="9">
        <v>32.662999999999997</v>
      </c>
      <c r="G13" s="9">
        <v>2.6589999999999998</v>
      </c>
      <c r="H13" s="9">
        <v>598.29399999999998</v>
      </c>
      <c r="I13" s="9">
        <v>524.49900000000002</v>
      </c>
      <c r="J13" s="9">
        <v>502.47800000000001</v>
      </c>
      <c r="K13" s="9">
        <v>7.7389999999999999</v>
      </c>
      <c r="L13" s="9">
        <v>14.282</v>
      </c>
      <c r="M13" s="9">
        <v>11.002000000000001</v>
      </c>
      <c r="N13" s="9">
        <v>6.5330000000000004</v>
      </c>
      <c r="O13" s="9">
        <v>3.0009999999999999</v>
      </c>
      <c r="P13" s="9">
        <v>413.73700000000002</v>
      </c>
      <c r="Q13" s="9">
        <v>24.215</v>
      </c>
      <c r="R13" s="9">
        <v>20.088000000000001</v>
      </c>
      <c r="S13" s="9">
        <v>66.459999999999994</v>
      </c>
      <c r="T13" s="9">
        <v>50.951999999999998</v>
      </c>
      <c r="U13" s="9">
        <v>473.54700000000003</v>
      </c>
      <c r="V13" s="9">
        <v>73.795000000000002</v>
      </c>
      <c r="W13" s="9">
        <v>44.241999999999997</v>
      </c>
      <c r="X13" s="9">
        <v>708.58399999999995</v>
      </c>
      <c r="Y13" s="9">
        <v>1085.009</v>
      </c>
      <c r="Z13" s="9">
        <v>985.87699999999995</v>
      </c>
      <c r="AA13" s="9">
        <v>92.567999999999998</v>
      </c>
      <c r="AB13" s="9">
        <v>84.114999999999995</v>
      </c>
      <c r="AC13" s="9">
        <v>30.95</v>
      </c>
      <c r="AD13" s="9">
        <v>53.164999999999999</v>
      </c>
      <c r="AE13" s="9">
        <v>45.600999999999999</v>
      </c>
      <c r="AF13" s="9">
        <v>38.512999999999998</v>
      </c>
      <c r="AG13" s="9">
        <v>43.905000000000001</v>
      </c>
      <c r="AH13" s="9">
        <v>27.981999999999999</v>
      </c>
      <c r="AI13" s="9">
        <v>1.79</v>
      </c>
      <c r="AJ13" s="9">
        <v>21.457999999999998</v>
      </c>
      <c r="AK13" s="9">
        <v>30.954999999999998</v>
      </c>
      <c r="AL13" s="9">
        <v>31.701000000000001</v>
      </c>
      <c r="AM13" s="9">
        <v>46.634</v>
      </c>
      <c r="AN13" s="9">
        <v>37.479999999999997</v>
      </c>
      <c r="AO13" s="9">
        <v>8.4540000000000006</v>
      </c>
      <c r="AP13" s="9">
        <v>893.30799999999999</v>
      </c>
      <c r="AQ13" s="9">
        <v>736.57500000000005</v>
      </c>
      <c r="AR13" s="9">
        <v>712.202</v>
      </c>
      <c r="AS13" s="9">
        <v>7.1820000000000004</v>
      </c>
      <c r="AT13" s="9">
        <v>16.678999999999998</v>
      </c>
      <c r="AU13" s="9">
        <v>9.859</v>
      </c>
      <c r="AV13" s="9">
        <v>10.856999999999999</v>
      </c>
      <c r="AW13" s="9">
        <v>1.917</v>
      </c>
      <c r="AX13" s="9">
        <v>537.82299999999998</v>
      </c>
      <c r="AY13" s="9">
        <v>31.991</v>
      </c>
      <c r="AZ13" s="9">
        <v>42.48</v>
      </c>
      <c r="BA13" s="9">
        <v>124.28</v>
      </c>
      <c r="BB13" s="9">
        <v>59.343000000000004</v>
      </c>
      <c r="BC13" s="9">
        <v>677.23199999999997</v>
      </c>
      <c r="BD13" s="9">
        <v>156.73400000000001</v>
      </c>
      <c r="BE13" s="9">
        <v>99.132000000000005</v>
      </c>
      <c r="BF13" s="9">
        <v>1085.009</v>
      </c>
      <c r="BG13" s="9">
        <v>3688.8609999999999</v>
      </c>
      <c r="BH13" s="9">
        <v>3493.5059999999999</v>
      </c>
      <c r="BI13" s="9">
        <v>239.06899999999999</v>
      </c>
      <c r="BJ13" s="9">
        <v>220.84299999999999</v>
      </c>
      <c r="BK13" s="9">
        <v>115.354</v>
      </c>
      <c r="BL13" s="9">
        <v>105.489</v>
      </c>
      <c r="BM13" s="9">
        <v>182.303</v>
      </c>
      <c r="BN13" s="9">
        <v>38.54</v>
      </c>
      <c r="BO13" s="9">
        <v>191.19399999999999</v>
      </c>
      <c r="BP13" s="9">
        <v>0</v>
      </c>
      <c r="BQ13" s="9">
        <v>27.414000000000001</v>
      </c>
      <c r="BR13" s="9">
        <v>80.781999999999996</v>
      </c>
      <c r="BS13" s="9">
        <v>65.274000000000001</v>
      </c>
      <c r="BT13" s="9">
        <v>74.787000000000006</v>
      </c>
      <c r="BU13" s="9">
        <v>160.637</v>
      </c>
      <c r="BV13" s="9">
        <v>60.206000000000003</v>
      </c>
      <c r="BW13" s="9">
        <v>18.225999999999999</v>
      </c>
      <c r="BX13" s="9">
        <v>3254.4369999999999</v>
      </c>
      <c r="BY13" s="9">
        <v>2584.4679999999998</v>
      </c>
      <c r="BZ13" s="9">
        <v>2464.2809999999999</v>
      </c>
      <c r="CA13" s="9">
        <v>80.965000000000003</v>
      </c>
      <c r="CB13" s="9">
        <v>39.222999999999999</v>
      </c>
      <c r="CC13" s="9">
        <v>96.287000000000006</v>
      </c>
      <c r="CD13" s="9">
        <v>2.9220000000000002</v>
      </c>
      <c r="CE13" s="9">
        <v>20.094000000000001</v>
      </c>
      <c r="CF13" s="9">
        <v>2091.1379999999999</v>
      </c>
      <c r="CG13" s="9">
        <v>151.96299999999999</v>
      </c>
      <c r="CH13" s="9">
        <v>121.739</v>
      </c>
      <c r="CI13" s="9">
        <v>219.62799999999999</v>
      </c>
      <c r="CJ13" s="9">
        <v>476.91899999999998</v>
      </c>
      <c r="CK13" s="9">
        <v>2107.5500000000002</v>
      </c>
      <c r="CL13" s="9">
        <v>669.96900000000005</v>
      </c>
      <c r="CM13" s="9">
        <v>195.35499999999999</v>
      </c>
      <c r="CN13" s="9">
        <v>3688.8609999999999</v>
      </c>
      <c r="CO13" s="9">
        <v>1403.7909999999999</v>
      </c>
      <c r="CP13" s="9">
        <v>1332.4870000000001</v>
      </c>
      <c r="CQ13" s="9">
        <v>101.648</v>
      </c>
      <c r="CR13" s="9">
        <v>96.388000000000005</v>
      </c>
      <c r="CS13" s="9">
        <v>44.991</v>
      </c>
      <c r="CT13" s="9">
        <v>51.396999999999998</v>
      </c>
      <c r="CU13" s="9">
        <v>65.09</v>
      </c>
      <c r="CV13" s="9">
        <v>31.297999999999998</v>
      </c>
      <c r="CW13" s="9">
        <v>54.116999999999997</v>
      </c>
      <c r="CX13" s="9">
        <v>12.172000000000001</v>
      </c>
      <c r="CY13" s="9">
        <v>28.268999999999998</v>
      </c>
      <c r="CZ13" s="9">
        <v>30.395</v>
      </c>
      <c r="DA13" s="9">
        <v>25.45</v>
      </c>
      <c r="DB13" s="9">
        <v>40.542999999999999</v>
      </c>
      <c r="DC13" s="9">
        <v>69.646000000000001</v>
      </c>
      <c r="DD13" s="9">
        <v>26.742000000000001</v>
      </c>
      <c r="DE13" s="9">
        <v>5.26</v>
      </c>
      <c r="DF13" s="9">
        <v>1230.8389999999999</v>
      </c>
      <c r="DG13" s="9">
        <v>943.54600000000005</v>
      </c>
      <c r="DH13" s="9">
        <v>899.59199999999998</v>
      </c>
      <c r="DI13" s="9">
        <v>21.83</v>
      </c>
      <c r="DJ13" s="9">
        <v>22.123999999999999</v>
      </c>
      <c r="DK13" s="9">
        <v>16.629000000000001</v>
      </c>
      <c r="DL13" s="9">
        <v>14.44</v>
      </c>
      <c r="DM13" s="9">
        <v>12.327</v>
      </c>
      <c r="DN13" s="9">
        <v>781.92399999999998</v>
      </c>
      <c r="DO13" s="9">
        <v>41.125999999999998</v>
      </c>
      <c r="DP13" s="9">
        <v>37.024000000000001</v>
      </c>
      <c r="DQ13" s="9">
        <v>83.471999999999994</v>
      </c>
      <c r="DR13" s="9">
        <v>167.51499999999999</v>
      </c>
      <c r="DS13" s="9">
        <v>776.03099999999995</v>
      </c>
      <c r="DT13" s="9">
        <v>287.29300000000001</v>
      </c>
      <c r="DU13" s="9">
        <v>71.304000000000002</v>
      </c>
      <c r="DV13" s="9">
        <v>1403.7909999999999</v>
      </c>
      <c r="DW13" s="9">
        <v>1811.44</v>
      </c>
      <c r="DX13" s="9">
        <v>1716.6980000000001</v>
      </c>
      <c r="DY13" s="9">
        <v>151.92699999999999</v>
      </c>
      <c r="DZ13" s="9">
        <v>139.989</v>
      </c>
      <c r="EA13" s="9">
        <v>72.855000000000004</v>
      </c>
      <c r="EB13" s="9">
        <v>67.134</v>
      </c>
      <c r="EC13" s="9">
        <v>103.681</v>
      </c>
      <c r="ED13" s="9">
        <v>36.308</v>
      </c>
      <c r="EE13" s="9">
        <v>86.747</v>
      </c>
      <c r="EF13" s="9">
        <v>14.05</v>
      </c>
      <c r="EG13" s="9">
        <v>38.154000000000003</v>
      </c>
      <c r="EH13" s="9">
        <v>46.357999999999997</v>
      </c>
      <c r="EI13" s="9">
        <v>41.484000000000002</v>
      </c>
      <c r="EJ13" s="9">
        <v>52.146999999999998</v>
      </c>
      <c r="EK13" s="9">
        <v>84.007999999999996</v>
      </c>
      <c r="EL13" s="9">
        <v>55.981000000000002</v>
      </c>
      <c r="EM13" s="9">
        <v>11.938000000000001</v>
      </c>
      <c r="EN13" s="9">
        <v>1564.7719999999999</v>
      </c>
      <c r="EO13" s="9">
        <v>1100.7539999999999</v>
      </c>
      <c r="EP13" s="9">
        <v>1063.759</v>
      </c>
      <c r="EQ13" s="9">
        <v>24.626999999999999</v>
      </c>
      <c r="ER13" s="9">
        <v>12.367000000000001</v>
      </c>
      <c r="ES13" s="9">
        <v>16.783999999999999</v>
      </c>
      <c r="ET13" s="9">
        <v>6.4459999999999997</v>
      </c>
      <c r="EU13" s="9">
        <v>11.348000000000001</v>
      </c>
      <c r="EV13" s="9">
        <v>893.45399999999995</v>
      </c>
      <c r="EW13" s="9">
        <v>37.168999999999997</v>
      </c>
      <c r="EX13" s="9">
        <v>39.387</v>
      </c>
      <c r="EY13" s="9">
        <v>130.744</v>
      </c>
      <c r="EZ13" s="9">
        <v>125.134</v>
      </c>
      <c r="FA13" s="9">
        <v>975.62</v>
      </c>
      <c r="FB13" s="9">
        <v>464.01799999999997</v>
      </c>
      <c r="FC13" s="9">
        <v>94.742000000000004</v>
      </c>
      <c r="FD13" s="9">
        <v>1811.44</v>
      </c>
      <c r="FE13" s="9">
        <v>2655.605</v>
      </c>
      <c r="FF13" s="9">
        <v>2457.5450000000001</v>
      </c>
      <c r="FG13" s="9">
        <v>238.23599999999999</v>
      </c>
      <c r="FH13" s="9">
        <v>222.99700000000001</v>
      </c>
      <c r="FI13" s="9">
        <v>91.349000000000004</v>
      </c>
      <c r="FJ13" s="9">
        <v>131.648</v>
      </c>
      <c r="FK13" s="9">
        <v>149.19999999999999</v>
      </c>
      <c r="FL13" s="9">
        <v>73.798000000000002</v>
      </c>
      <c r="FM13" s="9">
        <v>152.559</v>
      </c>
      <c r="FN13" s="9">
        <v>48.158999999999999</v>
      </c>
      <c r="FO13" s="9">
        <v>20.065000000000001</v>
      </c>
      <c r="FP13" s="9">
        <v>54.820999999999998</v>
      </c>
      <c r="FQ13" s="9">
        <v>91.692999999999998</v>
      </c>
      <c r="FR13" s="9">
        <v>76.483999999999995</v>
      </c>
      <c r="FS13" s="9">
        <v>134.94499999999999</v>
      </c>
      <c r="FT13" s="9">
        <v>88.052999999999997</v>
      </c>
      <c r="FU13" s="9">
        <v>15.239000000000001</v>
      </c>
      <c r="FV13" s="9">
        <v>2219.3090000000002</v>
      </c>
      <c r="FW13" s="9">
        <v>1992.3320000000001</v>
      </c>
      <c r="FX13" s="9">
        <v>1899.068</v>
      </c>
      <c r="FY13" s="9">
        <v>44.529000000000003</v>
      </c>
      <c r="FZ13" s="9">
        <v>48.734999999999999</v>
      </c>
      <c r="GA13" s="9">
        <v>41.65</v>
      </c>
      <c r="GB13" s="9">
        <v>36.506999999999998</v>
      </c>
      <c r="GC13" s="9">
        <v>12.98</v>
      </c>
      <c r="GD13" s="9">
        <v>1530.7629999999999</v>
      </c>
      <c r="GE13" s="9">
        <v>117.378</v>
      </c>
      <c r="GF13" s="9">
        <v>105.78100000000001</v>
      </c>
      <c r="GG13" s="9">
        <v>238.411</v>
      </c>
      <c r="GH13" s="9">
        <v>249.38900000000001</v>
      </c>
      <c r="GI13" s="9">
        <v>1742.944</v>
      </c>
      <c r="GJ13" s="9">
        <v>226.977</v>
      </c>
      <c r="GK13" s="9">
        <v>198.06</v>
      </c>
      <c r="GL13" s="9">
        <v>2655.605</v>
      </c>
      <c r="GM13" s="9">
        <v>1747.7059999999999</v>
      </c>
      <c r="GN13" s="9">
        <v>1592.501</v>
      </c>
      <c r="GO13" s="9">
        <v>140.178</v>
      </c>
      <c r="GP13" s="9">
        <v>125.925</v>
      </c>
      <c r="GQ13" s="9">
        <v>47.073999999999998</v>
      </c>
      <c r="GR13" s="9">
        <v>78.850999999999999</v>
      </c>
      <c r="GS13" s="9">
        <v>60.76</v>
      </c>
      <c r="GT13" s="9">
        <v>65.165000000000006</v>
      </c>
      <c r="GU13" s="9">
        <v>65.83</v>
      </c>
      <c r="GV13" s="9">
        <v>58.392000000000003</v>
      </c>
      <c r="GW13" s="9">
        <v>0</v>
      </c>
      <c r="GX13" s="9">
        <v>33.124000000000002</v>
      </c>
      <c r="GY13" s="9">
        <v>53.488999999999997</v>
      </c>
      <c r="GZ13" s="9">
        <v>39.311</v>
      </c>
      <c r="HA13" s="9">
        <v>73.372</v>
      </c>
      <c r="HB13" s="9">
        <v>52.552999999999997</v>
      </c>
      <c r="HC13" s="9">
        <v>14.253</v>
      </c>
      <c r="HD13" s="9">
        <v>1452.3230000000001</v>
      </c>
      <c r="HE13" s="9">
        <v>1281.6990000000001</v>
      </c>
      <c r="HF13" s="9">
        <v>1238.1669999999999</v>
      </c>
      <c r="HG13" s="9">
        <v>17.951000000000001</v>
      </c>
      <c r="HH13" s="9">
        <v>25.58</v>
      </c>
      <c r="HI13" s="9">
        <v>17.315000000000001</v>
      </c>
      <c r="HJ13" s="9">
        <v>24.344999999999999</v>
      </c>
      <c r="HK13" s="9">
        <v>1.871</v>
      </c>
      <c r="HL13" s="9">
        <v>897.58500000000004</v>
      </c>
      <c r="HM13" s="9">
        <v>66.266999999999996</v>
      </c>
      <c r="HN13" s="9">
        <v>87.945999999999998</v>
      </c>
      <c r="HO13" s="9">
        <v>229.90100000000001</v>
      </c>
      <c r="HP13" s="9">
        <v>117.377</v>
      </c>
      <c r="HQ13" s="9">
        <v>1164.3219999999999</v>
      </c>
      <c r="HR13" s="9">
        <v>170.625</v>
      </c>
      <c r="HS13" s="9">
        <v>155.20500000000001</v>
      </c>
      <c r="HT13" s="9">
        <v>1747.7059999999999</v>
      </c>
      <c r="HU13" s="9">
        <v>1554.826</v>
      </c>
      <c r="HV13" s="9">
        <v>1293.3620000000001</v>
      </c>
      <c r="HW13" s="9">
        <v>1293.3620000000001</v>
      </c>
      <c r="HX13" s="9">
        <v>91.64</v>
      </c>
      <c r="HY13" s="9">
        <v>1201.722</v>
      </c>
      <c r="HZ13" s="9">
        <v>261.464</v>
      </c>
      <c r="IA13" s="9">
        <v>4109.6610000000001</v>
      </c>
      <c r="IB13" s="9">
        <v>3802.41</v>
      </c>
      <c r="IC13" s="9">
        <v>679.70699999999999</v>
      </c>
      <c r="ID13" s="9">
        <v>294.39999999999998</v>
      </c>
      <c r="IE13" s="9">
        <v>110.389</v>
      </c>
      <c r="IF13" s="9">
        <v>150.80000000000001</v>
      </c>
      <c r="IG13" s="9">
        <v>181.02</v>
      </c>
      <c r="IH13" s="9">
        <v>80.17</v>
      </c>
      <c r="II13" s="9">
        <v>169.05799999999999</v>
      </c>
      <c r="IJ13" s="9">
        <v>37.725999999999999</v>
      </c>
      <c r="IK13" s="9">
        <v>37.619</v>
      </c>
      <c r="IL13" s="9">
        <v>86.674999999999997</v>
      </c>
      <c r="IM13" s="9">
        <v>74.674999999999997</v>
      </c>
      <c r="IN13" s="9">
        <v>100.39700000000001</v>
      </c>
      <c r="IO13" s="9">
        <v>175.886</v>
      </c>
      <c r="IP13" s="9">
        <v>85.861000000000004</v>
      </c>
      <c r="IQ13" s="9">
        <v>385.30799999999999</v>
      </c>
    </row>
    <row r="14" spans="1:251">
      <c r="A14" s="10">
        <v>43132</v>
      </c>
      <c r="B14" s="9">
        <v>18.373000000000001</v>
      </c>
      <c r="C14" s="9">
        <v>17.922999999999998</v>
      </c>
      <c r="D14" s="9">
        <v>22.861999999999998</v>
      </c>
      <c r="E14" s="9">
        <v>36.743000000000002</v>
      </c>
      <c r="F14" s="9">
        <v>22.414000000000001</v>
      </c>
      <c r="G14" s="9">
        <v>5.0279999999999996</v>
      </c>
      <c r="H14" s="9">
        <v>639.24300000000005</v>
      </c>
      <c r="I14" s="9">
        <v>557.452</v>
      </c>
      <c r="J14" s="9">
        <v>540.23699999999997</v>
      </c>
      <c r="K14" s="9">
        <v>3.8010000000000002</v>
      </c>
      <c r="L14" s="9">
        <v>13.414</v>
      </c>
      <c r="M14" s="9">
        <v>6.7370000000000001</v>
      </c>
      <c r="N14" s="9">
        <v>5</v>
      </c>
      <c r="O14" s="9">
        <v>1.978</v>
      </c>
      <c r="P14" s="9">
        <v>433.18200000000002</v>
      </c>
      <c r="Q14" s="9">
        <v>24.042999999999999</v>
      </c>
      <c r="R14" s="9">
        <v>18.456</v>
      </c>
      <c r="S14" s="9">
        <v>81.77</v>
      </c>
      <c r="T14" s="9">
        <v>54.484000000000002</v>
      </c>
      <c r="U14" s="9">
        <v>502.96800000000002</v>
      </c>
      <c r="V14" s="9">
        <v>81.790999999999997</v>
      </c>
      <c r="W14" s="9">
        <v>41.844000000000001</v>
      </c>
      <c r="X14" s="9">
        <v>745.27200000000005</v>
      </c>
      <c r="Y14" s="9">
        <v>1106.271</v>
      </c>
      <c r="Z14" s="9">
        <v>1011.491</v>
      </c>
      <c r="AA14" s="9">
        <v>111.488</v>
      </c>
      <c r="AB14" s="9">
        <v>103.047</v>
      </c>
      <c r="AC14" s="9">
        <v>40.94</v>
      </c>
      <c r="AD14" s="9">
        <v>62.106999999999999</v>
      </c>
      <c r="AE14" s="9">
        <v>59.198999999999998</v>
      </c>
      <c r="AF14" s="9">
        <v>43.847999999999999</v>
      </c>
      <c r="AG14" s="9">
        <v>55.354999999999997</v>
      </c>
      <c r="AH14" s="9">
        <v>37.902000000000001</v>
      </c>
      <c r="AI14" s="9">
        <v>2.0870000000000002</v>
      </c>
      <c r="AJ14" s="9">
        <v>30.962</v>
      </c>
      <c r="AK14" s="9">
        <v>39.197000000000003</v>
      </c>
      <c r="AL14" s="9">
        <v>32.887999999999998</v>
      </c>
      <c r="AM14" s="9">
        <v>58.634999999999998</v>
      </c>
      <c r="AN14" s="9">
        <v>44.411999999999999</v>
      </c>
      <c r="AO14" s="9">
        <v>8.4410000000000007</v>
      </c>
      <c r="AP14" s="9">
        <v>900.00300000000004</v>
      </c>
      <c r="AQ14" s="9">
        <v>745.99300000000005</v>
      </c>
      <c r="AR14" s="9">
        <v>723.23800000000006</v>
      </c>
      <c r="AS14" s="9">
        <v>6.6230000000000002</v>
      </c>
      <c r="AT14" s="9">
        <v>16.132000000000001</v>
      </c>
      <c r="AU14" s="9">
        <v>8.1280000000000001</v>
      </c>
      <c r="AV14" s="9">
        <v>11.372</v>
      </c>
      <c r="AW14" s="9">
        <v>2.246</v>
      </c>
      <c r="AX14" s="9">
        <v>540.63</v>
      </c>
      <c r="AY14" s="9">
        <v>30.308</v>
      </c>
      <c r="AZ14" s="9">
        <v>36.399000000000001</v>
      </c>
      <c r="BA14" s="9">
        <v>138.655</v>
      </c>
      <c r="BB14" s="9">
        <v>69.168999999999997</v>
      </c>
      <c r="BC14" s="9">
        <v>676.82500000000005</v>
      </c>
      <c r="BD14" s="9">
        <v>154.01</v>
      </c>
      <c r="BE14" s="9">
        <v>94.78</v>
      </c>
      <c r="BF14" s="9">
        <v>1106.271</v>
      </c>
      <c r="BG14" s="9">
        <v>3753.8870000000002</v>
      </c>
      <c r="BH14" s="9">
        <v>3601.8339999999998</v>
      </c>
      <c r="BI14" s="9">
        <v>271.84399999999999</v>
      </c>
      <c r="BJ14" s="9">
        <v>249.73699999999999</v>
      </c>
      <c r="BK14" s="9">
        <v>128.68700000000001</v>
      </c>
      <c r="BL14" s="9">
        <v>119.911</v>
      </c>
      <c r="BM14" s="9">
        <v>199.87200000000001</v>
      </c>
      <c r="BN14" s="9">
        <v>49.863999999999997</v>
      </c>
      <c r="BO14" s="9">
        <v>216.33500000000001</v>
      </c>
      <c r="BP14" s="9">
        <v>0</v>
      </c>
      <c r="BQ14" s="9">
        <v>32.622999999999998</v>
      </c>
      <c r="BR14" s="9">
        <v>93.11</v>
      </c>
      <c r="BS14" s="9">
        <v>76.760999999999996</v>
      </c>
      <c r="BT14" s="9">
        <v>79.866</v>
      </c>
      <c r="BU14" s="9">
        <v>176.99100000000001</v>
      </c>
      <c r="BV14" s="9">
        <v>72.745000000000005</v>
      </c>
      <c r="BW14" s="9">
        <v>22.108000000000001</v>
      </c>
      <c r="BX14" s="9">
        <v>3329.989</v>
      </c>
      <c r="BY14" s="9">
        <v>2625.29</v>
      </c>
      <c r="BZ14" s="9">
        <v>2488.4929999999999</v>
      </c>
      <c r="CA14" s="9">
        <v>84.634</v>
      </c>
      <c r="CB14" s="9">
        <v>52.162999999999997</v>
      </c>
      <c r="CC14" s="9">
        <v>105.708</v>
      </c>
      <c r="CD14" s="9">
        <v>4.0410000000000004</v>
      </c>
      <c r="CE14" s="9">
        <v>26.402000000000001</v>
      </c>
      <c r="CF14" s="9">
        <v>2116.4929999999999</v>
      </c>
      <c r="CG14" s="9">
        <v>165.18799999999999</v>
      </c>
      <c r="CH14" s="9">
        <v>128.172</v>
      </c>
      <c r="CI14" s="9">
        <v>215.43600000000001</v>
      </c>
      <c r="CJ14" s="9">
        <v>522.154</v>
      </c>
      <c r="CK14" s="9">
        <v>2103.136</v>
      </c>
      <c r="CL14" s="9">
        <v>704.7</v>
      </c>
      <c r="CM14" s="9">
        <v>152.053</v>
      </c>
      <c r="CN14" s="9">
        <v>3753.8870000000002</v>
      </c>
      <c r="CO14" s="9">
        <v>1358.643</v>
      </c>
      <c r="CP14" s="9">
        <v>1293.732</v>
      </c>
      <c r="CQ14" s="9">
        <v>96.65</v>
      </c>
      <c r="CR14" s="9">
        <v>90.099000000000004</v>
      </c>
      <c r="CS14" s="9">
        <v>43.287999999999997</v>
      </c>
      <c r="CT14" s="9">
        <v>46.811</v>
      </c>
      <c r="CU14" s="9">
        <v>61.670999999999999</v>
      </c>
      <c r="CV14" s="9">
        <v>28.427</v>
      </c>
      <c r="CW14" s="9">
        <v>48.307000000000002</v>
      </c>
      <c r="CX14" s="9">
        <v>12.987</v>
      </c>
      <c r="CY14" s="9">
        <v>28.297000000000001</v>
      </c>
      <c r="CZ14" s="9">
        <v>29.788</v>
      </c>
      <c r="DA14" s="9">
        <v>29.634</v>
      </c>
      <c r="DB14" s="9">
        <v>30.677</v>
      </c>
      <c r="DC14" s="9">
        <v>63.252000000000002</v>
      </c>
      <c r="DD14" s="9">
        <v>26.847000000000001</v>
      </c>
      <c r="DE14" s="9">
        <v>6.5519999999999996</v>
      </c>
      <c r="DF14" s="9">
        <v>1197.0820000000001</v>
      </c>
      <c r="DG14" s="9">
        <v>924.34900000000005</v>
      </c>
      <c r="DH14" s="9">
        <v>864.04899999999998</v>
      </c>
      <c r="DI14" s="9">
        <v>25.899000000000001</v>
      </c>
      <c r="DJ14" s="9">
        <v>33.838999999999999</v>
      </c>
      <c r="DK14" s="9">
        <v>21.030999999999999</v>
      </c>
      <c r="DL14" s="9">
        <v>27.177</v>
      </c>
      <c r="DM14" s="9">
        <v>11.333</v>
      </c>
      <c r="DN14" s="9">
        <v>767.69100000000003</v>
      </c>
      <c r="DO14" s="9">
        <v>46.48</v>
      </c>
      <c r="DP14" s="9">
        <v>29.561</v>
      </c>
      <c r="DQ14" s="9">
        <v>80.617000000000004</v>
      </c>
      <c r="DR14" s="9">
        <v>172.035</v>
      </c>
      <c r="DS14" s="9">
        <v>752.31399999999996</v>
      </c>
      <c r="DT14" s="9">
        <v>272.73200000000003</v>
      </c>
      <c r="DU14" s="9">
        <v>64.911000000000001</v>
      </c>
      <c r="DV14" s="9">
        <v>1358.643</v>
      </c>
      <c r="DW14" s="9">
        <v>1908.289</v>
      </c>
      <c r="DX14" s="9">
        <v>1813.23</v>
      </c>
      <c r="DY14" s="9">
        <v>161.69900000000001</v>
      </c>
      <c r="DZ14" s="9">
        <v>153.446</v>
      </c>
      <c r="EA14" s="9">
        <v>76.146000000000001</v>
      </c>
      <c r="EB14" s="9">
        <v>77.3</v>
      </c>
      <c r="EC14" s="9">
        <v>119.36799999999999</v>
      </c>
      <c r="ED14" s="9">
        <v>34.078000000000003</v>
      </c>
      <c r="EE14" s="9">
        <v>98.968000000000004</v>
      </c>
      <c r="EF14" s="9">
        <v>18.053999999999998</v>
      </c>
      <c r="EG14" s="9">
        <v>35.405999999999999</v>
      </c>
      <c r="EH14" s="9">
        <v>58.433999999999997</v>
      </c>
      <c r="EI14" s="9">
        <v>49.015999999999998</v>
      </c>
      <c r="EJ14" s="9">
        <v>45.997</v>
      </c>
      <c r="EK14" s="9">
        <v>94.135000000000005</v>
      </c>
      <c r="EL14" s="9">
        <v>59.311999999999998</v>
      </c>
      <c r="EM14" s="9">
        <v>8.2530000000000001</v>
      </c>
      <c r="EN14" s="9">
        <v>1651.5309999999999</v>
      </c>
      <c r="EO14" s="9">
        <v>1167.4559999999999</v>
      </c>
      <c r="EP14" s="9">
        <v>1127.443</v>
      </c>
      <c r="EQ14" s="9">
        <v>23.003</v>
      </c>
      <c r="ER14" s="9">
        <v>17.010000000000002</v>
      </c>
      <c r="ES14" s="9">
        <v>13.815</v>
      </c>
      <c r="ET14" s="9">
        <v>12.775</v>
      </c>
      <c r="EU14" s="9">
        <v>11.102</v>
      </c>
      <c r="EV14" s="9">
        <v>951.29700000000003</v>
      </c>
      <c r="EW14" s="9">
        <v>39.185000000000002</v>
      </c>
      <c r="EX14" s="9">
        <v>41.911999999999999</v>
      </c>
      <c r="EY14" s="9">
        <v>135.06200000000001</v>
      </c>
      <c r="EZ14" s="9">
        <v>131.44999999999999</v>
      </c>
      <c r="FA14" s="9">
        <v>1036.0060000000001</v>
      </c>
      <c r="FB14" s="9">
        <v>484.07499999999999</v>
      </c>
      <c r="FC14" s="9">
        <v>95.058999999999997</v>
      </c>
      <c r="FD14" s="9">
        <v>1908.289</v>
      </c>
      <c r="FE14" s="9">
        <v>2723.4670000000001</v>
      </c>
      <c r="FF14" s="9">
        <v>2556.0790000000002</v>
      </c>
      <c r="FG14" s="9">
        <v>264.72199999999998</v>
      </c>
      <c r="FH14" s="9">
        <v>234.19399999999999</v>
      </c>
      <c r="FI14" s="9">
        <v>92.626000000000005</v>
      </c>
      <c r="FJ14" s="9">
        <v>141.458</v>
      </c>
      <c r="FK14" s="9">
        <v>158.315</v>
      </c>
      <c r="FL14" s="9">
        <v>75.879000000000005</v>
      </c>
      <c r="FM14" s="9">
        <v>162.626</v>
      </c>
      <c r="FN14" s="9">
        <v>45.357999999999997</v>
      </c>
      <c r="FO14" s="9">
        <v>23.334</v>
      </c>
      <c r="FP14" s="9">
        <v>64.736999999999995</v>
      </c>
      <c r="FQ14" s="9">
        <v>84.287000000000006</v>
      </c>
      <c r="FR14" s="9">
        <v>85.17</v>
      </c>
      <c r="FS14" s="9">
        <v>153.17099999999999</v>
      </c>
      <c r="FT14" s="9">
        <v>81.022999999999996</v>
      </c>
      <c r="FU14" s="9">
        <v>30.527999999999999</v>
      </c>
      <c r="FV14" s="9">
        <v>2291.357</v>
      </c>
      <c r="FW14" s="9">
        <v>2049.1959999999999</v>
      </c>
      <c r="FX14" s="9">
        <v>1943.9939999999999</v>
      </c>
      <c r="FY14" s="9">
        <v>53.246000000000002</v>
      </c>
      <c r="FZ14" s="9">
        <v>51.956000000000003</v>
      </c>
      <c r="GA14" s="9">
        <v>47.933</v>
      </c>
      <c r="GB14" s="9">
        <v>44.402000000000001</v>
      </c>
      <c r="GC14" s="9">
        <v>10</v>
      </c>
      <c r="GD14" s="9">
        <v>1570.856</v>
      </c>
      <c r="GE14" s="9">
        <v>117.953</v>
      </c>
      <c r="GF14" s="9">
        <v>102.52500000000001</v>
      </c>
      <c r="GG14" s="9">
        <v>257.86200000000002</v>
      </c>
      <c r="GH14" s="9">
        <v>257.19799999999998</v>
      </c>
      <c r="GI14" s="9">
        <v>1791.998</v>
      </c>
      <c r="GJ14" s="9">
        <v>242.16200000000001</v>
      </c>
      <c r="GK14" s="9">
        <v>167.38900000000001</v>
      </c>
      <c r="GL14" s="9">
        <v>2723.4670000000001</v>
      </c>
      <c r="GM14" s="9">
        <v>1830.3789999999999</v>
      </c>
      <c r="GN14" s="9">
        <v>1683.325</v>
      </c>
      <c r="GO14" s="9">
        <v>172.90100000000001</v>
      </c>
      <c r="GP14" s="9">
        <v>156.923</v>
      </c>
      <c r="GQ14" s="9">
        <v>53.722000000000001</v>
      </c>
      <c r="GR14" s="9">
        <v>103.2</v>
      </c>
      <c r="GS14" s="9">
        <v>80.347999999999999</v>
      </c>
      <c r="GT14" s="9">
        <v>76.575000000000003</v>
      </c>
      <c r="GU14" s="9">
        <v>82.281999999999996</v>
      </c>
      <c r="GV14" s="9">
        <v>71.945999999999998</v>
      </c>
      <c r="GW14" s="9">
        <v>0</v>
      </c>
      <c r="GX14" s="9">
        <v>39.561</v>
      </c>
      <c r="GY14" s="9">
        <v>73.388000000000005</v>
      </c>
      <c r="GZ14" s="9">
        <v>43.973999999999997</v>
      </c>
      <c r="HA14" s="9">
        <v>101.47799999999999</v>
      </c>
      <c r="HB14" s="9">
        <v>55.445</v>
      </c>
      <c r="HC14" s="9">
        <v>15.978999999999999</v>
      </c>
      <c r="HD14" s="9">
        <v>1510.423</v>
      </c>
      <c r="HE14" s="9">
        <v>1335.915</v>
      </c>
      <c r="HF14" s="9">
        <v>1293.01</v>
      </c>
      <c r="HG14" s="9">
        <v>14.977</v>
      </c>
      <c r="HH14" s="9">
        <v>27.928000000000001</v>
      </c>
      <c r="HI14" s="9">
        <v>14.506</v>
      </c>
      <c r="HJ14" s="9">
        <v>23.056000000000001</v>
      </c>
      <c r="HK14" s="9">
        <v>4.4020000000000001</v>
      </c>
      <c r="HL14" s="9">
        <v>932.79399999999998</v>
      </c>
      <c r="HM14" s="9">
        <v>74.692999999999998</v>
      </c>
      <c r="HN14" s="9">
        <v>80.097999999999999</v>
      </c>
      <c r="HO14" s="9">
        <v>248.32900000000001</v>
      </c>
      <c r="HP14" s="9">
        <v>139.27600000000001</v>
      </c>
      <c r="HQ14" s="9">
        <v>1196.6389999999999</v>
      </c>
      <c r="HR14" s="9">
        <v>174.50899999999999</v>
      </c>
      <c r="HS14" s="9">
        <v>147.054</v>
      </c>
      <c r="HT14" s="9">
        <v>1830.3789999999999</v>
      </c>
      <c r="HU14" s="9">
        <v>1654.3030000000001</v>
      </c>
      <c r="HV14" s="9">
        <v>1414.508</v>
      </c>
      <c r="HW14" s="9">
        <v>1414.508</v>
      </c>
      <c r="HX14" s="9">
        <v>106.938</v>
      </c>
      <c r="HY14" s="9">
        <v>1307.57</v>
      </c>
      <c r="HZ14" s="9">
        <v>239.79499999999999</v>
      </c>
      <c r="IA14" s="9">
        <v>4219.9229999999998</v>
      </c>
      <c r="IB14" s="9">
        <v>3967.5619999999999</v>
      </c>
      <c r="IC14" s="9">
        <v>768.78300000000002</v>
      </c>
      <c r="ID14" s="9">
        <v>314.15899999999999</v>
      </c>
      <c r="IE14" s="9">
        <v>117.056</v>
      </c>
      <c r="IF14" s="9">
        <v>167.58799999999999</v>
      </c>
      <c r="IG14" s="9">
        <v>209.87299999999999</v>
      </c>
      <c r="IH14" s="9">
        <v>74.251999999999995</v>
      </c>
      <c r="II14" s="9">
        <v>205.476</v>
      </c>
      <c r="IJ14" s="9">
        <v>39.359000000000002</v>
      </c>
      <c r="IK14" s="9">
        <v>31.399000000000001</v>
      </c>
      <c r="IL14" s="9">
        <v>103.15900000000001</v>
      </c>
      <c r="IM14" s="9">
        <v>106.277</v>
      </c>
      <c r="IN14" s="9">
        <v>75.628</v>
      </c>
      <c r="IO14" s="9">
        <v>190.63300000000001</v>
      </c>
      <c r="IP14" s="9">
        <v>94.43</v>
      </c>
      <c r="IQ14" s="9">
        <v>454.62400000000002</v>
      </c>
    </row>
    <row r="15" spans="1:251">
      <c r="A15" s="10">
        <v>43497</v>
      </c>
      <c r="B15" s="9">
        <v>15.694000000000001</v>
      </c>
      <c r="C15" s="9">
        <v>20.954000000000001</v>
      </c>
      <c r="D15" s="9">
        <v>23.111000000000001</v>
      </c>
      <c r="E15" s="9">
        <v>36.313000000000002</v>
      </c>
      <c r="F15" s="9">
        <v>23.446000000000002</v>
      </c>
      <c r="G15" s="9">
        <v>4.0389999999999997</v>
      </c>
      <c r="H15" s="9">
        <v>669.02200000000005</v>
      </c>
      <c r="I15" s="9">
        <v>563.38099999999997</v>
      </c>
      <c r="J15" s="9">
        <v>541.95000000000005</v>
      </c>
      <c r="K15" s="9">
        <v>12.323</v>
      </c>
      <c r="L15" s="9">
        <v>9.1069999999999993</v>
      </c>
      <c r="M15" s="9">
        <v>14.585000000000001</v>
      </c>
      <c r="N15" s="9">
        <v>3.8919999999999999</v>
      </c>
      <c r="O15" s="9">
        <v>1.135</v>
      </c>
      <c r="P15" s="9">
        <v>440.72300000000001</v>
      </c>
      <c r="Q15" s="9">
        <v>18.120999999999999</v>
      </c>
      <c r="R15" s="9">
        <v>21.713000000000001</v>
      </c>
      <c r="S15" s="9">
        <v>82.823999999999998</v>
      </c>
      <c r="T15" s="9">
        <v>59.497999999999998</v>
      </c>
      <c r="U15" s="9">
        <v>503.88200000000001</v>
      </c>
      <c r="V15" s="9">
        <v>105.64100000000001</v>
      </c>
      <c r="W15" s="9">
        <v>48.375</v>
      </c>
      <c r="X15" s="9">
        <v>781.19500000000005</v>
      </c>
      <c r="Y15" s="9">
        <v>1094.8710000000001</v>
      </c>
      <c r="Z15" s="9">
        <v>1004.039</v>
      </c>
      <c r="AA15" s="9">
        <v>108.19799999999999</v>
      </c>
      <c r="AB15" s="9">
        <v>102.386</v>
      </c>
      <c r="AC15" s="9">
        <v>36.502000000000002</v>
      </c>
      <c r="AD15" s="9">
        <v>65.884</v>
      </c>
      <c r="AE15" s="9">
        <v>60.161999999999999</v>
      </c>
      <c r="AF15" s="9">
        <v>42.223999999999997</v>
      </c>
      <c r="AG15" s="9">
        <v>56.869</v>
      </c>
      <c r="AH15" s="9">
        <v>38.514000000000003</v>
      </c>
      <c r="AI15" s="9">
        <v>2.4119999999999999</v>
      </c>
      <c r="AJ15" s="9">
        <v>25.385000000000002</v>
      </c>
      <c r="AK15" s="9">
        <v>49.453000000000003</v>
      </c>
      <c r="AL15" s="9">
        <v>27.547999999999998</v>
      </c>
      <c r="AM15" s="9">
        <v>58.911999999999999</v>
      </c>
      <c r="AN15" s="9">
        <v>43.473999999999997</v>
      </c>
      <c r="AO15" s="9">
        <v>5.8109999999999999</v>
      </c>
      <c r="AP15" s="9">
        <v>895.84199999999998</v>
      </c>
      <c r="AQ15" s="9">
        <v>738.18700000000001</v>
      </c>
      <c r="AR15" s="9">
        <v>709.98299999999995</v>
      </c>
      <c r="AS15" s="9">
        <v>5.8620000000000001</v>
      </c>
      <c r="AT15" s="9">
        <v>22.341000000000001</v>
      </c>
      <c r="AU15" s="9">
        <v>7.2880000000000003</v>
      </c>
      <c r="AV15" s="9">
        <v>13.46</v>
      </c>
      <c r="AW15" s="9">
        <v>3.68</v>
      </c>
      <c r="AX15" s="9">
        <v>558.31700000000001</v>
      </c>
      <c r="AY15" s="9">
        <v>32.76</v>
      </c>
      <c r="AZ15" s="9">
        <v>30.001000000000001</v>
      </c>
      <c r="BA15" s="9">
        <v>117.108</v>
      </c>
      <c r="BB15" s="9">
        <v>70.576999999999998</v>
      </c>
      <c r="BC15" s="9">
        <v>667.61</v>
      </c>
      <c r="BD15" s="9">
        <v>157.655</v>
      </c>
      <c r="BE15" s="9">
        <v>90.831000000000003</v>
      </c>
      <c r="BF15" s="9">
        <v>1094.8710000000001</v>
      </c>
      <c r="BG15" s="9">
        <v>3915.5880000000002</v>
      </c>
      <c r="BH15" s="9">
        <v>3741.69</v>
      </c>
      <c r="BI15" s="9">
        <v>309.35000000000002</v>
      </c>
      <c r="BJ15" s="9">
        <v>280.69299999999998</v>
      </c>
      <c r="BK15" s="9">
        <v>135.42500000000001</v>
      </c>
      <c r="BL15" s="9">
        <v>144.97999999999999</v>
      </c>
      <c r="BM15" s="9">
        <v>216.11199999999999</v>
      </c>
      <c r="BN15" s="9">
        <v>64.581000000000003</v>
      </c>
      <c r="BO15" s="9">
        <v>230.62799999999999</v>
      </c>
      <c r="BP15" s="9">
        <v>0</v>
      </c>
      <c r="BQ15" s="9">
        <v>49.247999999999998</v>
      </c>
      <c r="BR15" s="9">
        <v>109.518</v>
      </c>
      <c r="BS15" s="9">
        <v>75.447999999999993</v>
      </c>
      <c r="BT15" s="9">
        <v>95.725999999999999</v>
      </c>
      <c r="BU15" s="9">
        <v>213.256</v>
      </c>
      <c r="BV15" s="9">
        <v>67.436999999999998</v>
      </c>
      <c r="BW15" s="9">
        <v>28.657</v>
      </c>
      <c r="BX15" s="9">
        <v>3432.34</v>
      </c>
      <c r="BY15" s="9">
        <v>2708.4349999999999</v>
      </c>
      <c r="BZ15" s="9">
        <v>2547.6979999999999</v>
      </c>
      <c r="CA15" s="9">
        <v>96.742000000000004</v>
      </c>
      <c r="CB15" s="9">
        <v>63.994999999999997</v>
      </c>
      <c r="CC15" s="9">
        <v>123.85899999999999</v>
      </c>
      <c r="CD15" s="9">
        <v>5.8570000000000002</v>
      </c>
      <c r="CE15" s="9">
        <v>31.021000000000001</v>
      </c>
      <c r="CF15" s="9">
        <v>2169.7170000000001</v>
      </c>
      <c r="CG15" s="9">
        <v>144.12700000000001</v>
      </c>
      <c r="CH15" s="9">
        <v>131.363</v>
      </c>
      <c r="CI15" s="9">
        <v>263.22800000000001</v>
      </c>
      <c r="CJ15" s="9">
        <v>563.29700000000003</v>
      </c>
      <c r="CK15" s="9">
        <v>2145.1379999999999</v>
      </c>
      <c r="CL15" s="9">
        <v>723.90499999999997</v>
      </c>
      <c r="CM15" s="9">
        <v>173.898</v>
      </c>
      <c r="CN15" s="9">
        <v>3915.5880000000002</v>
      </c>
      <c r="CO15" s="9">
        <v>1508.498</v>
      </c>
      <c r="CP15" s="9">
        <v>1442.94</v>
      </c>
      <c r="CQ15" s="9">
        <v>118.889</v>
      </c>
      <c r="CR15" s="9">
        <v>112.066</v>
      </c>
      <c r="CS15" s="9">
        <v>55.040999999999997</v>
      </c>
      <c r="CT15" s="9">
        <v>57.024999999999999</v>
      </c>
      <c r="CU15" s="9">
        <v>66.733999999999995</v>
      </c>
      <c r="CV15" s="9">
        <v>45.331000000000003</v>
      </c>
      <c r="CW15" s="9">
        <v>56.454000000000001</v>
      </c>
      <c r="CX15" s="9">
        <v>21.393000000000001</v>
      </c>
      <c r="CY15" s="9">
        <v>33.529000000000003</v>
      </c>
      <c r="CZ15" s="9">
        <v>37.381</v>
      </c>
      <c r="DA15" s="9">
        <v>29.515000000000001</v>
      </c>
      <c r="DB15" s="9">
        <v>45.17</v>
      </c>
      <c r="DC15" s="9">
        <v>78.986000000000004</v>
      </c>
      <c r="DD15" s="9">
        <v>33.08</v>
      </c>
      <c r="DE15" s="9">
        <v>6.8230000000000004</v>
      </c>
      <c r="DF15" s="9">
        <v>1324.0509999999999</v>
      </c>
      <c r="DG15" s="9">
        <v>1023.997</v>
      </c>
      <c r="DH15" s="9">
        <v>963.73500000000001</v>
      </c>
      <c r="DI15" s="9">
        <v>29.119</v>
      </c>
      <c r="DJ15" s="9">
        <v>31.141999999999999</v>
      </c>
      <c r="DK15" s="9">
        <v>24.66</v>
      </c>
      <c r="DL15" s="9">
        <v>18.529</v>
      </c>
      <c r="DM15" s="9">
        <v>17.073</v>
      </c>
      <c r="DN15" s="9">
        <v>840.73400000000004</v>
      </c>
      <c r="DO15" s="9">
        <v>40.546999999999997</v>
      </c>
      <c r="DP15" s="9">
        <v>46.154000000000003</v>
      </c>
      <c r="DQ15" s="9">
        <v>96.561000000000007</v>
      </c>
      <c r="DR15" s="9">
        <v>202.417</v>
      </c>
      <c r="DS15" s="9">
        <v>821.58</v>
      </c>
      <c r="DT15" s="9">
        <v>300.05399999999997</v>
      </c>
      <c r="DU15" s="9">
        <v>65.558000000000007</v>
      </c>
      <c r="DV15" s="9">
        <v>1508.498</v>
      </c>
      <c r="DW15" s="9">
        <v>1892.0740000000001</v>
      </c>
      <c r="DX15" s="9">
        <v>1799.6120000000001</v>
      </c>
      <c r="DY15" s="9">
        <v>170.38399999999999</v>
      </c>
      <c r="DZ15" s="9">
        <v>154.90700000000001</v>
      </c>
      <c r="EA15" s="9">
        <v>75.024000000000001</v>
      </c>
      <c r="EB15" s="9">
        <v>79.882000000000005</v>
      </c>
      <c r="EC15" s="9">
        <v>112.133</v>
      </c>
      <c r="ED15" s="9">
        <v>42.773000000000003</v>
      </c>
      <c r="EE15" s="9">
        <v>98.274000000000001</v>
      </c>
      <c r="EF15" s="9">
        <v>13.071</v>
      </c>
      <c r="EG15" s="9">
        <v>43.561999999999998</v>
      </c>
      <c r="EH15" s="9">
        <v>53.304000000000002</v>
      </c>
      <c r="EI15" s="9">
        <v>57.084000000000003</v>
      </c>
      <c r="EJ15" s="9">
        <v>44.518000000000001</v>
      </c>
      <c r="EK15" s="9">
        <v>98.253</v>
      </c>
      <c r="EL15" s="9">
        <v>56.654000000000003</v>
      </c>
      <c r="EM15" s="9">
        <v>15.478</v>
      </c>
      <c r="EN15" s="9">
        <v>1629.2280000000001</v>
      </c>
      <c r="EO15" s="9">
        <v>1147.2239999999999</v>
      </c>
      <c r="EP15" s="9">
        <v>1117.865</v>
      </c>
      <c r="EQ15" s="9">
        <v>14.031000000000001</v>
      </c>
      <c r="ER15" s="9">
        <v>15.327999999999999</v>
      </c>
      <c r="ES15" s="9">
        <v>8.077</v>
      </c>
      <c r="ET15" s="9">
        <v>11.132</v>
      </c>
      <c r="EU15" s="9">
        <v>10.15</v>
      </c>
      <c r="EV15" s="9">
        <v>937.197</v>
      </c>
      <c r="EW15" s="9">
        <v>38.034999999999997</v>
      </c>
      <c r="EX15" s="9">
        <v>40.6</v>
      </c>
      <c r="EY15" s="9">
        <v>131.392</v>
      </c>
      <c r="EZ15" s="9">
        <v>153.15600000000001</v>
      </c>
      <c r="FA15" s="9">
        <v>994.06799999999998</v>
      </c>
      <c r="FB15" s="9">
        <v>482.00400000000002</v>
      </c>
      <c r="FC15" s="9">
        <v>92.462000000000003</v>
      </c>
      <c r="FD15" s="9">
        <v>1892.0740000000001</v>
      </c>
      <c r="FE15" s="9">
        <v>2816.0210000000002</v>
      </c>
      <c r="FF15" s="9">
        <v>2640.74</v>
      </c>
      <c r="FG15" s="9">
        <v>275.80500000000001</v>
      </c>
      <c r="FH15" s="9">
        <v>250.857</v>
      </c>
      <c r="FI15" s="9">
        <v>105.26300000000001</v>
      </c>
      <c r="FJ15" s="9">
        <v>145.59399999999999</v>
      </c>
      <c r="FK15" s="9">
        <v>161.44399999999999</v>
      </c>
      <c r="FL15" s="9">
        <v>89.412999999999997</v>
      </c>
      <c r="FM15" s="9">
        <v>155.94399999999999</v>
      </c>
      <c r="FN15" s="9">
        <v>57.85</v>
      </c>
      <c r="FO15" s="9">
        <v>32.883000000000003</v>
      </c>
      <c r="FP15" s="9">
        <v>67.894999999999996</v>
      </c>
      <c r="FQ15" s="9">
        <v>99.331000000000003</v>
      </c>
      <c r="FR15" s="9">
        <v>83.631</v>
      </c>
      <c r="FS15" s="9">
        <v>162.33099999999999</v>
      </c>
      <c r="FT15" s="9">
        <v>88.527000000000001</v>
      </c>
      <c r="FU15" s="9">
        <v>24.948</v>
      </c>
      <c r="FV15" s="9">
        <v>2364.9349999999999</v>
      </c>
      <c r="FW15" s="9">
        <v>2098.078</v>
      </c>
      <c r="FX15" s="9">
        <v>1987.0730000000001</v>
      </c>
      <c r="FY15" s="9">
        <v>61.106999999999999</v>
      </c>
      <c r="FZ15" s="9">
        <v>49.898000000000003</v>
      </c>
      <c r="GA15" s="9">
        <v>52.225000000000001</v>
      </c>
      <c r="GB15" s="9">
        <v>46.540999999999997</v>
      </c>
      <c r="GC15" s="9">
        <v>12.034000000000001</v>
      </c>
      <c r="GD15" s="9">
        <v>1606.7280000000001</v>
      </c>
      <c r="GE15" s="9">
        <v>112.55200000000001</v>
      </c>
      <c r="GF15" s="9">
        <v>105.381</v>
      </c>
      <c r="GG15" s="9">
        <v>273.41699999999997</v>
      </c>
      <c r="GH15" s="9">
        <v>274.61900000000003</v>
      </c>
      <c r="GI15" s="9">
        <v>1823.46</v>
      </c>
      <c r="GJ15" s="9">
        <v>266.85700000000003</v>
      </c>
      <c r="GK15" s="9">
        <v>175.28100000000001</v>
      </c>
      <c r="GL15" s="9">
        <v>2816.0210000000002</v>
      </c>
      <c r="GM15" s="9">
        <v>1821.9559999999999</v>
      </c>
      <c r="GN15" s="9">
        <v>1676.3219999999999</v>
      </c>
      <c r="GO15" s="9">
        <v>175.06700000000001</v>
      </c>
      <c r="GP15" s="9">
        <v>161.554</v>
      </c>
      <c r="GQ15" s="9">
        <v>55.308999999999997</v>
      </c>
      <c r="GR15" s="9">
        <v>106.245</v>
      </c>
      <c r="GS15" s="9">
        <v>81.596000000000004</v>
      </c>
      <c r="GT15" s="9">
        <v>79.957999999999998</v>
      </c>
      <c r="GU15" s="9">
        <v>85.534000000000006</v>
      </c>
      <c r="GV15" s="9">
        <v>73.119</v>
      </c>
      <c r="GW15" s="9">
        <v>0</v>
      </c>
      <c r="GX15" s="9">
        <v>32.145000000000003</v>
      </c>
      <c r="GY15" s="9">
        <v>82.941000000000003</v>
      </c>
      <c r="GZ15" s="9">
        <v>46.469000000000001</v>
      </c>
      <c r="HA15" s="9">
        <v>94.891999999999996</v>
      </c>
      <c r="HB15" s="9">
        <v>66.662000000000006</v>
      </c>
      <c r="HC15" s="9">
        <v>13.512</v>
      </c>
      <c r="HD15" s="9">
        <v>1501.2550000000001</v>
      </c>
      <c r="HE15" s="9">
        <v>1321.8109999999999</v>
      </c>
      <c r="HF15" s="9">
        <v>1269.4490000000001</v>
      </c>
      <c r="HG15" s="9">
        <v>16.187999999999999</v>
      </c>
      <c r="HH15" s="9">
        <v>36.174999999999997</v>
      </c>
      <c r="HI15" s="9">
        <v>20.282</v>
      </c>
      <c r="HJ15" s="9">
        <v>26.789000000000001</v>
      </c>
      <c r="HK15" s="9">
        <v>3.383</v>
      </c>
      <c r="HL15" s="9">
        <v>933.75599999999997</v>
      </c>
      <c r="HM15" s="9">
        <v>73.191000000000003</v>
      </c>
      <c r="HN15" s="9">
        <v>71.89</v>
      </c>
      <c r="HO15" s="9">
        <v>242.97499999999999</v>
      </c>
      <c r="HP15" s="9">
        <v>138.01</v>
      </c>
      <c r="HQ15" s="9">
        <v>1183.8009999999999</v>
      </c>
      <c r="HR15" s="9">
        <v>179.44399999999999</v>
      </c>
      <c r="HS15" s="9">
        <v>145.63499999999999</v>
      </c>
      <c r="HT15" s="9">
        <v>1821.9559999999999</v>
      </c>
      <c r="HU15" s="9">
        <v>1587.1569999999999</v>
      </c>
      <c r="HV15" s="9">
        <v>1357.942</v>
      </c>
      <c r="HW15" s="9">
        <v>1357.942</v>
      </c>
      <c r="HX15" s="9">
        <v>102.85299999999999</v>
      </c>
      <c r="HY15" s="9">
        <v>1255.0899999999999</v>
      </c>
      <c r="HZ15" s="9">
        <v>229.214</v>
      </c>
      <c r="IA15" s="9">
        <v>4361.598</v>
      </c>
      <c r="IB15" s="9">
        <v>4090.89</v>
      </c>
      <c r="IC15" s="9">
        <v>755.20699999999999</v>
      </c>
      <c r="ID15" s="9">
        <v>340.536</v>
      </c>
      <c r="IE15" s="9">
        <v>139.018</v>
      </c>
      <c r="IF15" s="9">
        <v>171.209</v>
      </c>
      <c r="IG15" s="9">
        <v>207.52</v>
      </c>
      <c r="IH15" s="9">
        <v>102.70699999999999</v>
      </c>
      <c r="II15" s="9">
        <v>201.01</v>
      </c>
      <c r="IJ15" s="9">
        <v>51.618000000000002</v>
      </c>
      <c r="IK15" s="9">
        <v>52.389000000000003</v>
      </c>
      <c r="IL15" s="9">
        <v>103.033</v>
      </c>
      <c r="IM15" s="9">
        <v>113.59099999999999</v>
      </c>
      <c r="IN15" s="9">
        <v>93.602999999999994</v>
      </c>
      <c r="IO15" s="9">
        <v>212.74199999999999</v>
      </c>
      <c r="IP15" s="9">
        <v>97.484999999999999</v>
      </c>
      <c r="IQ15" s="9">
        <v>414.67200000000003</v>
      </c>
    </row>
    <row r="16" spans="1:251">
      <c r="A16" s="10">
        <v>43862</v>
      </c>
      <c r="B16" s="9">
        <v>25.608000000000001</v>
      </c>
      <c r="C16" s="9">
        <v>20.274000000000001</v>
      </c>
      <c r="D16" s="9">
        <v>22.83</v>
      </c>
      <c r="E16" s="9">
        <v>33.683999999999997</v>
      </c>
      <c r="F16" s="9">
        <v>35.027999999999999</v>
      </c>
      <c r="G16" s="9">
        <v>3.7890000000000001</v>
      </c>
      <c r="H16" s="9">
        <v>660.31</v>
      </c>
      <c r="I16" s="9">
        <v>551.08699999999999</v>
      </c>
      <c r="J16" s="9">
        <v>532.70100000000002</v>
      </c>
      <c r="K16" s="9">
        <v>7.0570000000000004</v>
      </c>
      <c r="L16" s="9">
        <v>11.329000000000001</v>
      </c>
      <c r="M16" s="9">
        <v>11.185</v>
      </c>
      <c r="N16" s="9">
        <v>4.6859999999999999</v>
      </c>
      <c r="O16" s="9">
        <v>1.4390000000000001</v>
      </c>
      <c r="P16" s="9">
        <v>417.702</v>
      </c>
      <c r="Q16" s="9">
        <v>16.876999999999999</v>
      </c>
      <c r="R16" s="9">
        <v>24.029</v>
      </c>
      <c r="S16" s="9">
        <v>92.477999999999994</v>
      </c>
      <c r="T16" s="9">
        <v>50.457000000000001</v>
      </c>
      <c r="U16" s="9">
        <v>500.63</v>
      </c>
      <c r="V16" s="9">
        <v>109.223</v>
      </c>
      <c r="W16" s="9">
        <v>47.795000000000002</v>
      </c>
      <c r="X16" s="9">
        <v>780.60599999999999</v>
      </c>
      <c r="Y16" s="9">
        <v>1147.0920000000001</v>
      </c>
      <c r="Z16" s="9">
        <v>1057.422</v>
      </c>
      <c r="AA16" s="9">
        <v>88.828000000000003</v>
      </c>
      <c r="AB16" s="9">
        <v>81.238</v>
      </c>
      <c r="AC16" s="9">
        <v>31.231999999999999</v>
      </c>
      <c r="AD16" s="9">
        <v>50.006</v>
      </c>
      <c r="AE16" s="9">
        <v>46.456000000000003</v>
      </c>
      <c r="AF16" s="9">
        <v>34.781999999999996</v>
      </c>
      <c r="AG16" s="9">
        <v>48.44</v>
      </c>
      <c r="AH16" s="9">
        <v>28.391999999999999</v>
      </c>
      <c r="AI16" s="9">
        <v>1.5640000000000001</v>
      </c>
      <c r="AJ16" s="9">
        <v>20.992000000000001</v>
      </c>
      <c r="AK16" s="9">
        <v>33.662999999999997</v>
      </c>
      <c r="AL16" s="9">
        <v>26.582999999999998</v>
      </c>
      <c r="AM16" s="9">
        <v>51.378999999999998</v>
      </c>
      <c r="AN16" s="9">
        <v>29.859000000000002</v>
      </c>
      <c r="AO16" s="9">
        <v>7.59</v>
      </c>
      <c r="AP16" s="9">
        <v>968.59400000000005</v>
      </c>
      <c r="AQ16" s="9">
        <v>824.23900000000003</v>
      </c>
      <c r="AR16" s="9">
        <v>790.60199999999998</v>
      </c>
      <c r="AS16" s="9">
        <v>6.7590000000000003</v>
      </c>
      <c r="AT16" s="9">
        <v>26.565999999999999</v>
      </c>
      <c r="AU16" s="9">
        <v>8.4689999999999994</v>
      </c>
      <c r="AV16" s="9">
        <v>19.125</v>
      </c>
      <c r="AW16" s="9">
        <v>2.9350000000000001</v>
      </c>
      <c r="AX16" s="9">
        <v>572.73099999999999</v>
      </c>
      <c r="AY16" s="9">
        <v>31.588000000000001</v>
      </c>
      <c r="AZ16" s="9">
        <v>46.008000000000003</v>
      </c>
      <c r="BA16" s="9">
        <v>173.91200000000001</v>
      </c>
      <c r="BB16" s="9">
        <v>75.977000000000004</v>
      </c>
      <c r="BC16" s="9">
        <v>748.26199999999994</v>
      </c>
      <c r="BD16" s="9">
        <v>144.35499999999999</v>
      </c>
      <c r="BE16" s="9">
        <v>89.67</v>
      </c>
      <c r="BF16" s="9">
        <v>1147.0920000000001</v>
      </c>
      <c r="BG16" s="9">
        <v>4029.415</v>
      </c>
      <c r="BH16" s="9">
        <v>3853.201</v>
      </c>
      <c r="BI16" s="9">
        <v>328.97899999999998</v>
      </c>
      <c r="BJ16" s="9">
        <v>303.27999999999997</v>
      </c>
      <c r="BK16" s="9">
        <v>151.631</v>
      </c>
      <c r="BL16" s="9">
        <v>151.649</v>
      </c>
      <c r="BM16" s="9">
        <v>225.79599999999999</v>
      </c>
      <c r="BN16" s="9">
        <v>77.483999999999995</v>
      </c>
      <c r="BO16" s="9">
        <v>247.09399999999999</v>
      </c>
      <c r="BP16" s="9">
        <v>0</v>
      </c>
      <c r="BQ16" s="9">
        <v>56.186</v>
      </c>
      <c r="BR16" s="9">
        <v>132.179</v>
      </c>
      <c r="BS16" s="9">
        <v>72.144000000000005</v>
      </c>
      <c r="BT16" s="9">
        <v>98.956999999999994</v>
      </c>
      <c r="BU16" s="9">
        <v>232.24100000000001</v>
      </c>
      <c r="BV16" s="9">
        <v>71.039000000000001</v>
      </c>
      <c r="BW16" s="9">
        <v>25.699000000000002</v>
      </c>
      <c r="BX16" s="9">
        <v>3524.2220000000002</v>
      </c>
      <c r="BY16" s="9">
        <v>2803.433</v>
      </c>
      <c r="BZ16" s="9">
        <v>2652.701</v>
      </c>
      <c r="CA16" s="9">
        <v>93.236999999999995</v>
      </c>
      <c r="CB16" s="9">
        <v>57.228000000000002</v>
      </c>
      <c r="CC16" s="9">
        <v>112.167</v>
      </c>
      <c r="CD16" s="9">
        <v>2.952</v>
      </c>
      <c r="CE16" s="9">
        <v>35.345999999999997</v>
      </c>
      <c r="CF16" s="9">
        <v>2187.9140000000002</v>
      </c>
      <c r="CG16" s="9">
        <v>186.50399999999999</v>
      </c>
      <c r="CH16" s="9">
        <v>129.29300000000001</v>
      </c>
      <c r="CI16" s="9">
        <v>299.72199999999998</v>
      </c>
      <c r="CJ16" s="9">
        <v>565.63400000000001</v>
      </c>
      <c r="CK16" s="9">
        <v>2237.799</v>
      </c>
      <c r="CL16" s="9">
        <v>720.78800000000001</v>
      </c>
      <c r="CM16" s="9">
        <v>176.214</v>
      </c>
      <c r="CN16" s="9">
        <v>4029.415</v>
      </c>
      <c r="CO16" s="9">
        <v>1541.9659999999999</v>
      </c>
      <c r="CP16" s="9">
        <v>1467.203</v>
      </c>
      <c r="CQ16" s="9">
        <v>118.7</v>
      </c>
      <c r="CR16" s="9">
        <v>110.253</v>
      </c>
      <c r="CS16" s="9">
        <v>54.445</v>
      </c>
      <c r="CT16" s="9">
        <v>55.231999999999999</v>
      </c>
      <c r="CU16" s="9">
        <v>67.448999999999998</v>
      </c>
      <c r="CV16" s="9">
        <v>42.804000000000002</v>
      </c>
      <c r="CW16" s="9">
        <v>51.834000000000003</v>
      </c>
      <c r="CX16" s="9">
        <v>21.247</v>
      </c>
      <c r="CY16" s="9">
        <v>37.171999999999997</v>
      </c>
      <c r="CZ16" s="9">
        <v>35.838000000000001</v>
      </c>
      <c r="DA16" s="9">
        <v>31.91</v>
      </c>
      <c r="DB16" s="9">
        <v>42.505000000000003</v>
      </c>
      <c r="DC16" s="9">
        <v>76.061000000000007</v>
      </c>
      <c r="DD16" s="9">
        <v>34.192</v>
      </c>
      <c r="DE16" s="9">
        <v>8.4469999999999992</v>
      </c>
      <c r="DF16" s="9">
        <v>1348.502</v>
      </c>
      <c r="DG16" s="9">
        <v>1020.184</v>
      </c>
      <c r="DH16" s="9">
        <v>959.94500000000005</v>
      </c>
      <c r="DI16" s="9">
        <v>26.425000000000001</v>
      </c>
      <c r="DJ16" s="9">
        <v>33.814</v>
      </c>
      <c r="DK16" s="9">
        <v>23.530999999999999</v>
      </c>
      <c r="DL16" s="9">
        <v>19.582999999999998</v>
      </c>
      <c r="DM16" s="9">
        <v>16.599</v>
      </c>
      <c r="DN16" s="9">
        <v>832.66600000000005</v>
      </c>
      <c r="DO16" s="9">
        <v>39.048000000000002</v>
      </c>
      <c r="DP16" s="9">
        <v>40.241999999999997</v>
      </c>
      <c r="DQ16" s="9">
        <v>108.229</v>
      </c>
      <c r="DR16" s="9">
        <v>180.53</v>
      </c>
      <c r="DS16" s="9">
        <v>839.654</v>
      </c>
      <c r="DT16" s="9">
        <v>328.31900000000002</v>
      </c>
      <c r="DU16" s="9">
        <v>74.763000000000005</v>
      </c>
      <c r="DV16" s="9">
        <v>1541.9659999999999</v>
      </c>
      <c r="DW16" s="9">
        <v>1858.7760000000001</v>
      </c>
      <c r="DX16" s="9">
        <v>1767.7280000000001</v>
      </c>
      <c r="DY16" s="9">
        <v>154.77699999999999</v>
      </c>
      <c r="DZ16" s="9">
        <v>142.28399999999999</v>
      </c>
      <c r="EA16" s="9">
        <v>85.405000000000001</v>
      </c>
      <c r="EB16" s="9">
        <v>56.878999999999998</v>
      </c>
      <c r="EC16" s="9">
        <v>105.553</v>
      </c>
      <c r="ED16" s="9">
        <v>36.731000000000002</v>
      </c>
      <c r="EE16" s="9">
        <v>90.307000000000002</v>
      </c>
      <c r="EF16" s="9">
        <v>19.178999999999998</v>
      </c>
      <c r="EG16" s="9">
        <v>32.798000000000002</v>
      </c>
      <c r="EH16" s="9">
        <v>53.119</v>
      </c>
      <c r="EI16" s="9">
        <v>42.158999999999999</v>
      </c>
      <c r="EJ16" s="9">
        <v>47.006</v>
      </c>
      <c r="EK16" s="9">
        <v>93.067999999999998</v>
      </c>
      <c r="EL16" s="9">
        <v>49.216000000000001</v>
      </c>
      <c r="EM16" s="9">
        <v>12.493</v>
      </c>
      <c r="EN16" s="9">
        <v>1612.951</v>
      </c>
      <c r="EO16" s="9">
        <v>1131.3009999999999</v>
      </c>
      <c r="EP16" s="9">
        <v>1090.961</v>
      </c>
      <c r="EQ16" s="9">
        <v>19.724</v>
      </c>
      <c r="ER16" s="9">
        <v>20.617000000000001</v>
      </c>
      <c r="ES16" s="9">
        <v>11.962</v>
      </c>
      <c r="ET16" s="9">
        <v>15.917</v>
      </c>
      <c r="EU16" s="9">
        <v>12.461</v>
      </c>
      <c r="EV16" s="9">
        <v>878.98</v>
      </c>
      <c r="EW16" s="9">
        <v>48.43</v>
      </c>
      <c r="EX16" s="9">
        <v>50.045999999999999</v>
      </c>
      <c r="EY16" s="9">
        <v>153.84399999999999</v>
      </c>
      <c r="EZ16" s="9">
        <v>125.776</v>
      </c>
      <c r="FA16" s="9">
        <v>1005.526</v>
      </c>
      <c r="FB16" s="9">
        <v>481.65</v>
      </c>
      <c r="FC16" s="9">
        <v>91.048000000000002</v>
      </c>
      <c r="FD16" s="9">
        <v>1858.7760000000001</v>
      </c>
      <c r="FE16" s="9">
        <v>2927.4430000000002</v>
      </c>
      <c r="FF16" s="9">
        <v>2739.6320000000001</v>
      </c>
      <c r="FG16" s="9">
        <v>263.47000000000003</v>
      </c>
      <c r="FH16" s="9">
        <v>239.02699999999999</v>
      </c>
      <c r="FI16" s="9">
        <v>102.815</v>
      </c>
      <c r="FJ16" s="9">
        <v>136.21199999999999</v>
      </c>
      <c r="FK16" s="9">
        <v>150.5</v>
      </c>
      <c r="FL16" s="9">
        <v>88.525999999999996</v>
      </c>
      <c r="FM16" s="9">
        <v>155.70500000000001</v>
      </c>
      <c r="FN16" s="9">
        <v>50.185000000000002</v>
      </c>
      <c r="FO16" s="9">
        <v>30.481999999999999</v>
      </c>
      <c r="FP16" s="9">
        <v>72.551000000000002</v>
      </c>
      <c r="FQ16" s="9">
        <v>87.724000000000004</v>
      </c>
      <c r="FR16" s="9">
        <v>78.751999999999995</v>
      </c>
      <c r="FS16" s="9">
        <v>150.399</v>
      </c>
      <c r="FT16" s="9">
        <v>88.628</v>
      </c>
      <c r="FU16" s="9">
        <v>24.443000000000001</v>
      </c>
      <c r="FV16" s="9">
        <v>2476.1619999999998</v>
      </c>
      <c r="FW16" s="9">
        <v>2209.6219999999998</v>
      </c>
      <c r="FX16" s="9">
        <v>2095.6999999999998</v>
      </c>
      <c r="FY16" s="9">
        <v>45.570999999999998</v>
      </c>
      <c r="FZ16" s="9">
        <v>68.147999999999996</v>
      </c>
      <c r="GA16" s="9">
        <v>47.250999999999998</v>
      </c>
      <c r="GB16" s="9">
        <v>51.924999999999997</v>
      </c>
      <c r="GC16" s="9">
        <v>14.544</v>
      </c>
      <c r="GD16" s="9">
        <v>1645.796</v>
      </c>
      <c r="GE16" s="9">
        <v>126.074</v>
      </c>
      <c r="GF16" s="9">
        <v>116.38</v>
      </c>
      <c r="GG16" s="9">
        <v>321.37200000000001</v>
      </c>
      <c r="GH16" s="9">
        <v>285.40100000000001</v>
      </c>
      <c r="GI16" s="9">
        <v>1924.221</v>
      </c>
      <c r="GJ16" s="9">
        <v>266.54000000000002</v>
      </c>
      <c r="GK16" s="9">
        <v>187.81100000000001</v>
      </c>
      <c r="GL16" s="9">
        <v>2927.4430000000002</v>
      </c>
      <c r="GM16" s="9">
        <v>1869.9590000000001</v>
      </c>
      <c r="GN16" s="9">
        <v>1724.6869999999999</v>
      </c>
      <c r="GO16" s="9">
        <v>169.61099999999999</v>
      </c>
      <c r="GP16" s="9">
        <v>152.34</v>
      </c>
      <c r="GQ16" s="9">
        <v>58.567</v>
      </c>
      <c r="GR16" s="9">
        <v>93.772999999999996</v>
      </c>
      <c r="GS16" s="9">
        <v>81.783000000000001</v>
      </c>
      <c r="GT16" s="9">
        <v>70.557000000000002</v>
      </c>
      <c r="GU16" s="9">
        <v>86.337999999999994</v>
      </c>
      <c r="GV16" s="9">
        <v>66.001999999999995</v>
      </c>
      <c r="GW16" s="9">
        <v>0</v>
      </c>
      <c r="GX16" s="9">
        <v>32.545999999999999</v>
      </c>
      <c r="GY16" s="9">
        <v>75.292000000000002</v>
      </c>
      <c r="GZ16" s="9">
        <v>44.500999999999998</v>
      </c>
      <c r="HA16" s="9">
        <v>99.081000000000003</v>
      </c>
      <c r="HB16" s="9">
        <v>53.259</v>
      </c>
      <c r="HC16" s="9">
        <v>17.271000000000001</v>
      </c>
      <c r="HD16" s="9">
        <v>1555.076</v>
      </c>
      <c r="HE16" s="9">
        <v>1386.1389999999999</v>
      </c>
      <c r="HF16" s="9">
        <v>1334.4960000000001</v>
      </c>
      <c r="HG16" s="9">
        <v>15.795</v>
      </c>
      <c r="HH16" s="9">
        <v>35.536000000000001</v>
      </c>
      <c r="HI16" s="9">
        <v>16.187999999999999</v>
      </c>
      <c r="HJ16" s="9">
        <v>31.535</v>
      </c>
      <c r="HK16" s="9">
        <v>3.6070000000000002</v>
      </c>
      <c r="HL16" s="9">
        <v>924.79899999999998</v>
      </c>
      <c r="HM16" s="9">
        <v>64.637</v>
      </c>
      <c r="HN16" s="9">
        <v>87.334000000000003</v>
      </c>
      <c r="HO16" s="9">
        <v>309.36900000000003</v>
      </c>
      <c r="HP16" s="9">
        <v>142.71100000000001</v>
      </c>
      <c r="HQ16" s="9">
        <v>1243.4280000000001</v>
      </c>
      <c r="HR16" s="9">
        <v>168.93700000000001</v>
      </c>
      <c r="HS16" s="9">
        <v>145.273</v>
      </c>
      <c r="HT16" s="9">
        <v>1869.9590000000001</v>
      </c>
      <c r="HU16" s="9">
        <v>1579.325</v>
      </c>
      <c r="HV16" s="9">
        <v>1345.8879999999999</v>
      </c>
      <c r="HW16" s="9">
        <v>1345.8879999999999</v>
      </c>
      <c r="HX16" s="9">
        <v>94.808000000000007</v>
      </c>
      <c r="HY16" s="9">
        <v>1251.0809999999999</v>
      </c>
      <c r="HZ16" s="9">
        <v>233.43700000000001</v>
      </c>
      <c r="IA16" s="9">
        <v>4408.0559999999996</v>
      </c>
      <c r="IB16" s="9">
        <v>4128.1440000000002</v>
      </c>
      <c r="IC16" s="9">
        <v>737.47900000000004</v>
      </c>
      <c r="ID16" s="9">
        <v>323.40699999999998</v>
      </c>
      <c r="IE16" s="9">
        <v>143.15600000000001</v>
      </c>
      <c r="IF16" s="9">
        <v>149.96600000000001</v>
      </c>
      <c r="IG16" s="9">
        <v>203.458</v>
      </c>
      <c r="IH16" s="9">
        <v>89.662999999999997</v>
      </c>
      <c r="II16" s="9">
        <v>204.06899999999999</v>
      </c>
      <c r="IJ16" s="9">
        <v>43.177</v>
      </c>
      <c r="IK16" s="9">
        <v>44.317999999999998</v>
      </c>
      <c r="IL16" s="9">
        <v>110.61199999999999</v>
      </c>
      <c r="IM16" s="9">
        <v>87.492000000000004</v>
      </c>
      <c r="IN16" s="9">
        <v>95.016999999999996</v>
      </c>
      <c r="IO16" s="9">
        <v>210.154</v>
      </c>
      <c r="IP16" s="9">
        <v>82.968000000000004</v>
      </c>
      <c r="IQ16" s="9">
        <v>414.072</v>
      </c>
    </row>
    <row r="17" spans="1:251">
      <c r="A17" s="10">
        <v>44228</v>
      </c>
      <c r="B17" s="9">
        <v>17.599</v>
      </c>
      <c r="C17" s="9">
        <v>17.28</v>
      </c>
      <c r="D17" s="9">
        <v>23.033999999999999</v>
      </c>
      <c r="E17" s="9">
        <v>37.112000000000002</v>
      </c>
      <c r="F17" s="9">
        <v>20.800999999999998</v>
      </c>
      <c r="G17" s="9">
        <v>7.6959999999999997</v>
      </c>
      <c r="H17" s="9">
        <v>671.71799999999996</v>
      </c>
      <c r="I17" s="9">
        <v>562.01900000000001</v>
      </c>
      <c r="J17" s="9">
        <v>545.6</v>
      </c>
      <c r="K17" s="9">
        <v>7.3369999999999997</v>
      </c>
      <c r="L17" s="9">
        <v>9.0820000000000007</v>
      </c>
      <c r="M17" s="9">
        <v>8.2140000000000004</v>
      </c>
      <c r="N17" s="9">
        <v>4.5179999999999998</v>
      </c>
      <c r="O17" s="9">
        <v>2.8290000000000002</v>
      </c>
      <c r="P17" s="9">
        <v>408.97</v>
      </c>
      <c r="Q17" s="9">
        <v>27.161000000000001</v>
      </c>
      <c r="R17" s="9">
        <v>30.306999999999999</v>
      </c>
      <c r="S17" s="9">
        <v>95.581000000000003</v>
      </c>
      <c r="T17" s="9">
        <v>53.768000000000001</v>
      </c>
      <c r="U17" s="9">
        <v>508.25099999999998</v>
      </c>
      <c r="V17" s="9">
        <v>109.699</v>
      </c>
      <c r="W17" s="9">
        <v>51.204000000000001</v>
      </c>
      <c r="X17" s="9">
        <v>788.53</v>
      </c>
      <c r="Y17" s="9">
        <v>1053.319</v>
      </c>
      <c r="Z17" s="9">
        <v>970.96500000000003</v>
      </c>
      <c r="AA17" s="9">
        <v>97.32</v>
      </c>
      <c r="AB17" s="9">
        <v>89.373000000000005</v>
      </c>
      <c r="AC17" s="9">
        <v>29.097999999999999</v>
      </c>
      <c r="AD17" s="9">
        <v>59.786000000000001</v>
      </c>
      <c r="AE17" s="9">
        <v>47.993000000000002</v>
      </c>
      <c r="AF17" s="9">
        <v>41.38</v>
      </c>
      <c r="AG17" s="9">
        <v>51.494999999999997</v>
      </c>
      <c r="AH17" s="9">
        <v>34.655999999999999</v>
      </c>
      <c r="AI17" s="9">
        <v>2.4790000000000001</v>
      </c>
      <c r="AJ17" s="9">
        <v>23.504000000000001</v>
      </c>
      <c r="AK17" s="9">
        <v>38.655999999999999</v>
      </c>
      <c r="AL17" s="9">
        <v>27.213000000000001</v>
      </c>
      <c r="AM17" s="9">
        <v>55.718000000000004</v>
      </c>
      <c r="AN17" s="9">
        <v>33.655000000000001</v>
      </c>
      <c r="AO17" s="9">
        <v>7.9470000000000001</v>
      </c>
      <c r="AP17" s="9">
        <v>873.64499999999998</v>
      </c>
      <c r="AQ17" s="9">
        <v>711.04300000000001</v>
      </c>
      <c r="AR17" s="9">
        <v>686.55399999999997</v>
      </c>
      <c r="AS17" s="9">
        <v>8.2840000000000007</v>
      </c>
      <c r="AT17" s="9">
        <v>16.204000000000001</v>
      </c>
      <c r="AU17" s="9">
        <v>10.54</v>
      </c>
      <c r="AV17" s="9">
        <v>8.3770000000000007</v>
      </c>
      <c r="AW17" s="9">
        <v>3.0840000000000001</v>
      </c>
      <c r="AX17" s="9">
        <v>481.33300000000003</v>
      </c>
      <c r="AY17" s="9">
        <v>47.758000000000003</v>
      </c>
      <c r="AZ17" s="9">
        <v>44.256999999999998</v>
      </c>
      <c r="BA17" s="9">
        <v>137.696</v>
      </c>
      <c r="BB17" s="9">
        <v>65.546999999999997</v>
      </c>
      <c r="BC17" s="9">
        <v>645.49599999999998</v>
      </c>
      <c r="BD17" s="9">
        <v>162.602</v>
      </c>
      <c r="BE17" s="9">
        <v>82.352999999999994</v>
      </c>
      <c r="BF17" s="9">
        <v>1053.319</v>
      </c>
      <c r="BG17" s="9">
        <v>4294.7389999999996</v>
      </c>
      <c r="BH17" s="9">
        <v>4111.2160000000003</v>
      </c>
      <c r="BI17" s="9">
        <v>278.774</v>
      </c>
      <c r="BJ17" s="9">
        <v>246.56800000000001</v>
      </c>
      <c r="BK17" s="9">
        <v>112.89100000000001</v>
      </c>
      <c r="BL17" s="9">
        <v>133.67699999999999</v>
      </c>
      <c r="BM17" s="9">
        <v>185.70500000000001</v>
      </c>
      <c r="BN17" s="9">
        <v>60.863</v>
      </c>
      <c r="BO17" s="9">
        <v>204.56100000000001</v>
      </c>
      <c r="BP17" s="9">
        <v>0</v>
      </c>
      <c r="BQ17" s="9">
        <v>42.006</v>
      </c>
      <c r="BR17" s="9">
        <v>98.19</v>
      </c>
      <c r="BS17" s="9">
        <v>76.025999999999996</v>
      </c>
      <c r="BT17" s="9">
        <v>72.352000000000004</v>
      </c>
      <c r="BU17" s="9">
        <v>178.63399999999999</v>
      </c>
      <c r="BV17" s="9">
        <v>67.933000000000007</v>
      </c>
      <c r="BW17" s="9">
        <v>32.206000000000003</v>
      </c>
      <c r="BX17" s="9">
        <v>3832.4430000000002</v>
      </c>
      <c r="BY17" s="9">
        <v>3060.1489999999999</v>
      </c>
      <c r="BZ17" s="9">
        <v>2894.3220000000001</v>
      </c>
      <c r="CA17" s="9">
        <v>108.005</v>
      </c>
      <c r="CB17" s="9">
        <v>56.101999999999997</v>
      </c>
      <c r="CC17" s="9">
        <v>127.33199999999999</v>
      </c>
      <c r="CD17" s="9">
        <v>9.4269999999999996</v>
      </c>
      <c r="CE17" s="9">
        <v>27.085999999999999</v>
      </c>
      <c r="CF17" s="9">
        <v>2307.0189999999998</v>
      </c>
      <c r="CG17" s="9">
        <v>218.524</v>
      </c>
      <c r="CH17" s="9">
        <v>184.04400000000001</v>
      </c>
      <c r="CI17" s="9">
        <v>350.56099999999998</v>
      </c>
      <c r="CJ17" s="9">
        <v>580.17399999999998</v>
      </c>
      <c r="CK17" s="9">
        <v>2479.9740000000002</v>
      </c>
      <c r="CL17" s="9">
        <v>772.29399999999998</v>
      </c>
      <c r="CM17" s="9">
        <v>183.523</v>
      </c>
      <c r="CN17" s="9">
        <v>4294.7389999999996</v>
      </c>
      <c r="CO17" s="9">
        <v>1488.894</v>
      </c>
      <c r="CP17" s="9">
        <v>1429.5309999999999</v>
      </c>
      <c r="CQ17" s="9">
        <v>117.76600000000001</v>
      </c>
      <c r="CR17" s="9">
        <v>105.669</v>
      </c>
      <c r="CS17" s="9">
        <v>50.091999999999999</v>
      </c>
      <c r="CT17" s="9">
        <v>55.576999999999998</v>
      </c>
      <c r="CU17" s="9">
        <v>60.929000000000002</v>
      </c>
      <c r="CV17" s="9">
        <v>44.74</v>
      </c>
      <c r="CW17" s="9">
        <v>55.737000000000002</v>
      </c>
      <c r="CX17" s="9">
        <v>16.934999999999999</v>
      </c>
      <c r="CY17" s="9">
        <v>32.997</v>
      </c>
      <c r="CZ17" s="9">
        <v>32.848999999999997</v>
      </c>
      <c r="DA17" s="9">
        <v>25.378</v>
      </c>
      <c r="DB17" s="9">
        <v>47.441000000000003</v>
      </c>
      <c r="DC17" s="9">
        <v>72.123999999999995</v>
      </c>
      <c r="DD17" s="9">
        <v>33.545000000000002</v>
      </c>
      <c r="DE17" s="9">
        <v>12.097</v>
      </c>
      <c r="DF17" s="9">
        <v>1311.7650000000001</v>
      </c>
      <c r="DG17" s="9">
        <v>993.654</v>
      </c>
      <c r="DH17" s="9">
        <v>935.54</v>
      </c>
      <c r="DI17" s="9">
        <v>29.376000000000001</v>
      </c>
      <c r="DJ17" s="9">
        <v>28.513000000000002</v>
      </c>
      <c r="DK17" s="9">
        <v>27.873000000000001</v>
      </c>
      <c r="DL17" s="9">
        <v>18.670000000000002</v>
      </c>
      <c r="DM17" s="9">
        <v>11.271000000000001</v>
      </c>
      <c r="DN17" s="9">
        <v>748.87699999999995</v>
      </c>
      <c r="DO17" s="9">
        <v>80.143000000000001</v>
      </c>
      <c r="DP17" s="9">
        <v>53.156999999999996</v>
      </c>
      <c r="DQ17" s="9">
        <v>111.47799999999999</v>
      </c>
      <c r="DR17" s="9">
        <v>178.82900000000001</v>
      </c>
      <c r="DS17" s="9">
        <v>814.82500000000005</v>
      </c>
      <c r="DT17" s="9">
        <v>318.11099999999999</v>
      </c>
      <c r="DU17" s="9">
        <v>59.363</v>
      </c>
      <c r="DV17" s="9">
        <v>1488.894</v>
      </c>
      <c r="DW17" s="9">
        <v>1834.2380000000001</v>
      </c>
      <c r="DX17" s="9">
        <v>1748.0909999999999</v>
      </c>
      <c r="DY17" s="9">
        <v>136.84</v>
      </c>
      <c r="DZ17" s="9">
        <v>125.274</v>
      </c>
      <c r="EA17" s="9">
        <v>68.896000000000001</v>
      </c>
      <c r="EB17" s="9">
        <v>56.378</v>
      </c>
      <c r="EC17" s="9">
        <v>92.195999999999998</v>
      </c>
      <c r="ED17" s="9">
        <v>33.078000000000003</v>
      </c>
      <c r="EE17" s="9">
        <v>86.233999999999995</v>
      </c>
      <c r="EF17" s="9">
        <v>10.244</v>
      </c>
      <c r="EG17" s="9">
        <v>27.587</v>
      </c>
      <c r="EH17" s="9">
        <v>45.043999999999997</v>
      </c>
      <c r="EI17" s="9">
        <v>40.055</v>
      </c>
      <c r="EJ17" s="9">
        <v>40.174999999999997</v>
      </c>
      <c r="EK17" s="9">
        <v>82.046999999999997</v>
      </c>
      <c r="EL17" s="9">
        <v>43.226999999999997</v>
      </c>
      <c r="EM17" s="9">
        <v>11.566000000000001</v>
      </c>
      <c r="EN17" s="9">
        <v>1611.251</v>
      </c>
      <c r="EO17" s="9">
        <v>1142.2650000000001</v>
      </c>
      <c r="EP17" s="9">
        <v>1113.6199999999999</v>
      </c>
      <c r="EQ17" s="9">
        <v>16.88</v>
      </c>
      <c r="ER17" s="9">
        <v>11.223000000000001</v>
      </c>
      <c r="ES17" s="9">
        <v>16.204999999999998</v>
      </c>
      <c r="ET17" s="9">
        <v>4.8550000000000004</v>
      </c>
      <c r="EU17" s="9">
        <v>7.0430000000000001</v>
      </c>
      <c r="EV17" s="9">
        <v>864.572</v>
      </c>
      <c r="EW17" s="9">
        <v>57.201000000000001</v>
      </c>
      <c r="EX17" s="9">
        <v>64.447000000000003</v>
      </c>
      <c r="EY17" s="9">
        <v>156.04400000000001</v>
      </c>
      <c r="EZ17" s="9">
        <v>141.16300000000001</v>
      </c>
      <c r="FA17" s="9">
        <v>1001.102</v>
      </c>
      <c r="FB17" s="9">
        <v>468.98700000000002</v>
      </c>
      <c r="FC17" s="9">
        <v>86.147000000000006</v>
      </c>
      <c r="FD17" s="9">
        <v>1834.2380000000001</v>
      </c>
      <c r="FE17" s="9">
        <v>2833.7150000000001</v>
      </c>
      <c r="FF17" s="9">
        <v>2657.3719999999998</v>
      </c>
      <c r="FG17" s="9">
        <v>256.08800000000002</v>
      </c>
      <c r="FH17" s="9">
        <v>222.30099999999999</v>
      </c>
      <c r="FI17" s="9">
        <v>73.995999999999995</v>
      </c>
      <c r="FJ17" s="9">
        <v>147.81700000000001</v>
      </c>
      <c r="FK17" s="9">
        <v>140.316</v>
      </c>
      <c r="FL17" s="9">
        <v>81.984999999999999</v>
      </c>
      <c r="FM17" s="9">
        <v>148.18600000000001</v>
      </c>
      <c r="FN17" s="9">
        <v>47.524999999999999</v>
      </c>
      <c r="FO17" s="9">
        <v>25.335999999999999</v>
      </c>
      <c r="FP17" s="9">
        <v>61.744</v>
      </c>
      <c r="FQ17" s="9">
        <v>90.465000000000003</v>
      </c>
      <c r="FR17" s="9">
        <v>70.091999999999999</v>
      </c>
      <c r="FS17" s="9">
        <v>140.685</v>
      </c>
      <c r="FT17" s="9">
        <v>81.616</v>
      </c>
      <c r="FU17" s="9">
        <v>33.786999999999999</v>
      </c>
      <c r="FV17" s="9">
        <v>2401.2849999999999</v>
      </c>
      <c r="FW17" s="9">
        <v>2134.2060000000001</v>
      </c>
      <c r="FX17" s="9">
        <v>2014.921</v>
      </c>
      <c r="FY17" s="9">
        <v>60.533999999999999</v>
      </c>
      <c r="FZ17" s="9">
        <v>58.750999999999998</v>
      </c>
      <c r="GA17" s="9">
        <v>57.383000000000003</v>
      </c>
      <c r="GB17" s="9">
        <v>46.058</v>
      </c>
      <c r="GC17" s="9">
        <v>14.696999999999999</v>
      </c>
      <c r="GD17" s="9">
        <v>1523.3420000000001</v>
      </c>
      <c r="GE17" s="9">
        <v>150.05799999999999</v>
      </c>
      <c r="GF17" s="9">
        <v>147.27699999999999</v>
      </c>
      <c r="GG17" s="9">
        <v>313.52699999999999</v>
      </c>
      <c r="GH17" s="9">
        <v>290.673</v>
      </c>
      <c r="GI17" s="9">
        <v>1843.5319999999999</v>
      </c>
      <c r="GJ17" s="9">
        <v>267.07900000000001</v>
      </c>
      <c r="GK17" s="9">
        <v>176.34200000000001</v>
      </c>
      <c r="GL17" s="9">
        <v>2833.7150000000001</v>
      </c>
      <c r="GM17" s="9">
        <v>1782.299</v>
      </c>
      <c r="GN17" s="9">
        <v>1642.4449999999999</v>
      </c>
      <c r="GO17" s="9">
        <v>180.81299999999999</v>
      </c>
      <c r="GP17" s="9">
        <v>165.75299999999999</v>
      </c>
      <c r="GQ17" s="9">
        <v>54.37</v>
      </c>
      <c r="GR17" s="9">
        <v>111.383</v>
      </c>
      <c r="GS17" s="9">
        <v>82.805999999999997</v>
      </c>
      <c r="GT17" s="9">
        <v>82.947000000000003</v>
      </c>
      <c r="GU17" s="9">
        <v>88.802999999999997</v>
      </c>
      <c r="GV17" s="9">
        <v>76.95</v>
      </c>
      <c r="GW17" s="9">
        <v>0</v>
      </c>
      <c r="GX17" s="9">
        <v>39.96</v>
      </c>
      <c r="GY17" s="9">
        <v>80.546999999999997</v>
      </c>
      <c r="GZ17" s="9">
        <v>45.246000000000002</v>
      </c>
      <c r="HA17" s="9">
        <v>103.992</v>
      </c>
      <c r="HB17" s="9">
        <v>61.761000000000003</v>
      </c>
      <c r="HC17" s="9">
        <v>15.06</v>
      </c>
      <c r="HD17" s="9">
        <v>1461.6320000000001</v>
      </c>
      <c r="HE17" s="9">
        <v>1283.758</v>
      </c>
      <c r="HF17" s="9">
        <v>1233.518</v>
      </c>
      <c r="HG17" s="9">
        <v>21.24</v>
      </c>
      <c r="HH17" s="9">
        <v>28.741</v>
      </c>
      <c r="HI17" s="9">
        <v>21.33</v>
      </c>
      <c r="HJ17" s="9">
        <v>22.367000000000001</v>
      </c>
      <c r="HK17" s="9">
        <v>6.2830000000000004</v>
      </c>
      <c r="HL17" s="9">
        <v>812.74599999999998</v>
      </c>
      <c r="HM17" s="9">
        <v>89.406000000000006</v>
      </c>
      <c r="HN17" s="9">
        <v>107.13200000000001</v>
      </c>
      <c r="HO17" s="9">
        <v>274.47399999999999</v>
      </c>
      <c r="HP17" s="9">
        <v>121.239</v>
      </c>
      <c r="HQ17" s="9">
        <v>1162.519</v>
      </c>
      <c r="HR17" s="9">
        <v>177.874</v>
      </c>
      <c r="HS17" s="9">
        <v>139.85400000000001</v>
      </c>
      <c r="HT17" s="9">
        <v>1782.299</v>
      </c>
      <c r="HU17" s="9">
        <v>1473.008</v>
      </c>
      <c r="HV17" s="9">
        <v>1290.0830000000001</v>
      </c>
      <c r="HW17" s="9">
        <v>1290.0830000000001</v>
      </c>
      <c r="HX17" s="9">
        <v>95.570999999999998</v>
      </c>
      <c r="HY17" s="9">
        <v>1194.5119999999999</v>
      </c>
      <c r="HZ17" s="9">
        <v>182.92500000000001</v>
      </c>
      <c r="IA17" s="9">
        <v>4365.509</v>
      </c>
      <c r="IB17" s="9">
        <v>4116.92</v>
      </c>
      <c r="IC17" s="9">
        <v>709.28200000000004</v>
      </c>
      <c r="ID17" s="9">
        <v>284.613</v>
      </c>
      <c r="IE17" s="9">
        <v>100.325</v>
      </c>
      <c r="IF17" s="9">
        <v>154.946</v>
      </c>
      <c r="IG17" s="9">
        <v>164.71299999999999</v>
      </c>
      <c r="IH17" s="9">
        <v>90.364000000000004</v>
      </c>
      <c r="II17" s="9">
        <v>168.21</v>
      </c>
      <c r="IJ17" s="9">
        <v>48.948</v>
      </c>
      <c r="IK17" s="9">
        <v>34.034999999999997</v>
      </c>
      <c r="IL17" s="9">
        <v>92.691999999999993</v>
      </c>
      <c r="IM17" s="9">
        <v>80.215000000000003</v>
      </c>
      <c r="IN17" s="9">
        <v>82.852999999999994</v>
      </c>
      <c r="IO17" s="9">
        <v>166.18799999999999</v>
      </c>
      <c r="IP17" s="9">
        <v>89.572000000000003</v>
      </c>
      <c r="IQ17" s="9">
        <v>424.66899999999998</v>
      </c>
    </row>
    <row r="18" spans="1:251">
      <c r="A18" s="10">
        <v>44593</v>
      </c>
      <c r="B18" s="9">
        <v>18.792000000000002</v>
      </c>
      <c r="C18" s="9">
        <v>25.523</v>
      </c>
      <c r="D18" s="9">
        <v>30.751000000000001</v>
      </c>
      <c r="E18" s="9">
        <v>41.588999999999999</v>
      </c>
      <c r="F18" s="9">
        <v>33.475999999999999</v>
      </c>
      <c r="G18" s="9">
        <v>6.6420000000000003</v>
      </c>
      <c r="H18" s="9">
        <v>624.07100000000003</v>
      </c>
      <c r="I18" s="9">
        <v>527.30600000000004</v>
      </c>
      <c r="J18" s="9">
        <v>502.73700000000002</v>
      </c>
      <c r="K18" s="9">
        <v>7.96</v>
      </c>
      <c r="L18" s="9">
        <v>16.445</v>
      </c>
      <c r="M18" s="9">
        <v>10.819000000000001</v>
      </c>
      <c r="N18" s="9">
        <v>8.6029999999999998</v>
      </c>
      <c r="O18" s="9">
        <v>3.613</v>
      </c>
      <c r="P18" s="9">
        <v>382.86599999999999</v>
      </c>
      <c r="Q18" s="9">
        <v>26.434999999999999</v>
      </c>
      <c r="R18" s="9">
        <v>29.350999999999999</v>
      </c>
      <c r="S18" s="9">
        <v>88.653999999999996</v>
      </c>
      <c r="T18" s="9">
        <v>59.744</v>
      </c>
      <c r="U18" s="9">
        <v>467.56200000000001</v>
      </c>
      <c r="V18" s="9">
        <v>96.765000000000001</v>
      </c>
      <c r="W18" s="9">
        <v>51.633000000000003</v>
      </c>
      <c r="X18" s="9">
        <v>757.41200000000003</v>
      </c>
      <c r="Y18" s="9">
        <v>1004.116</v>
      </c>
      <c r="Z18" s="9">
        <v>927.51300000000003</v>
      </c>
      <c r="AA18" s="9">
        <v>101.315</v>
      </c>
      <c r="AB18" s="9">
        <v>91.86</v>
      </c>
      <c r="AC18" s="9">
        <v>33.374000000000002</v>
      </c>
      <c r="AD18" s="9">
        <v>58.487000000000002</v>
      </c>
      <c r="AE18" s="9">
        <v>50.802999999999997</v>
      </c>
      <c r="AF18" s="9">
        <v>41.058</v>
      </c>
      <c r="AG18" s="9">
        <v>51.781999999999996</v>
      </c>
      <c r="AH18" s="9">
        <v>34.015999999999998</v>
      </c>
      <c r="AI18" s="9">
        <v>0.38</v>
      </c>
      <c r="AJ18" s="9">
        <v>20.228000000000002</v>
      </c>
      <c r="AK18" s="9">
        <v>39.520000000000003</v>
      </c>
      <c r="AL18" s="9">
        <v>32.112000000000002</v>
      </c>
      <c r="AM18" s="9">
        <v>58.639000000000003</v>
      </c>
      <c r="AN18" s="9">
        <v>33.220999999999997</v>
      </c>
      <c r="AO18" s="9">
        <v>9.4550000000000001</v>
      </c>
      <c r="AP18" s="9">
        <v>826.197</v>
      </c>
      <c r="AQ18" s="9">
        <v>662.27800000000002</v>
      </c>
      <c r="AR18" s="9">
        <v>627.80700000000002</v>
      </c>
      <c r="AS18" s="9">
        <v>17.433</v>
      </c>
      <c r="AT18" s="9">
        <v>17.036999999999999</v>
      </c>
      <c r="AU18" s="9">
        <v>14.662000000000001</v>
      </c>
      <c r="AV18" s="9">
        <v>12.253</v>
      </c>
      <c r="AW18" s="9">
        <v>4.3140000000000001</v>
      </c>
      <c r="AX18" s="9">
        <v>446.52800000000002</v>
      </c>
      <c r="AY18" s="9">
        <v>41.646000000000001</v>
      </c>
      <c r="AZ18" s="9">
        <v>31.881</v>
      </c>
      <c r="BA18" s="9">
        <v>142.22399999999999</v>
      </c>
      <c r="BB18" s="9">
        <v>75.513999999999996</v>
      </c>
      <c r="BC18" s="9">
        <v>586.76400000000001</v>
      </c>
      <c r="BD18" s="9">
        <v>163.91900000000001</v>
      </c>
      <c r="BE18" s="9">
        <v>76.603999999999999</v>
      </c>
      <c r="BF18" s="9">
        <v>1004.116</v>
      </c>
      <c r="BG18" s="9">
        <v>4481.4189999999999</v>
      </c>
      <c r="BH18" s="9">
        <v>4312.0119999999997</v>
      </c>
      <c r="BI18" s="9">
        <v>412.76</v>
      </c>
      <c r="BJ18" s="9">
        <v>372.65800000000002</v>
      </c>
      <c r="BK18" s="9">
        <v>182.846</v>
      </c>
      <c r="BL18" s="9">
        <v>189.81200000000001</v>
      </c>
      <c r="BM18" s="9">
        <v>289.42700000000002</v>
      </c>
      <c r="BN18" s="9">
        <v>83.230999999999995</v>
      </c>
      <c r="BO18" s="9">
        <v>313.65100000000001</v>
      </c>
      <c r="BP18" s="9">
        <v>0</v>
      </c>
      <c r="BQ18" s="9">
        <v>59.006999999999998</v>
      </c>
      <c r="BR18" s="9">
        <v>152.833</v>
      </c>
      <c r="BS18" s="9">
        <v>107.499</v>
      </c>
      <c r="BT18" s="9">
        <v>112.327</v>
      </c>
      <c r="BU18" s="9">
        <v>282.80900000000003</v>
      </c>
      <c r="BV18" s="9">
        <v>89.85</v>
      </c>
      <c r="BW18" s="9">
        <v>40.100999999999999</v>
      </c>
      <c r="BX18" s="9">
        <v>3899.2530000000002</v>
      </c>
      <c r="BY18" s="9">
        <v>3146.8310000000001</v>
      </c>
      <c r="BZ18" s="9">
        <v>2953.23</v>
      </c>
      <c r="CA18" s="9">
        <v>126.92400000000001</v>
      </c>
      <c r="CB18" s="9">
        <v>66.393000000000001</v>
      </c>
      <c r="CC18" s="9">
        <v>149.61699999999999</v>
      </c>
      <c r="CD18" s="9">
        <v>6.7350000000000003</v>
      </c>
      <c r="CE18" s="9">
        <v>36.963999999999999</v>
      </c>
      <c r="CF18" s="9">
        <v>2413.09</v>
      </c>
      <c r="CG18" s="9">
        <v>221.49700000000001</v>
      </c>
      <c r="CH18" s="9">
        <v>151.786</v>
      </c>
      <c r="CI18" s="9">
        <v>360.45800000000003</v>
      </c>
      <c r="CJ18" s="9">
        <v>708.21</v>
      </c>
      <c r="CK18" s="9">
        <v>2438.6219999999998</v>
      </c>
      <c r="CL18" s="9">
        <v>752.42200000000003</v>
      </c>
      <c r="CM18" s="9">
        <v>169.40700000000001</v>
      </c>
      <c r="CN18" s="9">
        <v>4481.4189999999999</v>
      </c>
      <c r="CO18" s="9">
        <v>1543.65</v>
      </c>
      <c r="CP18" s="9">
        <v>1476.8050000000001</v>
      </c>
      <c r="CQ18" s="9">
        <v>133.911</v>
      </c>
      <c r="CR18" s="9">
        <v>123.06699999999999</v>
      </c>
      <c r="CS18" s="9">
        <v>54.86</v>
      </c>
      <c r="CT18" s="9">
        <v>68.206999999999994</v>
      </c>
      <c r="CU18" s="9">
        <v>74.281000000000006</v>
      </c>
      <c r="CV18" s="9">
        <v>48.784999999999997</v>
      </c>
      <c r="CW18" s="9">
        <v>68.552999999999997</v>
      </c>
      <c r="CX18" s="9">
        <v>27.952000000000002</v>
      </c>
      <c r="CY18" s="9">
        <v>26.561</v>
      </c>
      <c r="CZ18" s="9">
        <v>49.470999999999997</v>
      </c>
      <c r="DA18" s="9">
        <v>29.922000000000001</v>
      </c>
      <c r="DB18" s="9">
        <v>43.673999999999999</v>
      </c>
      <c r="DC18" s="9">
        <v>92.463999999999999</v>
      </c>
      <c r="DD18" s="9">
        <v>30.602</v>
      </c>
      <c r="DE18" s="9">
        <v>10.845000000000001</v>
      </c>
      <c r="DF18" s="9">
        <v>1342.893</v>
      </c>
      <c r="DG18" s="9">
        <v>1047.116</v>
      </c>
      <c r="DH18" s="9">
        <v>982.03099999999995</v>
      </c>
      <c r="DI18" s="9">
        <v>30.327999999999999</v>
      </c>
      <c r="DJ18" s="9">
        <v>34.756</v>
      </c>
      <c r="DK18" s="9">
        <v>24.768999999999998</v>
      </c>
      <c r="DL18" s="9">
        <v>23.317</v>
      </c>
      <c r="DM18" s="9">
        <v>16.998999999999999</v>
      </c>
      <c r="DN18" s="9">
        <v>830.005</v>
      </c>
      <c r="DO18" s="9">
        <v>61.192999999999998</v>
      </c>
      <c r="DP18" s="9">
        <v>38.341000000000001</v>
      </c>
      <c r="DQ18" s="9">
        <v>117.577</v>
      </c>
      <c r="DR18" s="9">
        <v>208.636</v>
      </c>
      <c r="DS18" s="9">
        <v>838.48</v>
      </c>
      <c r="DT18" s="9">
        <v>295.77699999999999</v>
      </c>
      <c r="DU18" s="9">
        <v>66.846000000000004</v>
      </c>
      <c r="DV18" s="9">
        <v>1543.65</v>
      </c>
      <c r="DW18" s="9">
        <v>1799.018</v>
      </c>
      <c r="DX18" s="9">
        <v>1731.0650000000001</v>
      </c>
      <c r="DY18" s="9">
        <v>162.733</v>
      </c>
      <c r="DZ18" s="9">
        <v>148.84</v>
      </c>
      <c r="EA18" s="9">
        <v>79.572000000000003</v>
      </c>
      <c r="EB18" s="9">
        <v>69.268000000000001</v>
      </c>
      <c r="EC18" s="9">
        <v>99.754999999999995</v>
      </c>
      <c r="ED18" s="9">
        <v>49.085000000000001</v>
      </c>
      <c r="EE18" s="9">
        <v>99.02</v>
      </c>
      <c r="EF18" s="9">
        <v>19.798999999999999</v>
      </c>
      <c r="EG18" s="9">
        <v>30.021000000000001</v>
      </c>
      <c r="EH18" s="9">
        <v>61.225999999999999</v>
      </c>
      <c r="EI18" s="9">
        <v>43.085999999999999</v>
      </c>
      <c r="EJ18" s="9">
        <v>44.529000000000003</v>
      </c>
      <c r="EK18" s="9">
        <v>100.223</v>
      </c>
      <c r="EL18" s="9">
        <v>48.616999999999997</v>
      </c>
      <c r="EM18" s="9">
        <v>13.893000000000001</v>
      </c>
      <c r="EN18" s="9">
        <v>1568.3330000000001</v>
      </c>
      <c r="EO18" s="9">
        <v>1091.143</v>
      </c>
      <c r="EP18" s="9">
        <v>1047.914</v>
      </c>
      <c r="EQ18" s="9">
        <v>24.408999999999999</v>
      </c>
      <c r="ER18" s="9">
        <v>18.82</v>
      </c>
      <c r="ES18" s="9">
        <v>22.361999999999998</v>
      </c>
      <c r="ET18" s="9">
        <v>12.224</v>
      </c>
      <c r="EU18" s="9">
        <v>8.0530000000000008</v>
      </c>
      <c r="EV18" s="9">
        <v>838.779</v>
      </c>
      <c r="EW18" s="9">
        <v>52.697000000000003</v>
      </c>
      <c r="EX18" s="9">
        <v>42.652000000000001</v>
      </c>
      <c r="EY18" s="9">
        <v>157.01499999999999</v>
      </c>
      <c r="EZ18" s="9">
        <v>155.94399999999999</v>
      </c>
      <c r="FA18" s="9">
        <v>935.2</v>
      </c>
      <c r="FB18" s="9">
        <v>477.18900000000002</v>
      </c>
      <c r="FC18" s="9">
        <v>67.953000000000003</v>
      </c>
      <c r="FD18" s="9">
        <v>1799.018</v>
      </c>
      <c r="FE18" s="9">
        <v>2806.9119999999998</v>
      </c>
      <c r="FF18" s="9">
        <v>2633.9949999999999</v>
      </c>
      <c r="FG18" s="9">
        <v>342.42099999999999</v>
      </c>
      <c r="FH18" s="9">
        <v>313.03300000000002</v>
      </c>
      <c r="FI18" s="9">
        <v>123.242</v>
      </c>
      <c r="FJ18" s="9">
        <v>189.791</v>
      </c>
      <c r="FK18" s="9">
        <v>199.916</v>
      </c>
      <c r="FL18" s="9">
        <v>113.117</v>
      </c>
      <c r="FM18" s="9">
        <v>213.46100000000001</v>
      </c>
      <c r="FN18" s="9">
        <v>68.146000000000001</v>
      </c>
      <c r="FO18" s="9">
        <v>29.94</v>
      </c>
      <c r="FP18" s="9">
        <v>78.093000000000004</v>
      </c>
      <c r="FQ18" s="9">
        <v>132.72999999999999</v>
      </c>
      <c r="FR18" s="9">
        <v>102.21</v>
      </c>
      <c r="FS18" s="9">
        <v>200.85</v>
      </c>
      <c r="FT18" s="9">
        <v>112.18300000000001</v>
      </c>
      <c r="FU18" s="9">
        <v>29.388000000000002</v>
      </c>
      <c r="FV18" s="9">
        <v>2291.5740000000001</v>
      </c>
      <c r="FW18" s="9">
        <v>2019.7660000000001</v>
      </c>
      <c r="FX18" s="9">
        <v>1889.7339999999999</v>
      </c>
      <c r="FY18" s="9">
        <v>56.317999999999998</v>
      </c>
      <c r="FZ18" s="9">
        <v>72.165999999999997</v>
      </c>
      <c r="GA18" s="9">
        <v>56.432000000000002</v>
      </c>
      <c r="GB18" s="9">
        <v>54.536000000000001</v>
      </c>
      <c r="GC18" s="9">
        <v>15.959</v>
      </c>
      <c r="GD18" s="9">
        <v>1412.3440000000001</v>
      </c>
      <c r="GE18" s="9">
        <v>157.43199999999999</v>
      </c>
      <c r="GF18" s="9">
        <v>135.09100000000001</v>
      </c>
      <c r="GG18" s="9">
        <v>314.899</v>
      </c>
      <c r="GH18" s="9">
        <v>286.68400000000003</v>
      </c>
      <c r="GI18" s="9">
        <v>1733.0820000000001</v>
      </c>
      <c r="GJ18" s="9">
        <v>271.80799999999999</v>
      </c>
      <c r="GK18" s="9">
        <v>172.917</v>
      </c>
      <c r="GL18" s="9">
        <v>2806.9119999999998</v>
      </c>
      <c r="GM18" s="9">
        <v>1675.068</v>
      </c>
      <c r="GN18" s="9">
        <v>1552.1590000000001</v>
      </c>
      <c r="GO18" s="9">
        <v>187.72900000000001</v>
      </c>
      <c r="GP18" s="9">
        <v>168.851</v>
      </c>
      <c r="GQ18" s="9">
        <v>56.558999999999997</v>
      </c>
      <c r="GR18" s="9">
        <v>112.292</v>
      </c>
      <c r="GS18" s="9">
        <v>87.522999999999996</v>
      </c>
      <c r="GT18" s="9">
        <v>81.328000000000003</v>
      </c>
      <c r="GU18" s="9">
        <v>92.972999999999999</v>
      </c>
      <c r="GV18" s="9">
        <v>74.379000000000005</v>
      </c>
      <c r="GW18" s="9">
        <v>0</v>
      </c>
      <c r="GX18" s="9">
        <v>40.9</v>
      </c>
      <c r="GY18" s="9">
        <v>78.994</v>
      </c>
      <c r="GZ18" s="9">
        <v>48.957000000000001</v>
      </c>
      <c r="HA18" s="9">
        <v>109.842</v>
      </c>
      <c r="HB18" s="9">
        <v>59.009</v>
      </c>
      <c r="HC18" s="9">
        <v>18.878</v>
      </c>
      <c r="HD18" s="9">
        <v>1364.43</v>
      </c>
      <c r="HE18" s="9">
        <v>1182.779</v>
      </c>
      <c r="HF18" s="9">
        <v>1127.3900000000001</v>
      </c>
      <c r="HG18" s="9">
        <v>27.206</v>
      </c>
      <c r="HH18" s="9">
        <v>28.183</v>
      </c>
      <c r="HI18" s="9">
        <v>24.193000000000001</v>
      </c>
      <c r="HJ18" s="9">
        <v>24.413</v>
      </c>
      <c r="HK18" s="9">
        <v>6.1529999999999996</v>
      </c>
      <c r="HL18" s="9">
        <v>753.13</v>
      </c>
      <c r="HM18" s="9">
        <v>84.695999999999998</v>
      </c>
      <c r="HN18" s="9">
        <v>82.117999999999995</v>
      </c>
      <c r="HO18" s="9">
        <v>262.83499999999998</v>
      </c>
      <c r="HP18" s="9">
        <v>135.26900000000001</v>
      </c>
      <c r="HQ18" s="9">
        <v>1047.51</v>
      </c>
      <c r="HR18" s="9">
        <v>181.65100000000001</v>
      </c>
      <c r="HS18" s="9">
        <v>122.90900000000001</v>
      </c>
      <c r="HT18" s="9">
        <v>1675.068</v>
      </c>
      <c r="HU18" s="9">
        <v>1798.1849999999999</v>
      </c>
      <c r="HV18" s="9">
        <v>1571.607</v>
      </c>
      <c r="HW18" s="9">
        <v>1571.607</v>
      </c>
      <c r="HX18" s="9">
        <v>131.85499999999999</v>
      </c>
      <c r="HY18" s="9">
        <v>1439.751</v>
      </c>
      <c r="HZ18" s="9">
        <v>226.57900000000001</v>
      </c>
      <c r="IA18" s="9">
        <v>4473.0410000000002</v>
      </c>
      <c r="IB18" s="9">
        <v>4215.2510000000002</v>
      </c>
      <c r="IC18" s="9">
        <v>820.07600000000002</v>
      </c>
      <c r="ID18" s="9">
        <v>348.90199999999999</v>
      </c>
      <c r="IE18" s="9">
        <v>143.45699999999999</v>
      </c>
      <c r="IF18" s="9">
        <v>168.35499999999999</v>
      </c>
      <c r="IG18" s="9">
        <v>209.607</v>
      </c>
      <c r="IH18" s="9">
        <v>102.206</v>
      </c>
      <c r="II18" s="9">
        <v>218.57400000000001</v>
      </c>
      <c r="IJ18" s="9">
        <v>52.12</v>
      </c>
      <c r="IK18" s="9">
        <v>38.189</v>
      </c>
      <c r="IL18" s="9">
        <v>113.556</v>
      </c>
      <c r="IM18" s="9">
        <v>97.263000000000005</v>
      </c>
      <c r="IN18" s="9">
        <v>101.88</v>
      </c>
      <c r="IO18" s="9">
        <v>220.72300000000001</v>
      </c>
      <c r="IP18" s="9">
        <v>91.975999999999999</v>
      </c>
      <c r="IQ18" s="9">
        <v>471.17399999999998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3005.5030000000002</v>
      </c>
      <c r="C11" s="9">
        <v>2433.9580000000001</v>
      </c>
      <c r="D11" s="9">
        <v>2322.047</v>
      </c>
      <c r="E11" s="9">
        <v>59.017000000000003</v>
      </c>
      <c r="F11" s="9">
        <v>52.893999999999998</v>
      </c>
      <c r="G11" s="9">
        <v>60.353999999999999</v>
      </c>
      <c r="H11" s="9">
        <v>26.998000000000001</v>
      </c>
      <c r="I11" s="9">
        <v>16.745999999999999</v>
      </c>
      <c r="J11" s="9">
        <v>1913.451</v>
      </c>
      <c r="K11" s="9">
        <v>131.75899999999999</v>
      </c>
      <c r="L11" s="9">
        <v>108.38200000000001</v>
      </c>
      <c r="M11" s="9">
        <v>280.36599999999999</v>
      </c>
      <c r="N11" s="9">
        <v>358.71</v>
      </c>
      <c r="O11" s="9">
        <v>2075.248</v>
      </c>
      <c r="P11" s="9">
        <v>571.54499999999996</v>
      </c>
      <c r="Q11" s="9">
        <v>258.43900000000002</v>
      </c>
      <c r="R11" s="9">
        <v>3495.7660000000001</v>
      </c>
      <c r="S11" s="9">
        <v>407.88900000000001</v>
      </c>
      <c r="T11" s="9">
        <v>465.90800000000002</v>
      </c>
      <c r="U11" s="9">
        <v>440.75099999999998</v>
      </c>
      <c r="V11" s="9">
        <v>25.178000000000001</v>
      </c>
      <c r="W11" s="9">
        <v>22.486999999999998</v>
      </c>
      <c r="X11" s="9">
        <v>8.2409999999999997</v>
      </c>
      <c r="Y11" s="9">
        <v>14.247</v>
      </c>
      <c r="Z11" s="9">
        <v>7.7389999999999999</v>
      </c>
      <c r="AA11" s="9">
        <v>14.747999999999999</v>
      </c>
      <c r="AB11" s="9">
        <v>8.8469999999999995</v>
      </c>
      <c r="AC11" s="9">
        <v>2.5430000000000001</v>
      </c>
      <c r="AD11" s="9">
        <v>8.2940000000000005</v>
      </c>
      <c r="AE11" s="9">
        <v>5.5640000000000001</v>
      </c>
      <c r="AF11" s="9">
        <v>6.5949999999999998</v>
      </c>
      <c r="AG11" s="9">
        <v>10.327999999999999</v>
      </c>
      <c r="AH11" s="9">
        <v>16.667999999999999</v>
      </c>
      <c r="AI11" s="9">
        <v>5.82</v>
      </c>
      <c r="AJ11" s="9">
        <v>2.6909999999999998</v>
      </c>
      <c r="AK11" s="9">
        <v>415.57299999999998</v>
      </c>
      <c r="AL11" s="9">
        <v>278.30500000000001</v>
      </c>
      <c r="AM11" s="9">
        <v>261.54599999999999</v>
      </c>
      <c r="AN11" s="9">
        <v>10.159000000000001</v>
      </c>
      <c r="AO11" s="9">
        <v>6.6</v>
      </c>
      <c r="AP11" s="9">
        <v>10.699</v>
      </c>
      <c r="AQ11" s="9">
        <v>1.897</v>
      </c>
      <c r="AR11" s="9">
        <v>2.3180000000000001</v>
      </c>
      <c r="AS11" s="9">
        <v>227.148</v>
      </c>
      <c r="AT11" s="9">
        <v>19.309000000000001</v>
      </c>
      <c r="AU11" s="9">
        <v>7.0979999999999999</v>
      </c>
      <c r="AV11" s="9">
        <v>24.75</v>
      </c>
      <c r="AW11" s="9">
        <v>61.744</v>
      </c>
      <c r="AX11" s="9">
        <v>216.56100000000001</v>
      </c>
      <c r="AY11" s="9">
        <v>137.268</v>
      </c>
      <c r="AZ11" s="9">
        <v>25.157</v>
      </c>
      <c r="BA11" s="9">
        <v>465.90800000000002</v>
      </c>
      <c r="BB11" s="9">
        <v>868.22500000000002</v>
      </c>
      <c r="BC11" s="9">
        <v>825.04100000000005</v>
      </c>
      <c r="BD11" s="9">
        <v>66.436000000000007</v>
      </c>
      <c r="BE11" s="9">
        <v>59.587000000000003</v>
      </c>
      <c r="BF11" s="9">
        <v>34.929000000000002</v>
      </c>
      <c r="BG11" s="9">
        <v>24.658999999999999</v>
      </c>
      <c r="BH11" s="9">
        <v>49.073999999999998</v>
      </c>
      <c r="BI11" s="9">
        <v>10.513999999999999</v>
      </c>
      <c r="BJ11" s="9">
        <v>52.671999999999997</v>
      </c>
      <c r="BK11" s="9">
        <v>0</v>
      </c>
      <c r="BL11" s="9">
        <v>6.9160000000000004</v>
      </c>
      <c r="BM11" s="9">
        <v>24.387</v>
      </c>
      <c r="BN11" s="9">
        <v>17.518999999999998</v>
      </c>
      <c r="BO11" s="9">
        <v>17.681999999999999</v>
      </c>
      <c r="BP11" s="9">
        <v>48.335000000000001</v>
      </c>
      <c r="BQ11" s="9">
        <v>11.252000000000001</v>
      </c>
      <c r="BR11" s="9">
        <v>6.8479999999999999</v>
      </c>
      <c r="BS11" s="9">
        <v>758.60500000000002</v>
      </c>
      <c r="BT11" s="9">
        <v>631.94399999999996</v>
      </c>
      <c r="BU11" s="9">
        <v>599.66899999999998</v>
      </c>
      <c r="BV11" s="9">
        <v>20.242000000000001</v>
      </c>
      <c r="BW11" s="9">
        <v>12.032999999999999</v>
      </c>
      <c r="BX11" s="9">
        <v>21.901</v>
      </c>
      <c r="BY11" s="9">
        <v>1.397</v>
      </c>
      <c r="BZ11" s="9">
        <v>7.1630000000000003</v>
      </c>
      <c r="CA11" s="9">
        <v>506.52100000000002</v>
      </c>
      <c r="CB11" s="9">
        <v>45.33</v>
      </c>
      <c r="CC11" s="9">
        <v>29.667000000000002</v>
      </c>
      <c r="CD11" s="9">
        <v>50.426000000000002</v>
      </c>
      <c r="CE11" s="9">
        <v>118.312</v>
      </c>
      <c r="CF11" s="9">
        <v>513.63199999999995</v>
      </c>
      <c r="CG11" s="9">
        <v>126.661</v>
      </c>
      <c r="CH11" s="9">
        <v>43.183999999999997</v>
      </c>
      <c r="CI11" s="9">
        <v>868.22500000000002</v>
      </c>
      <c r="CJ11" s="9">
        <v>478.62599999999998</v>
      </c>
      <c r="CK11" s="9">
        <v>458.19799999999998</v>
      </c>
      <c r="CL11" s="9">
        <v>43.851999999999997</v>
      </c>
      <c r="CM11" s="9">
        <v>39.415999999999997</v>
      </c>
      <c r="CN11" s="9">
        <v>27.771999999999998</v>
      </c>
      <c r="CO11" s="9">
        <v>11.644</v>
      </c>
      <c r="CP11" s="9">
        <v>31.202999999999999</v>
      </c>
      <c r="CQ11" s="9">
        <v>8.2129999999999992</v>
      </c>
      <c r="CR11" s="9">
        <v>31.701000000000001</v>
      </c>
      <c r="CS11" s="9">
        <v>2.7480000000000002</v>
      </c>
      <c r="CT11" s="9">
        <v>4.9669999999999996</v>
      </c>
      <c r="CU11" s="9">
        <v>12.696</v>
      </c>
      <c r="CV11" s="9">
        <v>8.5169999999999995</v>
      </c>
      <c r="CW11" s="9">
        <v>18.202999999999999</v>
      </c>
      <c r="CX11" s="9">
        <v>25.67</v>
      </c>
      <c r="CY11" s="9">
        <v>13.746</v>
      </c>
      <c r="CZ11" s="9">
        <v>4.4370000000000003</v>
      </c>
      <c r="DA11" s="9">
        <v>414.346</v>
      </c>
      <c r="DB11" s="9">
        <v>288.22199999999998</v>
      </c>
      <c r="DC11" s="9">
        <v>283.26</v>
      </c>
      <c r="DD11" s="9">
        <v>4.3339999999999996</v>
      </c>
      <c r="DE11" s="9">
        <v>0.629</v>
      </c>
      <c r="DF11" s="9">
        <v>3.7</v>
      </c>
      <c r="DG11" s="9">
        <v>0.63400000000000001</v>
      </c>
      <c r="DH11" s="9">
        <v>0.629</v>
      </c>
      <c r="DI11" s="9">
        <v>237.05600000000001</v>
      </c>
      <c r="DJ11" s="9">
        <v>7.9640000000000004</v>
      </c>
      <c r="DK11" s="9">
        <v>11.445</v>
      </c>
      <c r="DL11" s="9">
        <v>31.757999999999999</v>
      </c>
      <c r="DM11" s="9">
        <v>31.015999999999998</v>
      </c>
      <c r="DN11" s="9">
        <v>257.20600000000002</v>
      </c>
      <c r="DO11" s="9">
        <v>126.123</v>
      </c>
      <c r="DP11" s="9">
        <v>20.428000000000001</v>
      </c>
      <c r="DQ11" s="9">
        <v>478.62599999999998</v>
      </c>
      <c r="DR11" s="9">
        <v>353.404</v>
      </c>
      <c r="DS11" s="9">
        <v>329.74599999999998</v>
      </c>
      <c r="DT11" s="9">
        <v>36.279000000000003</v>
      </c>
      <c r="DU11" s="9">
        <v>28.283000000000001</v>
      </c>
      <c r="DV11" s="9">
        <v>10.603999999999999</v>
      </c>
      <c r="DW11" s="9">
        <v>17.68</v>
      </c>
      <c r="DX11" s="9">
        <v>15.313000000000001</v>
      </c>
      <c r="DY11" s="9">
        <v>12.971</v>
      </c>
      <c r="DZ11" s="9">
        <v>12.221</v>
      </c>
      <c r="EA11" s="9">
        <v>6.4509999999999996</v>
      </c>
      <c r="EB11" s="9">
        <v>7.9119999999999999</v>
      </c>
      <c r="EC11" s="9">
        <v>1.704</v>
      </c>
      <c r="ED11" s="9">
        <v>14.75</v>
      </c>
      <c r="EE11" s="9">
        <v>11.83</v>
      </c>
      <c r="EF11" s="9">
        <v>16.800999999999998</v>
      </c>
      <c r="EG11" s="9">
        <v>11.483000000000001</v>
      </c>
      <c r="EH11" s="9">
        <v>7.9950000000000001</v>
      </c>
      <c r="EI11" s="9">
        <v>293.46699999999998</v>
      </c>
      <c r="EJ11" s="9">
        <v>269.51100000000002</v>
      </c>
      <c r="EK11" s="9">
        <v>262.61700000000002</v>
      </c>
      <c r="EL11" s="9">
        <v>5.8070000000000004</v>
      </c>
      <c r="EM11" s="9">
        <v>1.087</v>
      </c>
      <c r="EN11" s="9">
        <v>3.5539999999999998</v>
      </c>
      <c r="EO11" s="9">
        <v>2.1190000000000002</v>
      </c>
      <c r="EP11" s="9">
        <v>1.2210000000000001</v>
      </c>
      <c r="EQ11" s="9">
        <v>187.55099999999999</v>
      </c>
      <c r="ER11" s="9">
        <v>15.523999999999999</v>
      </c>
      <c r="ES11" s="9">
        <v>18.585000000000001</v>
      </c>
      <c r="ET11" s="9">
        <v>47.85</v>
      </c>
      <c r="EU11" s="9">
        <v>28.678999999999998</v>
      </c>
      <c r="EV11" s="9">
        <v>240.83199999999999</v>
      </c>
      <c r="EW11" s="9">
        <v>23.956</v>
      </c>
      <c r="EX11" s="9">
        <v>23.658000000000001</v>
      </c>
      <c r="EY11" s="9">
        <v>353.404</v>
      </c>
      <c r="EZ11" s="9">
        <v>486.036</v>
      </c>
      <c r="FA11" s="9">
        <v>461.887</v>
      </c>
      <c r="FB11" s="9">
        <v>35.439</v>
      </c>
      <c r="FC11" s="9">
        <v>29.904</v>
      </c>
      <c r="FD11" s="9">
        <v>10.121</v>
      </c>
      <c r="FE11" s="9">
        <v>19.783000000000001</v>
      </c>
      <c r="FF11" s="9">
        <v>16.891999999999999</v>
      </c>
      <c r="FG11" s="9">
        <v>13.010999999999999</v>
      </c>
      <c r="FH11" s="9">
        <v>12.503</v>
      </c>
      <c r="FI11" s="9">
        <v>9.8829999999999991</v>
      </c>
      <c r="FJ11" s="9">
        <v>7.5179999999999998</v>
      </c>
      <c r="FK11" s="9">
        <v>10.316000000000001</v>
      </c>
      <c r="FL11" s="9">
        <v>9.3550000000000004</v>
      </c>
      <c r="FM11" s="9">
        <v>10.231999999999999</v>
      </c>
      <c r="FN11" s="9">
        <v>20.832000000000001</v>
      </c>
      <c r="FO11" s="9">
        <v>9.0719999999999992</v>
      </c>
      <c r="FP11" s="9">
        <v>5.5359999999999996</v>
      </c>
      <c r="FQ11" s="9">
        <v>426.44799999999998</v>
      </c>
      <c r="FR11" s="9">
        <v>365.99</v>
      </c>
      <c r="FS11" s="9">
        <v>338.649</v>
      </c>
      <c r="FT11" s="9">
        <v>10.717000000000001</v>
      </c>
      <c r="FU11" s="9">
        <v>16.623999999999999</v>
      </c>
      <c r="FV11" s="9">
        <v>11.544</v>
      </c>
      <c r="FW11" s="9">
        <v>12.393000000000001</v>
      </c>
      <c r="FX11" s="9">
        <v>1.7130000000000001</v>
      </c>
      <c r="FY11" s="9">
        <v>305.87799999999999</v>
      </c>
      <c r="FZ11" s="9">
        <v>17.951000000000001</v>
      </c>
      <c r="GA11" s="9">
        <v>13.585000000000001</v>
      </c>
      <c r="GB11" s="9">
        <v>28.576000000000001</v>
      </c>
      <c r="GC11" s="9">
        <v>53.872999999999998</v>
      </c>
      <c r="GD11" s="9">
        <v>312.11700000000002</v>
      </c>
      <c r="GE11" s="9">
        <v>60.457999999999998</v>
      </c>
      <c r="GF11" s="9">
        <v>24.148</v>
      </c>
      <c r="GG11" s="9">
        <v>486.036</v>
      </c>
      <c r="GH11" s="9">
        <v>324.03100000000001</v>
      </c>
      <c r="GI11" s="9">
        <v>296.97300000000001</v>
      </c>
      <c r="GJ11" s="9">
        <v>26.472000000000001</v>
      </c>
      <c r="GK11" s="9">
        <v>22.071999999999999</v>
      </c>
      <c r="GL11" s="9">
        <v>11.055999999999999</v>
      </c>
      <c r="GM11" s="9">
        <v>11.016</v>
      </c>
      <c r="GN11" s="9">
        <v>12.771000000000001</v>
      </c>
      <c r="GO11" s="9">
        <v>9.3000000000000007</v>
      </c>
      <c r="GP11" s="9">
        <v>13.363</v>
      </c>
      <c r="GQ11" s="9">
        <v>7.5919999999999996</v>
      </c>
      <c r="GR11" s="9">
        <v>0.63600000000000001</v>
      </c>
      <c r="GS11" s="9">
        <v>9.3680000000000003</v>
      </c>
      <c r="GT11" s="9">
        <v>8.82</v>
      </c>
      <c r="GU11" s="9">
        <v>3.883</v>
      </c>
      <c r="GV11" s="9">
        <v>15.221</v>
      </c>
      <c r="GW11" s="9">
        <v>6.851</v>
      </c>
      <c r="GX11" s="9">
        <v>4.4000000000000004</v>
      </c>
      <c r="GY11" s="9">
        <v>270.50099999999998</v>
      </c>
      <c r="GZ11" s="9">
        <v>244.42</v>
      </c>
      <c r="HA11" s="9">
        <v>233.852</v>
      </c>
      <c r="HB11" s="9">
        <v>2.6440000000000001</v>
      </c>
      <c r="HC11" s="9">
        <v>7.9249999999999998</v>
      </c>
      <c r="HD11" s="9">
        <v>3.399</v>
      </c>
      <c r="HE11" s="9">
        <v>4.4130000000000003</v>
      </c>
      <c r="HF11" s="9">
        <v>2.379</v>
      </c>
      <c r="HG11" s="9">
        <v>170.3</v>
      </c>
      <c r="HH11" s="9">
        <v>13.201000000000001</v>
      </c>
      <c r="HI11" s="9">
        <v>16.081</v>
      </c>
      <c r="HJ11" s="9">
        <v>44.838000000000001</v>
      </c>
      <c r="HK11" s="9">
        <v>33.128</v>
      </c>
      <c r="HL11" s="9">
        <v>211.292</v>
      </c>
      <c r="HM11" s="9">
        <v>26.081</v>
      </c>
      <c r="HN11" s="9">
        <v>27.058</v>
      </c>
      <c r="HO11" s="9">
        <v>324.03100000000001</v>
      </c>
      <c r="HP11" s="9">
        <v>213.946</v>
      </c>
      <c r="HQ11" s="9">
        <v>198.245</v>
      </c>
      <c r="HR11" s="9">
        <v>22.263000000000002</v>
      </c>
      <c r="HS11" s="9">
        <v>19.276</v>
      </c>
      <c r="HT11" s="9">
        <v>10.167</v>
      </c>
      <c r="HU11" s="9">
        <v>9.1080000000000005</v>
      </c>
      <c r="HV11" s="9">
        <v>14.148</v>
      </c>
      <c r="HW11" s="9">
        <v>5.1269999999999998</v>
      </c>
      <c r="HX11" s="9">
        <v>14.148</v>
      </c>
      <c r="HY11" s="9">
        <v>1.9350000000000001</v>
      </c>
      <c r="HZ11" s="9">
        <v>3.1920000000000002</v>
      </c>
      <c r="IA11" s="9">
        <v>4.532</v>
      </c>
      <c r="IB11" s="9">
        <v>6.5780000000000003</v>
      </c>
      <c r="IC11" s="9">
        <v>8.1660000000000004</v>
      </c>
      <c r="ID11" s="9">
        <v>11.138999999999999</v>
      </c>
      <c r="IE11" s="9">
        <v>8.1370000000000005</v>
      </c>
      <c r="IF11" s="9">
        <v>2.988</v>
      </c>
      <c r="IG11" s="9">
        <v>175.982</v>
      </c>
      <c r="IH11" s="9">
        <v>145.423</v>
      </c>
      <c r="II11" s="9">
        <v>138.756</v>
      </c>
      <c r="IJ11" s="9">
        <v>3.3740000000000001</v>
      </c>
      <c r="IK11" s="9">
        <v>3.2919999999999998</v>
      </c>
      <c r="IL11" s="9">
        <v>3.3740000000000001</v>
      </c>
      <c r="IM11" s="9">
        <v>1.31</v>
      </c>
      <c r="IN11" s="9">
        <v>1.323</v>
      </c>
      <c r="IO11" s="9">
        <v>116.968</v>
      </c>
      <c r="IP11" s="9">
        <v>3.74</v>
      </c>
      <c r="IQ11" s="9">
        <v>6.1059999999999999</v>
      </c>
    </row>
    <row r="12" spans="1:251">
      <c r="A12" s="10">
        <v>42401</v>
      </c>
      <c r="B12" s="9">
        <v>3090.7550000000001</v>
      </c>
      <c r="C12" s="9">
        <v>2492.0749999999998</v>
      </c>
      <c r="D12" s="9">
        <v>2372.0219999999999</v>
      </c>
      <c r="E12" s="9">
        <v>64.367999999999995</v>
      </c>
      <c r="F12" s="9">
        <v>55.231000000000002</v>
      </c>
      <c r="G12" s="9">
        <v>56.317999999999998</v>
      </c>
      <c r="H12" s="9">
        <v>34.917999999999999</v>
      </c>
      <c r="I12" s="9">
        <v>22.152000000000001</v>
      </c>
      <c r="J12" s="9">
        <v>1959.375</v>
      </c>
      <c r="K12" s="9">
        <v>137.208</v>
      </c>
      <c r="L12" s="9">
        <v>101.64400000000001</v>
      </c>
      <c r="M12" s="9">
        <v>293.84800000000001</v>
      </c>
      <c r="N12" s="9">
        <v>369.86</v>
      </c>
      <c r="O12" s="9">
        <v>2122.2150000000001</v>
      </c>
      <c r="P12" s="9">
        <v>598.67999999999995</v>
      </c>
      <c r="Q12" s="9">
        <v>281.27699999999999</v>
      </c>
      <c r="R12" s="9">
        <v>3597.3620000000001</v>
      </c>
      <c r="S12" s="9">
        <v>473.60300000000001</v>
      </c>
      <c r="T12" s="9">
        <v>518.96900000000005</v>
      </c>
      <c r="U12" s="9">
        <v>503.99599999999998</v>
      </c>
      <c r="V12" s="9">
        <v>40.103000000000002</v>
      </c>
      <c r="W12" s="9">
        <v>38.161000000000001</v>
      </c>
      <c r="X12" s="9">
        <v>14.782</v>
      </c>
      <c r="Y12" s="9">
        <v>23.38</v>
      </c>
      <c r="Z12" s="9">
        <v>20.111000000000001</v>
      </c>
      <c r="AA12" s="9">
        <v>18.05</v>
      </c>
      <c r="AB12" s="9">
        <v>21.427</v>
      </c>
      <c r="AC12" s="9">
        <v>2.4580000000000002</v>
      </c>
      <c r="AD12" s="9">
        <v>12.185</v>
      </c>
      <c r="AE12" s="9">
        <v>13.930999999999999</v>
      </c>
      <c r="AF12" s="9">
        <v>6.8860000000000001</v>
      </c>
      <c r="AG12" s="9">
        <v>17.344000000000001</v>
      </c>
      <c r="AH12" s="9">
        <v>27.358000000000001</v>
      </c>
      <c r="AI12" s="9">
        <v>10.804</v>
      </c>
      <c r="AJ12" s="9">
        <v>1.9419999999999999</v>
      </c>
      <c r="AK12" s="9">
        <v>463.89299999999997</v>
      </c>
      <c r="AL12" s="9">
        <v>295.31</v>
      </c>
      <c r="AM12" s="9">
        <v>270.827</v>
      </c>
      <c r="AN12" s="9">
        <v>14.348000000000001</v>
      </c>
      <c r="AO12" s="9">
        <v>10.135</v>
      </c>
      <c r="AP12" s="9">
        <v>12.55</v>
      </c>
      <c r="AQ12" s="9">
        <v>2.4089999999999998</v>
      </c>
      <c r="AR12" s="9">
        <v>7.5960000000000001</v>
      </c>
      <c r="AS12" s="9">
        <v>247.358</v>
      </c>
      <c r="AT12" s="9">
        <v>14.161</v>
      </c>
      <c r="AU12" s="9">
        <v>8.6969999999999992</v>
      </c>
      <c r="AV12" s="9">
        <v>25.094999999999999</v>
      </c>
      <c r="AW12" s="9">
        <v>69.442999999999998</v>
      </c>
      <c r="AX12" s="9">
        <v>225.86699999999999</v>
      </c>
      <c r="AY12" s="9">
        <v>168.583</v>
      </c>
      <c r="AZ12" s="9">
        <v>14.973000000000001</v>
      </c>
      <c r="BA12" s="9">
        <v>518.96900000000005</v>
      </c>
      <c r="BB12" s="9">
        <v>888.68</v>
      </c>
      <c r="BC12" s="9">
        <v>843.74699999999996</v>
      </c>
      <c r="BD12" s="9">
        <v>68.394000000000005</v>
      </c>
      <c r="BE12" s="9">
        <v>62.363999999999997</v>
      </c>
      <c r="BF12" s="9">
        <v>35.555</v>
      </c>
      <c r="BG12" s="9">
        <v>26.809000000000001</v>
      </c>
      <c r="BH12" s="9">
        <v>47.762</v>
      </c>
      <c r="BI12" s="9">
        <v>14.602</v>
      </c>
      <c r="BJ12" s="9">
        <v>48.966000000000001</v>
      </c>
      <c r="BK12" s="9">
        <v>0.58799999999999997</v>
      </c>
      <c r="BL12" s="9">
        <v>10.586</v>
      </c>
      <c r="BM12" s="9">
        <v>20.632999999999999</v>
      </c>
      <c r="BN12" s="9">
        <v>20.18</v>
      </c>
      <c r="BO12" s="9">
        <v>21.550999999999998</v>
      </c>
      <c r="BP12" s="9">
        <v>42.704999999999998</v>
      </c>
      <c r="BQ12" s="9">
        <v>19.658999999999999</v>
      </c>
      <c r="BR12" s="9">
        <v>6.03</v>
      </c>
      <c r="BS12" s="9">
        <v>775.35299999999995</v>
      </c>
      <c r="BT12" s="9">
        <v>652.74599999999998</v>
      </c>
      <c r="BU12" s="9">
        <v>625.58699999999999</v>
      </c>
      <c r="BV12" s="9">
        <v>20.853000000000002</v>
      </c>
      <c r="BW12" s="9">
        <v>6.306</v>
      </c>
      <c r="BX12" s="9">
        <v>23.332999999999998</v>
      </c>
      <c r="BY12" s="9">
        <v>0.67100000000000004</v>
      </c>
      <c r="BZ12" s="9">
        <v>3.1560000000000001</v>
      </c>
      <c r="CA12" s="9">
        <v>514.90899999999999</v>
      </c>
      <c r="CB12" s="9">
        <v>41.107999999999997</v>
      </c>
      <c r="CC12" s="9">
        <v>26.916</v>
      </c>
      <c r="CD12" s="9">
        <v>69.813000000000002</v>
      </c>
      <c r="CE12" s="9">
        <v>118.038</v>
      </c>
      <c r="CF12" s="9">
        <v>534.70899999999995</v>
      </c>
      <c r="CG12" s="9">
        <v>122.607</v>
      </c>
      <c r="CH12" s="9">
        <v>44.933</v>
      </c>
      <c r="CI12" s="9">
        <v>888.68</v>
      </c>
      <c r="CJ12" s="9">
        <v>454.01799999999997</v>
      </c>
      <c r="CK12" s="9">
        <v>433.15199999999999</v>
      </c>
      <c r="CL12" s="9">
        <v>41.576999999999998</v>
      </c>
      <c r="CM12" s="9">
        <v>39.058</v>
      </c>
      <c r="CN12" s="9">
        <v>23.215</v>
      </c>
      <c r="CO12" s="9">
        <v>15.842000000000001</v>
      </c>
      <c r="CP12" s="9">
        <v>26.111000000000001</v>
      </c>
      <c r="CQ12" s="9">
        <v>12.946999999999999</v>
      </c>
      <c r="CR12" s="9">
        <v>26.276</v>
      </c>
      <c r="CS12" s="9">
        <v>3.6280000000000001</v>
      </c>
      <c r="CT12" s="9">
        <v>9.1539999999999999</v>
      </c>
      <c r="CU12" s="9">
        <v>16.978999999999999</v>
      </c>
      <c r="CV12" s="9">
        <v>6.5110000000000001</v>
      </c>
      <c r="CW12" s="9">
        <v>15.567</v>
      </c>
      <c r="CX12" s="9">
        <v>23.245000000000001</v>
      </c>
      <c r="CY12" s="9">
        <v>15.813000000000001</v>
      </c>
      <c r="CZ12" s="9">
        <v>2.5190000000000001</v>
      </c>
      <c r="DA12" s="9">
        <v>391.57499999999999</v>
      </c>
      <c r="DB12" s="9">
        <v>276.15800000000002</v>
      </c>
      <c r="DC12" s="9">
        <v>262.78899999999999</v>
      </c>
      <c r="DD12" s="9">
        <v>8.3339999999999996</v>
      </c>
      <c r="DE12" s="9">
        <v>5.0350000000000001</v>
      </c>
      <c r="DF12" s="9">
        <v>6.3040000000000003</v>
      </c>
      <c r="DG12" s="9">
        <v>3.4</v>
      </c>
      <c r="DH12" s="9">
        <v>2.1280000000000001</v>
      </c>
      <c r="DI12" s="9">
        <v>229.578</v>
      </c>
      <c r="DJ12" s="9">
        <v>12.707000000000001</v>
      </c>
      <c r="DK12" s="9">
        <v>5.3319999999999999</v>
      </c>
      <c r="DL12" s="9">
        <v>28.541</v>
      </c>
      <c r="DM12" s="9">
        <v>34.584000000000003</v>
      </c>
      <c r="DN12" s="9">
        <v>241.57400000000001</v>
      </c>
      <c r="DO12" s="9">
        <v>115.417</v>
      </c>
      <c r="DP12" s="9">
        <v>20.866</v>
      </c>
      <c r="DQ12" s="9">
        <v>454.01799999999997</v>
      </c>
      <c r="DR12" s="9">
        <v>360.40899999999999</v>
      </c>
      <c r="DS12" s="9">
        <v>338.21199999999999</v>
      </c>
      <c r="DT12" s="9">
        <v>43.143999999999998</v>
      </c>
      <c r="DU12" s="9">
        <v>31.693999999999999</v>
      </c>
      <c r="DV12" s="9">
        <v>15.988</v>
      </c>
      <c r="DW12" s="9">
        <v>15.706</v>
      </c>
      <c r="DX12" s="9">
        <v>18.791</v>
      </c>
      <c r="DY12" s="9">
        <v>12.901999999999999</v>
      </c>
      <c r="DZ12" s="9">
        <v>17.036000000000001</v>
      </c>
      <c r="EA12" s="9">
        <v>5.9020000000000001</v>
      </c>
      <c r="EB12" s="9">
        <v>8.048</v>
      </c>
      <c r="EC12" s="9">
        <v>5.3520000000000003</v>
      </c>
      <c r="ED12" s="9">
        <v>15.893000000000001</v>
      </c>
      <c r="EE12" s="9">
        <v>10.449</v>
      </c>
      <c r="EF12" s="9">
        <v>19.89</v>
      </c>
      <c r="EG12" s="9">
        <v>11.804</v>
      </c>
      <c r="EH12" s="9">
        <v>11.45</v>
      </c>
      <c r="EI12" s="9">
        <v>295.06799999999998</v>
      </c>
      <c r="EJ12" s="9">
        <v>256.32299999999998</v>
      </c>
      <c r="EK12" s="9">
        <v>251.08799999999999</v>
      </c>
      <c r="EL12" s="9">
        <v>2.339</v>
      </c>
      <c r="EM12" s="9">
        <v>2.8959999999999999</v>
      </c>
      <c r="EN12" s="9">
        <v>0.55500000000000005</v>
      </c>
      <c r="EO12" s="9">
        <v>3.528</v>
      </c>
      <c r="EP12" s="9">
        <v>1.1519999999999999</v>
      </c>
      <c r="EQ12" s="9">
        <v>185.393</v>
      </c>
      <c r="ER12" s="9">
        <v>16.643999999999998</v>
      </c>
      <c r="ES12" s="9">
        <v>13.384</v>
      </c>
      <c r="ET12" s="9">
        <v>40.902000000000001</v>
      </c>
      <c r="EU12" s="9">
        <v>22.771999999999998</v>
      </c>
      <c r="EV12" s="9">
        <v>233.55099999999999</v>
      </c>
      <c r="EW12" s="9">
        <v>38.744999999999997</v>
      </c>
      <c r="EX12" s="9">
        <v>22.198</v>
      </c>
      <c r="EY12" s="9">
        <v>360.40899999999999</v>
      </c>
      <c r="EZ12" s="9">
        <v>535.21699999999998</v>
      </c>
      <c r="FA12" s="9">
        <v>502.13299999999998</v>
      </c>
      <c r="FB12" s="9">
        <v>40.174999999999997</v>
      </c>
      <c r="FC12" s="9">
        <v>35.906999999999996</v>
      </c>
      <c r="FD12" s="9">
        <v>12.02</v>
      </c>
      <c r="FE12" s="9">
        <v>23.887</v>
      </c>
      <c r="FF12" s="9">
        <v>19.876999999999999</v>
      </c>
      <c r="FG12" s="9">
        <v>16.03</v>
      </c>
      <c r="FH12" s="9">
        <v>13.679</v>
      </c>
      <c r="FI12" s="9">
        <v>13.308999999999999</v>
      </c>
      <c r="FJ12" s="9">
        <v>8.9190000000000005</v>
      </c>
      <c r="FK12" s="9">
        <v>11.647</v>
      </c>
      <c r="FL12" s="9">
        <v>12.188000000000001</v>
      </c>
      <c r="FM12" s="9">
        <v>12.071999999999999</v>
      </c>
      <c r="FN12" s="9">
        <v>19.068999999999999</v>
      </c>
      <c r="FO12" s="9">
        <v>16.838000000000001</v>
      </c>
      <c r="FP12" s="9">
        <v>4.2670000000000003</v>
      </c>
      <c r="FQ12" s="9">
        <v>461.959</v>
      </c>
      <c r="FR12" s="9">
        <v>399.94799999999998</v>
      </c>
      <c r="FS12" s="9">
        <v>373.86099999999999</v>
      </c>
      <c r="FT12" s="9">
        <v>9.4939999999999998</v>
      </c>
      <c r="FU12" s="9">
        <v>16.593</v>
      </c>
      <c r="FV12" s="9">
        <v>8.1790000000000003</v>
      </c>
      <c r="FW12" s="9">
        <v>13.167</v>
      </c>
      <c r="FX12" s="9">
        <v>4.1459999999999999</v>
      </c>
      <c r="FY12" s="9">
        <v>332.38799999999998</v>
      </c>
      <c r="FZ12" s="9">
        <v>22.302</v>
      </c>
      <c r="GA12" s="9">
        <v>12.901</v>
      </c>
      <c r="GB12" s="9">
        <v>32.356999999999999</v>
      </c>
      <c r="GC12" s="9">
        <v>60.781999999999996</v>
      </c>
      <c r="GD12" s="9">
        <v>339.16500000000002</v>
      </c>
      <c r="GE12" s="9">
        <v>62.011000000000003</v>
      </c>
      <c r="GF12" s="9">
        <v>33.082999999999998</v>
      </c>
      <c r="GG12" s="9">
        <v>535.21699999999998</v>
      </c>
      <c r="GH12" s="9">
        <v>340.43599999999998</v>
      </c>
      <c r="GI12" s="9">
        <v>317.53300000000002</v>
      </c>
      <c r="GJ12" s="9">
        <v>33.241999999999997</v>
      </c>
      <c r="GK12" s="9">
        <v>31.571999999999999</v>
      </c>
      <c r="GL12" s="9">
        <v>11.566000000000001</v>
      </c>
      <c r="GM12" s="9">
        <v>20.007000000000001</v>
      </c>
      <c r="GN12" s="9">
        <v>13.922000000000001</v>
      </c>
      <c r="GO12" s="9">
        <v>17.649999999999999</v>
      </c>
      <c r="GP12" s="9">
        <v>17.277000000000001</v>
      </c>
      <c r="GQ12" s="9">
        <v>12.167</v>
      </c>
      <c r="GR12" s="9">
        <v>0.7</v>
      </c>
      <c r="GS12" s="9">
        <v>7.6180000000000003</v>
      </c>
      <c r="GT12" s="9">
        <v>13.185</v>
      </c>
      <c r="GU12" s="9">
        <v>10.769</v>
      </c>
      <c r="GV12" s="9">
        <v>21.86</v>
      </c>
      <c r="GW12" s="9">
        <v>9.7119999999999997</v>
      </c>
      <c r="GX12" s="9">
        <v>1.669</v>
      </c>
      <c r="GY12" s="9">
        <v>284.291</v>
      </c>
      <c r="GZ12" s="9">
        <v>254.202</v>
      </c>
      <c r="HA12" s="9">
        <v>242.40199999999999</v>
      </c>
      <c r="HB12" s="9">
        <v>5.6070000000000002</v>
      </c>
      <c r="HC12" s="9">
        <v>6.1929999999999996</v>
      </c>
      <c r="HD12" s="9">
        <v>2.8079999999999998</v>
      </c>
      <c r="HE12" s="9">
        <v>7.1369999999999996</v>
      </c>
      <c r="HF12" s="9">
        <v>1.3169999999999999</v>
      </c>
      <c r="HG12" s="9">
        <v>175.95500000000001</v>
      </c>
      <c r="HH12" s="9">
        <v>15.983000000000001</v>
      </c>
      <c r="HI12" s="9">
        <v>18.379000000000001</v>
      </c>
      <c r="HJ12" s="9">
        <v>43.884999999999998</v>
      </c>
      <c r="HK12" s="9">
        <v>35.113</v>
      </c>
      <c r="HL12" s="9">
        <v>219.089</v>
      </c>
      <c r="HM12" s="9">
        <v>30.088999999999999</v>
      </c>
      <c r="HN12" s="9">
        <v>22.904</v>
      </c>
      <c r="HO12" s="9">
        <v>340.43599999999998</v>
      </c>
      <c r="HP12" s="9">
        <v>200.71</v>
      </c>
      <c r="HQ12" s="9">
        <v>187.43</v>
      </c>
      <c r="HR12" s="9">
        <v>18.762</v>
      </c>
      <c r="HS12" s="9">
        <v>17.600999999999999</v>
      </c>
      <c r="HT12" s="9">
        <v>7.218</v>
      </c>
      <c r="HU12" s="9">
        <v>10.382999999999999</v>
      </c>
      <c r="HV12" s="9">
        <v>12.726000000000001</v>
      </c>
      <c r="HW12" s="9">
        <v>4.8739999999999997</v>
      </c>
      <c r="HX12" s="9">
        <v>13.84</v>
      </c>
      <c r="HY12" s="9">
        <v>1.2170000000000001</v>
      </c>
      <c r="HZ12" s="9">
        <v>1.681</v>
      </c>
      <c r="IA12" s="9">
        <v>7.2329999999999997</v>
      </c>
      <c r="IB12" s="9">
        <v>7.7830000000000004</v>
      </c>
      <c r="IC12" s="9">
        <v>2.585</v>
      </c>
      <c r="ID12" s="9">
        <v>9.9740000000000002</v>
      </c>
      <c r="IE12" s="9">
        <v>7.6269999999999998</v>
      </c>
      <c r="IF12" s="9">
        <v>1.161</v>
      </c>
      <c r="IG12" s="9">
        <v>168.66800000000001</v>
      </c>
      <c r="IH12" s="9">
        <v>147.79499999999999</v>
      </c>
      <c r="II12" s="9">
        <v>144.423</v>
      </c>
      <c r="IJ12" s="9">
        <v>0.67600000000000005</v>
      </c>
      <c r="IK12" s="9">
        <v>2.6949999999999998</v>
      </c>
      <c r="IL12" s="9">
        <v>0.67600000000000005</v>
      </c>
      <c r="IM12" s="9">
        <v>0.88100000000000001</v>
      </c>
      <c r="IN12" s="9">
        <v>1.2470000000000001</v>
      </c>
      <c r="IO12" s="9">
        <v>118.307</v>
      </c>
      <c r="IP12" s="9">
        <v>3.5910000000000002</v>
      </c>
      <c r="IQ12" s="9">
        <v>4.84</v>
      </c>
    </row>
    <row r="13" spans="1:251">
      <c r="A13" s="10">
        <v>42767</v>
      </c>
      <c r="B13" s="9">
        <v>3122.7020000000002</v>
      </c>
      <c r="C13" s="9">
        <v>2563.7710000000002</v>
      </c>
      <c r="D13" s="9">
        <v>2461.3339999999998</v>
      </c>
      <c r="E13" s="9">
        <v>56.289000000000001</v>
      </c>
      <c r="F13" s="9">
        <v>44.354999999999997</v>
      </c>
      <c r="G13" s="9">
        <v>61.125999999999998</v>
      </c>
      <c r="H13" s="9">
        <v>24.120999999999999</v>
      </c>
      <c r="I13" s="9">
        <v>10.773999999999999</v>
      </c>
      <c r="J13" s="9">
        <v>2045.825</v>
      </c>
      <c r="K13" s="9">
        <v>115.77800000000001</v>
      </c>
      <c r="L13" s="9">
        <v>118.967</v>
      </c>
      <c r="M13" s="9">
        <v>283.20100000000002</v>
      </c>
      <c r="N13" s="9">
        <v>374.67700000000002</v>
      </c>
      <c r="O13" s="9">
        <v>2189.0940000000001</v>
      </c>
      <c r="P13" s="9">
        <v>558.93100000000004</v>
      </c>
      <c r="Q13" s="9">
        <v>307.25099999999998</v>
      </c>
      <c r="R13" s="9">
        <v>3624.53</v>
      </c>
      <c r="S13" s="9">
        <v>485.13099999999997</v>
      </c>
      <c r="T13" s="9">
        <v>492.46699999999998</v>
      </c>
      <c r="U13" s="9">
        <v>465.964</v>
      </c>
      <c r="V13" s="9">
        <v>28.837</v>
      </c>
      <c r="W13" s="9">
        <v>26.076000000000001</v>
      </c>
      <c r="X13" s="9">
        <v>11.298999999999999</v>
      </c>
      <c r="Y13" s="9">
        <v>14.776</v>
      </c>
      <c r="Z13" s="9">
        <v>15.933999999999999</v>
      </c>
      <c r="AA13" s="9">
        <v>10.141999999999999</v>
      </c>
      <c r="AB13" s="9">
        <v>14.58</v>
      </c>
      <c r="AC13" s="9">
        <v>0.622</v>
      </c>
      <c r="AD13" s="9">
        <v>5.7830000000000004</v>
      </c>
      <c r="AE13" s="9">
        <v>8.7959999999999994</v>
      </c>
      <c r="AF13" s="9">
        <v>4.6479999999999997</v>
      </c>
      <c r="AG13" s="9">
        <v>12.632</v>
      </c>
      <c r="AH13" s="9">
        <v>19.518999999999998</v>
      </c>
      <c r="AI13" s="9">
        <v>6.5570000000000004</v>
      </c>
      <c r="AJ13" s="9">
        <v>2.7610000000000001</v>
      </c>
      <c r="AK13" s="9">
        <v>437.12599999999998</v>
      </c>
      <c r="AL13" s="9">
        <v>284.49599999999998</v>
      </c>
      <c r="AM13" s="9">
        <v>270.52</v>
      </c>
      <c r="AN13" s="9">
        <v>6.5940000000000003</v>
      </c>
      <c r="AO13" s="9">
        <v>7.3819999999999997</v>
      </c>
      <c r="AP13" s="9">
        <v>9.7799999999999994</v>
      </c>
      <c r="AQ13" s="9">
        <v>1.84</v>
      </c>
      <c r="AR13" s="9">
        <v>1.7390000000000001</v>
      </c>
      <c r="AS13" s="9">
        <v>236.97800000000001</v>
      </c>
      <c r="AT13" s="9">
        <v>15.753</v>
      </c>
      <c r="AU13" s="9">
        <v>8.7249999999999996</v>
      </c>
      <c r="AV13" s="9">
        <v>23.041</v>
      </c>
      <c r="AW13" s="9">
        <v>57.793999999999997</v>
      </c>
      <c r="AX13" s="9">
        <v>226.702</v>
      </c>
      <c r="AY13" s="9">
        <v>152.63</v>
      </c>
      <c r="AZ13" s="9">
        <v>26.504000000000001</v>
      </c>
      <c r="BA13" s="9">
        <v>492.46699999999998</v>
      </c>
      <c r="BB13" s="9">
        <v>1000.1559999999999</v>
      </c>
      <c r="BC13" s="9">
        <v>952.33199999999999</v>
      </c>
      <c r="BD13" s="9">
        <v>74.183999999999997</v>
      </c>
      <c r="BE13" s="9">
        <v>70.096999999999994</v>
      </c>
      <c r="BF13" s="9">
        <v>34.430999999999997</v>
      </c>
      <c r="BG13" s="9">
        <v>35.665999999999997</v>
      </c>
      <c r="BH13" s="9">
        <v>62.186999999999998</v>
      </c>
      <c r="BI13" s="9">
        <v>7.91</v>
      </c>
      <c r="BJ13" s="9">
        <v>63.262</v>
      </c>
      <c r="BK13" s="9">
        <v>1.228</v>
      </c>
      <c r="BL13" s="9">
        <v>4.8390000000000004</v>
      </c>
      <c r="BM13" s="9">
        <v>31.077999999999999</v>
      </c>
      <c r="BN13" s="9">
        <v>19.117999999999999</v>
      </c>
      <c r="BO13" s="9">
        <v>19.901</v>
      </c>
      <c r="BP13" s="9">
        <v>54.228000000000002</v>
      </c>
      <c r="BQ13" s="9">
        <v>15.869</v>
      </c>
      <c r="BR13" s="9">
        <v>4.0869999999999997</v>
      </c>
      <c r="BS13" s="9">
        <v>878.14800000000002</v>
      </c>
      <c r="BT13" s="9">
        <v>733.38900000000001</v>
      </c>
      <c r="BU13" s="9">
        <v>705.43299999999999</v>
      </c>
      <c r="BV13" s="9">
        <v>20.978999999999999</v>
      </c>
      <c r="BW13" s="9">
        <v>6.9770000000000003</v>
      </c>
      <c r="BX13" s="9">
        <v>23.137</v>
      </c>
      <c r="BY13" s="9">
        <v>1.8049999999999999</v>
      </c>
      <c r="BZ13" s="9">
        <v>2.5030000000000001</v>
      </c>
      <c r="CA13" s="9">
        <v>592.79399999999998</v>
      </c>
      <c r="CB13" s="9">
        <v>35.909999999999997</v>
      </c>
      <c r="CC13" s="9">
        <v>30.591000000000001</v>
      </c>
      <c r="CD13" s="9">
        <v>74.093999999999994</v>
      </c>
      <c r="CE13" s="9">
        <v>134.34399999999999</v>
      </c>
      <c r="CF13" s="9">
        <v>599.04600000000005</v>
      </c>
      <c r="CG13" s="9">
        <v>144.75899999999999</v>
      </c>
      <c r="CH13" s="9">
        <v>47.823999999999998</v>
      </c>
      <c r="CI13" s="9">
        <v>1000.1559999999999</v>
      </c>
      <c r="CJ13" s="9">
        <v>467.99900000000002</v>
      </c>
      <c r="CK13" s="9">
        <v>443.65899999999999</v>
      </c>
      <c r="CL13" s="9">
        <v>40.673999999999999</v>
      </c>
      <c r="CM13" s="9">
        <v>39.055</v>
      </c>
      <c r="CN13" s="9">
        <v>17.965</v>
      </c>
      <c r="CO13" s="9">
        <v>21.09</v>
      </c>
      <c r="CP13" s="9">
        <v>25.481999999999999</v>
      </c>
      <c r="CQ13" s="9">
        <v>13.573</v>
      </c>
      <c r="CR13" s="9">
        <v>24.225000000000001</v>
      </c>
      <c r="CS13" s="9">
        <v>2.7639999999999998</v>
      </c>
      <c r="CT13" s="9">
        <v>9.452</v>
      </c>
      <c r="CU13" s="9">
        <v>14.708</v>
      </c>
      <c r="CV13" s="9">
        <v>10.272</v>
      </c>
      <c r="CW13" s="9">
        <v>14.074999999999999</v>
      </c>
      <c r="CX13" s="9">
        <v>24.952000000000002</v>
      </c>
      <c r="CY13" s="9">
        <v>14.103</v>
      </c>
      <c r="CZ13" s="9">
        <v>1.619</v>
      </c>
      <c r="DA13" s="9">
        <v>402.98500000000001</v>
      </c>
      <c r="DB13" s="9">
        <v>298.32799999999997</v>
      </c>
      <c r="DC13" s="9">
        <v>289.41800000000001</v>
      </c>
      <c r="DD13" s="9">
        <v>4.6230000000000002</v>
      </c>
      <c r="DE13" s="9">
        <v>4.2880000000000003</v>
      </c>
      <c r="DF13" s="9">
        <v>3.8439999999999999</v>
      </c>
      <c r="DG13" s="9">
        <v>2.012</v>
      </c>
      <c r="DH13" s="9">
        <v>2.089</v>
      </c>
      <c r="DI13" s="9">
        <v>247.221</v>
      </c>
      <c r="DJ13" s="9">
        <v>4.694</v>
      </c>
      <c r="DK13" s="9">
        <v>8.5739999999999998</v>
      </c>
      <c r="DL13" s="9">
        <v>37.840000000000003</v>
      </c>
      <c r="DM13" s="9">
        <v>32.427</v>
      </c>
      <c r="DN13" s="9">
        <v>265.90100000000001</v>
      </c>
      <c r="DO13" s="9">
        <v>104.657</v>
      </c>
      <c r="DP13" s="9">
        <v>24.34</v>
      </c>
      <c r="DQ13" s="9">
        <v>467.99900000000002</v>
      </c>
      <c r="DR13" s="9">
        <v>336.65199999999999</v>
      </c>
      <c r="DS13" s="9">
        <v>308.95100000000002</v>
      </c>
      <c r="DT13" s="9">
        <v>30.800999999999998</v>
      </c>
      <c r="DU13" s="9">
        <v>28.274999999999999</v>
      </c>
      <c r="DV13" s="9">
        <v>13.855</v>
      </c>
      <c r="DW13" s="9">
        <v>14.42</v>
      </c>
      <c r="DX13" s="9">
        <v>18.693999999999999</v>
      </c>
      <c r="DY13" s="9">
        <v>9.5809999999999995</v>
      </c>
      <c r="DZ13" s="9">
        <v>14.018000000000001</v>
      </c>
      <c r="EA13" s="9">
        <v>3.2949999999999999</v>
      </c>
      <c r="EB13" s="9">
        <v>6.9320000000000004</v>
      </c>
      <c r="EC13" s="9">
        <v>5.3090000000000002</v>
      </c>
      <c r="ED13" s="9">
        <v>11.797000000000001</v>
      </c>
      <c r="EE13" s="9">
        <v>11.169</v>
      </c>
      <c r="EF13" s="9">
        <v>16.760999999999999</v>
      </c>
      <c r="EG13" s="9">
        <v>11.513999999999999</v>
      </c>
      <c r="EH13" s="9">
        <v>2.5259999999999998</v>
      </c>
      <c r="EI13" s="9">
        <v>278.149</v>
      </c>
      <c r="EJ13" s="9">
        <v>245.49299999999999</v>
      </c>
      <c r="EK13" s="9">
        <v>239.18199999999999</v>
      </c>
      <c r="EL13" s="9">
        <v>4.42</v>
      </c>
      <c r="EM13" s="9">
        <v>1.891</v>
      </c>
      <c r="EN13" s="9">
        <v>3.6520000000000001</v>
      </c>
      <c r="EO13" s="9">
        <v>1.208</v>
      </c>
      <c r="EP13" s="9">
        <v>0</v>
      </c>
      <c r="EQ13" s="9">
        <v>176.86600000000001</v>
      </c>
      <c r="ER13" s="9">
        <v>16.497</v>
      </c>
      <c r="ES13" s="9">
        <v>13.209</v>
      </c>
      <c r="ET13" s="9">
        <v>38.92</v>
      </c>
      <c r="EU13" s="9">
        <v>33.426000000000002</v>
      </c>
      <c r="EV13" s="9">
        <v>212.066</v>
      </c>
      <c r="EW13" s="9">
        <v>32.656999999999996</v>
      </c>
      <c r="EX13" s="9">
        <v>27.701000000000001</v>
      </c>
      <c r="EY13" s="9">
        <v>336.65199999999999</v>
      </c>
      <c r="EZ13" s="9">
        <v>504.93799999999999</v>
      </c>
      <c r="FA13" s="9">
        <v>473.58</v>
      </c>
      <c r="FB13" s="9">
        <v>36.914000000000001</v>
      </c>
      <c r="FC13" s="9">
        <v>34.155000000000001</v>
      </c>
      <c r="FD13" s="9">
        <v>9.5329999999999995</v>
      </c>
      <c r="FE13" s="9">
        <v>24.623000000000001</v>
      </c>
      <c r="FF13" s="9">
        <v>22.22</v>
      </c>
      <c r="FG13" s="9">
        <v>11.936</v>
      </c>
      <c r="FH13" s="9">
        <v>17.001999999999999</v>
      </c>
      <c r="FI13" s="9">
        <v>10.122999999999999</v>
      </c>
      <c r="FJ13" s="9">
        <v>6.4160000000000004</v>
      </c>
      <c r="FK13" s="9">
        <v>8.6660000000000004</v>
      </c>
      <c r="FL13" s="9">
        <v>10.266</v>
      </c>
      <c r="FM13" s="9">
        <v>15.224</v>
      </c>
      <c r="FN13" s="9">
        <v>24.73</v>
      </c>
      <c r="FO13" s="9">
        <v>9.4250000000000007</v>
      </c>
      <c r="FP13" s="9">
        <v>2.758</v>
      </c>
      <c r="FQ13" s="9">
        <v>436.666</v>
      </c>
      <c r="FR13" s="9">
        <v>399.83699999999999</v>
      </c>
      <c r="FS13" s="9">
        <v>377.94600000000003</v>
      </c>
      <c r="FT13" s="9">
        <v>12.039</v>
      </c>
      <c r="FU13" s="9">
        <v>9.8520000000000003</v>
      </c>
      <c r="FV13" s="9">
        <v>10.906000000000001</v>
      </c>
      <c r="FW13" s="9">
        <v>7.7640000000000002</v>
      </c>
      <c r="FX13" s="9">
        <v>2.7280000000000002</v>
      </c>
      <c r="FY13" s="9">
        <v>337.25599999999997</v>
      </c>
      <c r="FZ13" s="9">
        <v>16.625</v>
      </c>
      <c r="GA13" s="9">
        <v>21.347999999999999</v>
      </c>
      <c r="GB13" s="9">
        <v>24.609000000000002</v>
      </c>
      <c r="GC13" s="9">
        <v>61.08</v>
      </c>
      <c r="GD13" s="9">
        <v>338.75700000000001</v>
      </c>
      <c r="GE13" s="9">
        <v>36.829000000000001</v>
      </c>
      <c r="GF13" s="9">
        <v>31.358000000000001</v>
      </c>
      <c r="GG13" s="9">
        <v>504.93799999999999</v>
      </c>
      <c r="GH13" s="9">
        <v>299.00599999999997</v>
      </c>
      <c r="GI13" s="9">
        <v>269.86200000000002</v>
      </c>
      <c r="GJ13" s="9">
        <v>24.89</v>
      </c>
      <c r="GK13" s="9">
        <v>21.852</v>
      </c>
      <c r="GL13" s="9">
        <v>7.3550000000000004</v>
      </c>
      <c r="GM13" s="9">
        <v>14.497</v>
      </c>
      <c r="GN13" s="9">
        <v>10.028</v>
      </c>
      <c r="GO13" s="9">
        <v>11.824</v>
      </c>
      <c r="GP13" s="9">
        <v>11.885999999999999</v>
      </c>
      <c r="GQ13" s="9">
        <v>9.9659999999999993</v>
      </c>
      <c r="GR13" s="9">
        <v>0</v>
      </c>
      <c r="GS13" s="9">
        <v>5.8170000000000002</v>
      </c>
      <c r="GT13" s="9">
        <v>5.5060000000000002</v>
      </c>
      <c r="GU13" s="9">
        <v>10.528</v>
      </c>
      <c r="GV13" s="9">
        <v>13.715</v>
      </c>
      <c r="GW13" s="9">
        <v>8.1379999999999999</v>
      </c>
      <c r="GX13" s="9">
        <v>3.0379999999999998</v>
      </c>
      <c r="GY13" s="9">
        <v>244.97200000000001</v>
      </c>
      <c r="GZ13" s="9">
        <v>227.49100000000001</v>
      </c>
      <c r="HA13" s="9">
        <v>217.22399999999999</v>
      </c>
      <c r="HB13" s="9">
        <v>3.26</v>
      </c>
      <c r="HC13" s="9">
        <v>7.0069999999999997</v>
      </c>
      <c r="HD13" s="9">
        <v>3.6120000000000001</v>
      </c>
      <c r="HE13" s="9">
        <v>5.9489999999999998</v>
      </c>
      <c r="HF13" s="9">
        <v>0.70599999999999996</v>
      </c>
      <c r="HG13" s="9">
        <v>157.94499999999999</v>
      </c>
      <c r="HH13" s="9">
        <v>14.683</v>
      </c>
      <c r="HI13" s="9">
        <v>17.966999999999999</v>
      </c>
      <c r="HJ13" s="9">
        <v>36.896999999999998</v>
      </c>
      <c r="HK13" s="9">
        <v>31.780999999999999</v>
      </c>
      <c r="HL13" s="9">
        <v>195.71</v>
      </c>
      <c r="HM13" s="9">
        <v>17.481000000000002</v>
      </c>
      <c r="HN13" s="9">
        <v>29.143999999999998</v>
      </c>
      <c r="HO13" s="9">
        <v>299.00599999999997</v>
      </c>
      <c r="HP13" s="9">
        <v>214.429</v>
      </c>
      <c r="HQ13" s="9">
        <v>200.18700000000001</v>
      </c>
      <c r="HR13" s="9">
        <v>17.495000000000001</v>
      </c>
      <c r="HS13" s="9">
        <v>16.440999999999999</v>
      </c>
      <c r="HT13" s="9">
        <v>8.5670000000000002</v>
      </c>
      <c r="HU13" s="9">
        <v>7.8739999999999997</v>
      </c>
      <c r="HV13" s="9">
        <v>11.407999999999999</v>
      </c>
      <c r="HW13" s="9">
        <v>5.0330000000000004</v>
      </c>
      <c r="HX13" s="9">
        <v>11.407999999999999</v>
      </c>
      <c r="HY13" s="9">
        <v>1.37</v>
      </c>
      <c r="HZ13" s="9">
        <v>2.9359999999999999</v>
      </c>
      <c r="IA13" s="9">
        <v>2.7450000000000001</v>
      </c>
      <c r="IB13" s="9">
        <v>7.4359999999999999</v>
      </c>
      <c r="IC13" s="9">
        <v>6.26</v>
      </c>
      <c r="ID13" s="9">
        <v>8.4090000000000007</v>
      </c>
      <c r="IE13" s="9">
        <v>8.0329999999999995</v>
      </c>
      <c r="IF13" s="9">
        <v>1.0529999999999999</v>
      </c>
      <c r="IG13" s="9">
        <v>182.69300000000001</v>
      </c>
      <c r="IH13" s="9">
        <v>160.977</v>
      </c>
      <c r="II13" s="9">
        <v>156.185</v>
      </c>
      <c r="IJ13" s="9">
        <v>2.8809999999999998</v>
      </c>
      <c r="IK13" s="9">
        <v>1.911</v>
      </c>
      <c r="IL13" s="9">
        <v>3.4449999999999998</v>
      </c>
      <c r="IM13" s="9">
        <v>0.79</v>
      </c>
      <c r="IN13" s="9">
        <v>0.55700000000000005</v>
      </c>
      <c r="IO13" s="9">
        <v>135.886</v>
      </c>
      <c r="IP13" s="9">
        <v>6.4649999999999999</v>
      </c>
      <c r="IQ13" s="9">
        <v>6.085</v>
      </c>
    </row>
    <row r="14" spans="1:251">
      <c r="A14" s="10">
        <v>43132</v>
      </c>
      <c r="B14" s="9">
        <v>3198.779</v>
      </c>
      <c r="C14" s="9">
        <v>2604.17</v>
      </c>
      <c r="D14" s="9">
        <v>2470.7330000000002</v>
      </c>
      <c r="E14" s="9">
        <v>62.704000000000001</v>
      </c>
      <c r="F14" s="9">
        <v>68.051000000000002</v>
      </c>
      <c r="G14" s="9">
        <v>62.752000000000002</v>
      </c>
      <c r="H14" s="9">
        <v>40.36</v>
      </c>
      <c r="I14" s="9">
        <v>24.279</v>
      </c>
      <c r="J14" s="9">
        <v>2043.99</v>
      </c>
      <c r="K14" s="9">
        <v>136.339</v>
      </c>
      <c r="L14" s="9">
        <v>116.764</v>
      </c>
      <c r="M14" s="9">
        <v>307.07799999999997</v>
      </c>
      <c r="N14" s="9">
        <v>404.38299999999998</v>
      </c>
      <c r="O14" s="9">
        <v>2199.7869999999998</v>
      </c>
      <c r="P14" s="9">
        <v>594.60900000000004</v>
      </c>
      <c r="Q14" s="9">
        <v>252.36099999999999</v>
      </c>
      <c r="R14" s="9">
        <v>3699.2159999999999</v>
      </c>
      <c r="S14" s="9">
        <v>520.70699999999999</v>
      </c>
      <c r="T14" s="9">
        <v>477.49799999999999</v>
      </c>
      <c r="U14" s="9">
        <v>463.13299999999998</v>
      </c>
      <c r="V14" s="9">
        <v>29.646000000000001</v>
      </c>
      <c r="W14" s="9">
        <v>28.716999999999999</v>
      </c>
      <c r="X14" s="9">
        <v>10.922000000000001</v>
      </c>
      <c r="Y14" s="9">
        <v>17.795000000000002</v>
      </c>
      <c r="Z14" s="9">
        <v>19.489999999999998</v>
      </c>
      <c r="AA14" s="9">
        <v>9.2270000000000003</v>
      </c>
      <c r="AB14" s="9">
        <v>21.893000000000001</v>
      </c>
      <c r="AC14" s="9">
        <v>0.63500000000000001</v>
      </c>
      <c r="AD14" s="9">
        <v>6.1890000000000001</v>
      </c>
      <c r="AE14" s="9">
        <v>11.244999999999999</v>
      </c>
      <c r="AF14" s="9">
        <v>10.689</v>
      </c>
      <c r="AG14" s="9">
        <v>6.7830000000000004</v>
      </c>
      <c r="AH14" s="9">
        <v>19.937999999999999</v>
      </c>
      <c r="AI14" s="9">
        <v>8.7789999999999999</v>
      </c>
      <c r="AJ14" s="9">
        <v>0.92900000000000005</v>
      </c>
      <c r="AK14" s="9">
        <v>433.48700000000002</v>
      </c>
      <c r="AL14" s="9">
        <v>300.41000000000003</v>
      </c>
      <c r="AM14" s="9">
        <v>281.786</v>
      </c>
      <c r="AN14" s="9">
        <v>10.127000000000001</v>
      </c>
      <c r="AO14" s="9">
        <v>8.4969999999999999</v>
      </c>
      <c r="AP14" s="9">
        <v>10.273999999999999</v>
      </c>
      <c r="AQ14" s="9">
        <v>2.6749999999999998</v>
      </c>
      <c r="AR14" s="9">
        <v>5.0890000000000004</v>
      </c>
      <c r="AS14" s="9">
        <v>249.63800000000001</v>
      </c>
      <c r="AT14" s="9">
        <v>14.005000000000001</v>
      </c>
      <c r="AU14" s="9">
        <v>9.9190000000000005</v>
      </c>
      <c r="AV14" s="9">
        <v>26.847999999999999</v>
      </c>
      <c r="AW14" s="9">
        <v>61.625999999999998</v>
      </c>
      <c r="AX14" s="9">
        <v>238.78299999999999</v>
      </c>
      <c r="AY14" s="9">
        <v>133.077</v>
      </c>
      <c r="AZ14" s="9">
        <v>14.365</v>
      </c>
      <c r="BA14" s="9">
        <v>477.49799999999999</v>
      </c>
      <c r="BB14" s="9">
        <v>1007.778</v>
      </c>
      <c r="BC14" s="9">
        <v>962.30200000000002</v>
      </c>
      <c r="BD14" s="9">
        <v>78.53</v>
      </c>
      <c r="BE14" s="9">
        <v>71.007000000000005</v>
      </c>
      <c r="BF14" s="9">
        <v>32.982999999999997</v>
      </c>
      <c r="BG14" s="9">
        <v>38.024000000000001</v>
      </c>
      <c r="BH14" s="9">
        <v>62.945</v>
      </c>
      <c r="BI14" s="9">
        <v>8.0619999999999994</v>
      </c>
      <c r="BJ14" s="9">
        <v>66.241</v>
      </c>
      <c r="BK14" s="9">
        <v>0.56599999999999995</v>
      </c>
      <c r="BL14" s="9">
        <v>4.2</v>
      </c>
      <c r="BM14" s="9">
        <v>25.617000000000001</v>
      </c>
      <c r="BN14" s="9">
        <v>26.131</v>
      </c>
      <c r="BO14" s="9">
        <v>19.259</v>
      </c>
      <c r="BP14" s="9">
        <v>50.777000000000001</v>
      </c>
      <c r="BQ14" s="9">
        <v>20.23</v>
      </c>
      <c r="BR14" s="9">
        <v>7.5229999999999997</v>
      </c>
      <c r="BS14" s="9">
        <v>883.77200000000005</v>
      </c>
      <c r="BT14" s="9">
        <v>727.88199999999995</v>
      </c>
      <c r="BU14" s="9">
        <v>691.61400000000003</v>
      </c>
      <c r="BV14" s="9">
        <v>22.257000000000001</v>
      </c>
      <c r="BW14" s="9">
        <v>14.012</v>
      </c>
      <c r="BX14" s="9">
        <v>29.388000000000002</v>
      </c>
      <c r="BY14" s="9">
        <v>0</v>
      </c>
      <c r="BZ14" s="9">
        <v>6.88</v>
      </c>
      <c r="CA14" s="9">
        <v>576.06600000000003</v>
      </c>
      <c r="CB14" s="9">
        <v>49.488</v>
      </c>
      <c r="CC14" s="9">
        <v>41.107999999999997</v>
      </c>
      <c r="CD14" s="9">
        <v>61.22</v>
      </c>
      <c r="CE14" s="9">
        <v>150.75299999999999</v>
      </c>
      <c r="CF14" s="9">
        <v>577.12900000000002</v>
      </c>
      <c r="CG14" s="9">
        <v>155.88999999999999</v>
      </c>
      <c r="CH14" s="9">
        <v>45.475999999999999</v>
      </c>
      <c r="CI14" s="9">
        <v>1007.778</v>
      </c>
      <c r="CJ14" s="9">
        <v>509.01499999999999</v>
      </c>
      <c r="CK14" s="9">
        <v>486.43599999999998</v>
      </c>
      <c r="CL14" s="9">
        <v>44.14</v>
      </c>
      <c r="CM14" s="9">
        <v>42.039000000000001</v>
      </c>
      <c r="CN14" s="9">
        <v>21.141999999999999</v>
      </c>
      <c r="CO14" s="9">
        <v>20.896000000000001</v>
      </c>
      <c r="CP14" s="9">
        <v>36.795000000000002</v>
      </c>
      <c r="CQ14" s="9">
        <v>5.2430000000000003</v>
      </c>
      <c r="CR14" s="9">
        <v>35.950000000000003</v>
      </c>
      <c r="CS14" s="9">
        <v>3.6549999999999998</v>
      </c>
      <c r="CT14" s="9">
        <v>2.4340000000000002</v>
      </c>
      <c r="CU14" s="9">
        <v>21.137</v>
      </c>
      <c r="CV14" s="9">
        <v>12.939</v>
      </c>
      <c r="CW14" s="9">
        <v>7.9630000000000001</v>
      </c>
      <c r="CX14" s="9">
        <v>25.893999999999998</v>
      </c>
      <c r="CY14" s="9">
        <v>16.145</v>
      </c>
      <c r="CZ14" s="9">
        <v>2.1019999999999999</v>
      </c>
      <c r="DA14" s="9">
        <v>442.29500000000002</v>
      </c>
      <c r="DB14" s="9">
        <v>319.92</v>
      </c>
      <c r="DC14" s="9">
        <v>307.04700000000003</v>
      </c>
      <c r="DD14" s="9">
        <v>4.5439999999999996</v>
      </c>
      <c r="DE14" s="9">
        <v>8.3290000000000006</v>
      </c>
      <c r="DF14" s="9">
        <v>3.883</v>
      </c>
      <c r="DG14" s="9">
        <v>7.0739999999999998</v>
      </c>
      <c r="DH14" s="9">
        <v>1.1890000000000001</v>
      </c>
      <c r="DI14" s="9">
        <v>265.88</v>
      </c>
      <c r="DJ14" s="9">
        <v>12.84</v>
      </c>
      <c r="DK14" s="9">
        <v>8.1999999999999993</v>
      </c>
      <c r="DL14" s="9">
        <v>33</v>
      </c>
      <c r="DM14" s="9">
        <v>41.097000000000001</v>
      </c>
      <c r="DN14" s="9">
        <v>278.82299999999998</v>
      </c>
      <c r="DO14" s="9">
        <v>122.376</v>
      </c>
      <c r="DP14" s="9">
        <v>22.579000000000001</v>
      </c>
      <c r="DQ14" s="9">
        <v>509.01499999999999</v>
      </c>
      <c r="DR14" s="9">
        <v>355.137</v>
      </c>
      <c r="DS14" s="9">
        <v>331.61</v>
      </c>
      <c r="DT14" s="9">
        <v>34.665999999999997</v>
      </c>
      <c r="DU14" s="9">
        <v>32.11</v>
      </c>
      <c r="DV14" s="9">
        <v>18.547000000000001</v>
      </c>
      <c r="DW14" s="9">
        <v>13.563000000000001</v>
      </c>
      <c r="DX14" s="9">
        <v>23.131</v>
      </c>
      <c r="DY14" s="9">
        <v>8.9789999999999992</v>
      </c>
      <c r="DZ14" s="9">
        <v>19.172999999999998</v>
      </c>
      <c r="EA14" s="9">
        <v>2.9039999999999999</v>
      </c>
      <c r="EB14" s="9">
        <v>8.7319999999999993</v>
      </c>
      <c r="EC14" s="9">
        <v>7.5880000000000001</v>
      </c>
      <c r="ED14" s="9">
        <v>14.805</v>
      </c>
      <c r="EE14" s="9">
        <v>9.7170000000000005</v>
      </c>
      <c r="EF14" s="9">
        <v>19.45</v>
      </c>
      <c r="EG14" s="9">
        <v>12.661</v>
      </c>
      <c r="EH14" s="9">
        <v>2.556</v>
      </c>
      <c r="EI14" s="9">
        <v>296.94400000000002</v>
      </c>
      <c r="EJ14" s="9">
        <v>263.44299999999998</v>
      </c>
      <c r="EK14" s="9">
        <v>251.53399999999999</v>
      </c>
      <c r="EL14" s="9">
        <v>6.4889999999999999</v>
      </c>
      <c r="EM14" s="9">
        <v>5.4210000000000003</v>
      </c>
      <c r="EN14" s="9">
        <v>4.49</v>
      </c>
      <c r="EO14" s="9">
        <v>5.6109999999999998</v>
      </c>
      <c r="EP14" s="9">
        <v>1.8089999999999999</v>
      </c>
      <c r="EQ14" s="9">
        <v>187.71100000000001</v>
      </c>
      <c r="ER14" s="9">
        <v>11.089</v>
      </c>
      <c r="ES14" s="9">
        <v>17.387</v>
      </c>
      <c r="ET14" s="9">
        <v>47.256999999999998</v>
      </c>
      <c r="EU14" s="9">
        <v>32.356000000000002</v>
      </c>
      <c r="EV14" s="9">
        <v>231.08799999999999</v>
      </c>
      <c r="EW14" s="9">
        <v>33.500999999999998</v>
      </c>
      <c r="EX14" s="9">
        <v>23.527000000000001</v>
      </c>
      <c r="EY14" s="9">
        <v>355.137</v>
      </c>
      <c r="EZ14" s="9">
        <v>457.96499999999997</v>
      </c>
      <c r="FA14" s="9">
        <v>434.28800000000001</v>
      </c>
      <c r="FB14" s="9">
        <v>41.976999999999997</v>
      </c>
      <c r="FC14" s="9">
        <v>35.515000000000001</v>
      </c>
      <c r="FD14" s="9">
        <v>10.89</v>
      </c>
      <c r="FE14" s="9">
        <v>24.625</v>
      </c>
      <c r="FF14" s="9">
        <v>21.245999999999999</v>
      </c>
      <c r="FG14" s="9">
        <v>14.27</v>
      </c>
      <c r="FH14" s="9">
        <v>19.388000000000002</v>
      </c>
      <c r="FI14" s="9">
        <v>8.92</v>
      </c>
      <c r="FJ14" s="9">
        <v>6.4749999999999996</v>
      </c>
      <c r="FK14" s="9">
        <v>12.393000000000001</v>
      </c>
      <c r="FL14" s="9">
        <v>12.554</v>
      </c>
      <c r="FM14" s="9">
        <v>10.568</v>
      </c>
      <c r="FN14" s="9">
        <v>27.231000000000002</v>
      </c>
      <c r="FO14" s="9">
        <v>8.2840000000000007</v>
      </c>
      <c r="FP14" s="9">
        <v>6.4619999999999997</v>
      </c>
      <c r="FQ14" s="9">
        <v>392.31099999999998</v>
      </c>
      <c r="FR14" s="9">
        <v>347.39100000000002</v>
      </c>
      <c r="FS14" s="9">
        <v>321.30900000000003</v>
      </c>
      <c r="FT14" s="9">
        <v>11.29</v>
      </c>
      <c r="FU14" s="9">
        <v>14.792</v>
      </c>
      <c r="FV14" s="9">
        <v>7.2380000000000004</v>
      </c>
      <c r="FW14" s="9">
        <v>14.151</v>
      </c>
      <c r="FX14" s="9">
        <v>4.694</v>
      </c>
      <c r="FY14" s="9">
        <v>293.06200000000001</v>
      </c>
      <c r="FZ14" s="9">
        <v>17.515999999999998</v>
      </c>
      <c r="GA14" s="9">
        <v>15.061</v>
      </c>
      <c r="GB14" s="9">
        <v>21.751999999999999</v>
      </c>
      <c r="GC14" s="9">
        <v>54.476999999999997</v>
      </c>
      <c r="GD14" s="9">
        <v>292.91399999999999</v>
      </c>
      <c r="GE14" s="9">
        <v>44.92</v>
      </c>
      <c r="GF14" s="9">
        <v>23.677</v>
      </c>
      <c r="GG14" s="9">
        <v>457.96499999999997</v>
      </c>
      <c r="GH14" s="9">
        <v>315.96899999999999</v>
      </c>
      <c r="GI14" s="9">
        <v>297.94299999999998</v>
      </c>
      <c r="GJ14" s="9">
        <v>29.574999999999999</v>
      </c>
      <c r="GK14" s="9">
        <v>27.148</v>
      </c>
      <c r="GL14" s="9">
        <v>8.9689999999999994</v>
      </c>
      <c r="GM14" s="9">
        <v>18.178999999999998</v>
      </c>
      <c r="GN14" s="9">
        <v>14.375</v>
      </c>
      <c r="GO14" s="9">
        <v>12.773</v>
      </c>
      <c r="GP14" s="9">
        <v>12.581</v>
      </c>
      <c r="GQ14" s="9">
        <v>11.933</v>
      </c>
      <c r="GR14" s="9">
        <v>1.4630000000000001</v>
      </c>
      <c r="GS14" s="9">
        <v>7.9260000000000002</v>
      </c>
      <c r="GT14" s="9">
        <v>12.18</v>
      </c>
      <c r="GU14" s="9">
        <v>7.0419999999999998</v>
      </c>
      <c r="GV14" s="9">
        <v>18.664999999999999</v>
      </c>
      <c r="GW14" s="9">
        <v>8.4830000000000005</v>
      </c>
      <c r="GX14" s="9">
        <v>2.4260000000000002</v>
      </c>
      <c r="GY14" s="9">
        <v>268.36799999999999</v>
      </c>
      <c r="GZ14" s="9">
        <v>236.03800000000001</v>
      </c>
      <c r="HA14" s="9">
        <v>224.16200000000001</v>
      </c>
      <c r="HB14" s="9">
        <v>3.9249999999999998</v>
      </c>
      <c r="HC14" s="9">
        <v>7.95</v>
      </c>
      <c r="HD14" s="9">
        <v>2.698</v>
      </c>
      <c r="HE14" s="9">
        <v>5.6580000000000004</v>
      </c>
      <c r="HF14" s="9">
        <v>2.9169999999999998</v>
      </c>
      <c r="HG14" s="9">
        <v>161.095</v>
      </c>
      <c r="HH14" s="9">
        <v>14.656000000000001</v>
      </c>
      <c r="HI14" s="9">
        <v>12.321999999999999</v>
      </c>
      <c r="HJ14" s="9">
        <v>47.965000000000003</v>
      </c>
      <c r="HK14" s="9">
        <v>30.489000000000001</v>
      </c>
      <c r="HL14" s="9">
        <v>205.548</v>
      </c>
      <c r="HM14" s="9">
        <v>32.331000000000003</v>
      </c>
      <c r="HN14" s="9">
        <v>18.026</v>
      </c>
      <c r="HO14" s="9">
        <v>315.96899999999999</v>
      </c>
      <c r="HP14" s="9">
        <v>231.08699999999999</v>
      </c>
      <c r="HQ14" s="9">
        <v>221.15600000000001</v>
      </c>
      <c r="HR14" s="9">
        <v>21.539000000000001</v>
      </c>
      <c r="HS14" s="9">
        <v>19.172999999999998</v>
      </c>
      <c r="HT14" s="9">
        <v>4.7309999999999999</v>
      </c>
      <c r="HU14" s="9">
        <v>14.441000000000001</v>
      </c>
      <c r="HV14" s="9">
        <v>14.07</v>
      </c>
      <c r="HW14" s="9">
        <v>5.1029999999999998</v>
      </c>
      <c r="HX14" s="9">
        <v>13.448</v>
      </c>
      <c r="HY14" s="9">
        <v>1.9219999999999999</v>
      </c>
      <c r="HZ14" s="9">
        <v>1.907</v>
      </c>
      <c r="IA14" s="9">
        <v>6.2590000000000003</v>
      </c>
      <c r="IB14" s="9">
        <v>5.7</v>
      </c>
      <c r="IC14" s="9">
        <v>7.2140000000000004</v>
      </c>
      <c r="ID14" s="9">
        <v>12.452999999999999</v>
      </c>
      <c r="IE14" s="9">
        <v>6.7190000000000003</v>
      </c>
      <c r="IF14" s="9">
        <v>2.3660000000000001</v>
      </c>
      <c r="IG14" s="9">
        <v>199.61799999999999</v>
      </c>
      <c r="IH14" s="9">
        <v>172.48599999999999</v>
      </c>
      <c r="II14" s="9">
        <v>168.56200000000001</v>
      </c>
      <c r="IJ14" s="9">
        <v>1.639</v>
      </c>
      <c r="IK14" s="9">
        <v>2.2850000000000001</v>
      </c>
      <c r="IL14" s="9">
        <v>2.3490000000000002</v>
      </c>
      <c r="IM14" s="9">
        <v>0.79600000000000004</v>
      </c>
      <c r="IN14" s="9">
        <v>0</v>
      </c>
      <c r="IO14" s="9">
        <v>139.68</v>
      </c>
      <c r="IP14" s="9">
        <v>7.0490000000000004</v>
      </c>
      <c r="IQ14" s="9">
        <v>2.87</v>
      </c>
    </row>
    <row r="15" spans="1:251">
      <c r="A15" s="10">
        <v>43497</v>
      </c>
      <c r="B15" s="9">
        <v>3335.683</v>
      </c>
      <c r="C15" s="9">
        <v>2677.241</v>
      </c>
      <c r="D15" s="9">
        <v>2553.9740000000002</v>
      </c>
      <c r="E15" s="9">
        <v>65.757000000000005</v>
      </c>
      <c r="F15" s="9">
        <v>57.509</v>
      </c>
      <c r="G15" s="9">
        <v>73.137</v>
      </c>
      <c r="H15" s="9">
        <v>32.24</v>
      </c>
      <c r="I15" s="9">
        <v>17.286999999999999</v>
      </c>
      <c r="J15" s="9">
        <v>2097.0259999999998</v>
      </c>
      <c r="K15" s="9">
        <v>112.584</v>
      </c>
      <c r="L15" s="9">
        <v>124.16</v>
      </c>
      <c r="M15" s="9">
        <v>343.47</v>
      </c>
      <c r="N15" s="9">
        <v>403.88499999999999</v>
      </c>
      <c r="O15" s="9">
        <v>2273.3560000000002</v>
      </c>
      <c r="P15" s="9">
        <v>658.44200000000001</v>
      </c>
      <c r="Q15" s="9">
        <v>270.70800000000003</v>
      </c>
      <c r="R15" s="9">
        <v>3887.6419999999998</v>
      </c>
      <c r="S15" s="9">
        <v>473.95600000000002</v>
      </c>
      <c r="T15" s="9">
        <v>496.98200000000003</v>
      </c>
      <c r="U15" s="9">
        <v>477.029</v>
      </c>
      <c r="V15" s="9">
        <v>30.481000000000002</v>
      </c>
      <c r="W15" s="9">
        <v>29.978999999999999</v>
      </c>
      <c r="X15" s="9">
        <v>13.016999999999999</v>
      </c>
      <c r="Y15" s="9">
        <v>16.962</v>
      </c>
      <c r="Z15" s="9">
        <v>18.605</v>
      </c>
      <c r="AA15" s="9">
        <v>11.374000000000001</v>
      </c>
      <c r="AB15" s="9">
        <v>19.829000000000001</v>
      </c>
      <c r="AC15" s="9">
        <v>1.78</v>
      </c>
      <c r="AD15" s="9">
        <v>8.3699999999999992</v>
      </c>
      <c r="AE15" s="9">
        <v>11.510999999999999</v>
      </c>
      <c r="AF15" s="9">
        <v>7.6870000000000003</v>
      </c>
      <c r="AG15" s="9">
        <v>10.781000000000001</v>
      </c>
      <c r="AH15" s="9">
        <v>22.809000000000001</v>
      </c>
      <c r="AI15" s="9">
        <v>7.17</v>
      </c>
      <c r="AJ15" s="9">
        <v>0.503</v>
      </c>
      <c r="AK15" s="9">
        <v>446.54700000000003</v>
      </c>
      <c r="AL15" s="9">
        <v>289.06900000000002</v>
      </c>
      <c r="AM15" s="9">
        <v>271.202</v>
      </c>
      <c r="AN15" s="9">
        <v>7.7750000000000004</v>
      </c>
      <c r="AO15" s="9">
        <v>10.093</v>
      </c>
      <c r="AP15" s="9">
        <v>12.134</v>
      </c>
      <c r="AQ15" s="9">
        <v>2.62</v>
      </c>
      <c r="AR15" s="9">
        <v>3.113</v>
      </c>
      <c r="AS15" s="9">
        <v>229.44399999999999</v>
      </c>
      <c r="AT15" s="9">
        <v>17.093</v>
      </c>
      <c r="AU15" s="9">
        <v>8.9480000000000004</v>
      </c>
      <c r="AV15" s="9">
        <v>33.582999999999998</v>
      </c>
      <c r="AW15" s="9">
        <v>66.168000000000006</v>
      </c>
      <c r="AX15" s="9">
        <v>222.90100000000001</v>
      </c>
      <c r="AY15" s="9">
        <v>157.47800000000001</v>
      </c>
      <c r="AZ15" s="9">
        <v>19.952999999999999</v>
      </c>
      <c r="BA15" s="9">
        <v>496.98200000000003</v>
      </c>
      <c r="BB15" s="9">
        <v>1007.562</v>
      </c>
      <c r="BC15" s="9">
        <v>960.971</v>
      </c>
      <c r="BD15" s="9">
        <v>84.32</v>
      </c>
      <c r="BE15" s="9">
        <v>77.959000000000003</v>
      </c>
      <c r="BF15" s="9">
        <v>35.451000000000001</v>
      </c>
      <c r="BG15" s="9">
        <v>42.506999999999998</v>
      </c>
      <c r="BH15" s="9">
        <v>59.116</v>
      </c>
      <c r="BI15" s="9">
        <v>18.843</v>
      </c>
      <c r="BJ15" s="9">
        <v>64.174999999999997</v>
      </c>
      <c r="BK15" s="9">
        <v>0</v>
      </c>
      <c r="BL15" s="9">
        <v>13.784000000000001</v>
      </c>
      <c r="BM15" s="9">
        <v>30.962</v>
      </c>
      <c r="BN15" s="9">
        <v>26.890999999999998</v>
      </c>
      <c r="BO15" s="9">
        <v>20.106000000000002</v>
      </c>
      <c r="BP15" s="9">
        <v>51.55</v>
      </c>
      <c r="BQ15" s="9">
        <v>26.408000000000001</v>
      </c>
      <c r="BR15" s="9">
        <v>6.3620000000000001</v>
      </c>
      <c r="BS15" s="9">
        <v>876.65</v>
      </c>
      <c r="BT15" s="9">
        <v>717.45399999999995</v>
      </c>
      <c r="BU15" s="9">
        <v>682.30700000000002</v>
      </c>
      <c r="BV15" s="9">
        <v>23.9</v>
      </c>
      <c r="BW15" s="9">
        <v>11.247</v>
      </c>
      <c r="BX15" s="9">
        <v>30.207000000000001</v>
      </c>
      <c r="BY15" s="9">
        <v>1.1930000000000001</v>
      </c>
      <c r="BZ15" s="9">
        <v>3.746</v>
      </c>
      <c r="CA15" s="9">
        <v>573.774</v>
      </c>
      <c r="CB15" s="9">
        <v>33.036999999999999</v>
      </c>
      <c r="CC15" s="9">
        <v>37.619999999999997</v>
      </c>
      <c r="CD15" s="9">
        <v>73.022999999999996</v>
      </c>
      <c r="CE15" s="9">
        <v>133.77199999999999</v>
      </c>
      <c r="CF15" s="9">
        <v>583.68200000000002</v>
      </c>
      <c r="CG15" s="9">
        <v>159.197</v>
      </c>
      <c r="CH15" s="9">
        <v>46.591000000000001</v>
      </c>
      <c r="CI15" s="9">
        <v>1007.562</v>
      </c>
      <c r="CJ15" s="9">
        <v>539.60199999999998</v>
      </c>
      <c r="CK15" s="9">
        <v>510.637</v>
      </c>
      <c r="CL15" s="9">
        <v>49.122</v>
      </c>
      <c r="CM15" s="9">
        <v>43.649000000000001</v>
      </c>
      <c r="CN15" s="9">
        <v>25.638000000000002</v>
      </c>
      <c r="CO15" s="9">
        <v>18.012</v>
      </c>
      <c r="CP15" s="9">
        <v>33.633000000000003</v>
      </c>
      <c r="CQ15" s="9">
        <v>10.016</v>
      </c>
      <c r="CR15" s="9">
        <v>32.802</v>
      </c>
      <c r="CS15" s="9">
        <v>2.96</v>
      </c>
      <c r="CT15" s="9">
        <v>7.8879999999999999</v>
      </c>
      <c r="CU15" s="9">
        <v>19.765999999999998</v>
      </c>
      <c r="CV15" s="9">
        <v>12.122</v>
      </c>
      <c r="CW15" s="9">
        <v>11.760999999999999</v>
      </c>
      <c r="CX15" s="9">
        <v>29.277000000000001</v>
      </c>
      <c r="CY15" s="9">
        <v>14.372</v>
      </c>
      <c r="CZ15" s="9">
        <v>5.4729999999999999</v>
      </c>
      <c r="DA15" s="9">
        <v>461.51499999999999</v>
      </c>
      <c r="DB15" s="9">
        <v>341.63299999999998</v>
      </c>
      <c r="DC15" s="9">
        <v>333.98200000000003</v>
      </c>
      <c r="DD15" s="9">
        <v>2.4449999999999998</v>
      </c>
      <c r="DE15" s="9">
        <v>5.2060000000000004</v>
      </c>
      <c r="DF15" s="9">
        <v>1.861</v>
      </c>
      <c r="DG15" s="9">
        <v>5.0759999999999996</v>
      </c>
      <c r="DH15" s="9">
        <v>0.71399999999999997</v>
      </c>
      <c r="DI15" s="9">
        <v>283.47899999999998</v>
      </c>
      <c r="DJ15" s="9">
        <v>7.5330000000000004</v>
      </c>
      <c r="DK15" s="9">
        <v>10.848000000000001</v>
      </c>
      <c r="DL15" s="9">
        <v>39.773000000000003</v>
      </c>
      <c r="DM15" s="9">
        <v>43.828000000000003</v>
      </c>
      <c r="DN15" s="9">
        <v>297.80399999999997</v>
      </c>
      <c r="DO15" s="9">
        <v>119.88200000000001</v>
      </c>
      <c r="DP15" s="9">
        <v>28.965</v>
      </c>
      <c r="DQ15" s="9">
        <v>539.60199999999998</v>
      </c>
      <c r="DR15" s="9">
        <v>389.363</v>
      </c>
      <c r="DS15" s="9">
        <v>361.339</v>
      </c>
      <c r="DT15" s="9">
        <v>46.314</v>
      </c>
      <c r="DU15" s="9">
        <v>42.146999999999998</v>
      </c>
      <c r="DV15" s="9">
        <v>25.731000000000002</v>
      </c>
      <c r="DW15" s="9">
        <v>16.417000000000002</v>
      </c>
      <c r="DX15" s="9">
        <v>29.375</v>
      </c>
      <c r="DY15" s="9">
        <v>12.772</v>
      </c>
      <c r="DZ15" s="9">
        <v>21.905999999999999</v>
      </c>
      <c r="EA15" s="9">
        <v>8.343</v>
      </c>
      <c r="EB15" s="9">
        <v>10.462</v>
      </c>
      <c r="EC15" s="9">
        <v>7.5339999999999998</v>
      </c>
      <c r="ED15" s="9">
        <v>22.364999999999998</v>
      </c>
      <c r="EE15" s="9">
        <v>12.249000000000001</v>
      </c>
      <c r="EF15" s="9">
        <v>33.116</v>
      </c>
      <c r="EG15" s="9">
        <v>9.032</v>
      </c>
      <c r="EH15" s="9">
        <v>4.1669999999999998</v>
      </c>
      <c r="EI15" s="9">
        <v>315.02499999999998</v>
      </c>
      <c r="EJ15" s="9">
        <v>275.31900000000002</v>
      </c>
      <c r="EK15" s="9">
        <v>266.03800000000001</v>
      </c>
      <c r="EL15" s="9">
        <v>5.7169999999999996</v>
      </c>
      <c r="EM15" s="9">
        <v>3.5640000000000001</v>
      </c>
      <c r="EN15" s="9">
        <v>4.7869999999999999</v>
      </c>
      <c r="EO15" s="9">
        <v>1.958</v>
      </c>
      <c r="EP15" s="9">
        <v>2.536</v>
      </c>
      <c r="EQ15" s="9">
        <v>198.63200000000001</v>
      </c>
      <c r="ER15" s="9">
        <v>12.022</v>
      </c>
      <c r="ES15" s="9">
        <v>15.026</v>
      </c>
      <c r="ET15" s="9">
        <v>49.637999999999998</v>
      </c>
      <c r="EU15" s="9">
        <v>31.408999999999999</v>
      </c>
      <c r="EV15" s="9">
        <v>243.91</v>
      </c>
      <c r="EW15" s="9">
        <v>39.706000000000003</v>
      </c>
      <c r="EX15" s="9">
        <v>28.024000000000001</v>
      </c>
      <c r="EY15" s="9">
        <v>389.363</v>
      </c>
      <c r="EZ15" s="9">
        <v>565.54399999999998</v>
      </c>
      <c r="FA15" s="9">
        <v>528.19000000000005</v>
      </c>
      <c r="FB15" s="9">
        <v>45.801000000000002</v>
      </c>
      <c r="FC15" s="9">
        <v>40.097999999999999</v>
      </c>
      <c r="FD15" s="9">
        <v>16.731000000000002</v>
      </c>
      <c r="FE15" s="9">
        <v>23.367000000000001</v>
      </c>
      <c r="FF15" s="9">
        <v>24.925999999999998</v>
      </c>
      <c r="FG15" s="9">
        <v>15.172000000000001</v>
      </c>
      <c r="FH15" s="9">
        <v>21.556999999999999</v>
      </c>
      <c r="FI15" s="9">
        <v>10.708</v>
      </c>
      <c r="FJ15" s="9">
        <v>7.8330000000000002</v>
      </c>
      <c r="FK15" s="9">
        <v>16.006</v>
      </c>
      <c r="FL15" s="9">
        <v>15.05</v>
      </c>
      <c r="FM15" s="9">
        <v>9.0410000000000004</v>
      </c>
      <c r="FN15" s="9">
        <v>27.587</v>
      </c>
      <c r="FO15" s="9">
        <v>12.51</v>
      </c>
      <c r="FP15" s="9">
        <v>5.7030000000000003</v>
      </c>
      <c r="FQ15" s="9">
        <v>482.38900000000001</v>
      </c>
      <c r="FR15" s="9">
        <v>422.92200000000003</v>
      </c>
      <c r="FS15" s="9">
        <v>392.17200000000003</v>
      </c>
      <c r="FT15" s="9">
        <v>19.734000000000002</v>
      </c>
      <c r="FU15" s="9">
        <v>11.016</v>
      </c>
      <c r="FV15" s="9">
        <v>14.855</v>
      </c>
      <c r="FW15" s="9">
        <v>11.054</v>
      </c>
      <c r="FX15" s="9">
        <v>4.8410000000000002</v>
      </c>
      <c r="FY15" s="9">
        <v>346.76400000000001</v>
      </c>
      <c r="FZ15" s="9">
        <v>19.23</v>
      </c>
      <c r="GA15" s="9">
        <v>18.007000000000001</v>
      </c>
      <c r="GB15" s="9">
        <v>38.920999999999999</v>
      </c>
      <c r="GC15" s="9">
        <v>69.647000000000006</v>
      </c>
      <c r="GD15" s="9">
        <v>353.274</v>
      </c>
      <c r="GE15" s="9">
        <v>59.466999999999999</v>
      </c>
      <c r="GF15" s="9">
        <v>37.354999999999997</v>
      </c>
      <c r="GG15" s="9">
        <v>565.54399999999998</v>
      </c>
      <c r="GH15" s="9">
        <v>313.75</v>
      </c>
      <c r="GI15" s="9">
        <v>300.72399999999999</v>
      </c>
      <c r="GJ15" s="9">
        <v>40.026000000000003</v>
      </c>
      <c r="GK15" s="9">
        <v>37.210999999999999</v>
      </c>
      <c r="GL15" s="9">
        <v>11.954000000000001</v>
      </c>
      <c r="GM15" s="9">
        <v>25.257000000000001</v>
      </c>
      <c r="GN15" s="9">
        <v>17.72</v>
      </c>
      <c r="GO15" s="9">
        <v>19.491</v>
      </c>
      <c r="GP15" s="9">
        <v>17.523</v>
      </c>
      <c r="GQ15" s="9">
        <v>16.472000000000001</v>
      </c>
      <c r="GR15" s="9">
        <v>1.2929999999999999</v>
      </c>
      <c r="GS15" s="9">
        <v>9.4890000000000008</v>
      </c>
      <c r="GT15" s="9">
        <v>15.723000000000001</v>
      </c>
      <c r="GU15" s="9">
        <v>11.999000000000001</v>
      </c>
      <c r="GV15" s="9">
        <v>23.895</v>
      </c>
      <c r="GW15" s="9">
        <v>13.316000000000001</v>
      </c>
      <c r="GX15" s="9">
        <v>2.8149999999999999</v>
      </c>
      <c r="GY15" s="9">
        <v>260.69799999999998</v>
      </c>
      <c r="GZ15" s="9">
        <v>235.69300000000001</v>
      </c>
      <c r="HA15" s="9">
        <v>225.863</v>
      </c>
      <c r="HB15" s="9">
        <v>3.86</v>
      </c>
      <c r="HC15" s="9">
        <v>5.97</v>
      </c>
      <c r="HD15" s="9">
        <v>5.1890000000000001</v>
      </c>
      <c r="HE15" s="9">
        <v>4.641</v>
      </c>
      <c r="HF15" s="9">
        <v>0</v>
      </c>
      <c r="HG15" s="9">
        <v>161.56800000000001</v>
      </c>
      <c r="HH15" s="9">
        <v>11.058</v>
      </c>
      <c r="HI15" s="9">
        <v>20.158000000000001</v>
      </c>
      <c r="HJ15" s="9">
        <v>42.908999999999999</v>
      </c>
      <c r="HK15" s="9">
        <v>30.48</v>
      </c>
      <c r="HL15" s="9">
        <v>205.21299999999999</v>
      </c>
      <c r="HM15" s="9">
        <v>25.004999999999999</v>
      </c>
      <c r="HN15" s="9">
        <v>13.025</v>
      </c>
      <c r="HO15" s="9">
        <v>313.75</v>
      </c>
      <c r="HP15" s="9">
        <v>241.059</v>
      </c>
      <c r="HQ15" s="9">
        <v>226.733</v>
      </c>
      <c r="HR15" s="9">
        <v>14.257999999999999</v>
      </c>
      <c r="HS15" s="9">
        <v>13.574</v>
      </c>
      <c r="HT15" s="9">
        <v>3.8039999999999998</v>
      </c>
      <c r="HU15" s="9">
        <v>9.77</v>
      </c>
      <c r="HV15" s="9">
        <v>8.6530000000000005</v>
      </c>
      <c r="HW15" s="9">
        <v>4.9210000000000003</v>
      </c>
      <c r="HX15" s="9">
        <v>9.6739999999999995</v>
      </c>
      <c r="HY15" s="9">
        <v>2.5070000000000001</v>
      </c>
      <c r="HZ15" s="9">
        <v>1.3919999999999999</v>
      </c>
      <c r="IA15" s="9">
        <v>2.964</v>
      </c>
      <c r="IB15" s="9">
        <v>4.5220000000000002</v>
      </c>
      <c r="IC15" s="9">
        <v>6.0880000000000001</v>
      </c>
      <c r="ID15" s="9">
        <v>7.1710000000000003</v>
      </c>
      <c r="IE15" s="9">
        <v>6.4020000000000001</v>
      </c>
      <c r="IF15" s="9">
        <v>0.68500000000000005</v>
      </c>
      <c r="IG15" s="9">
        <v>212.47499999999999</v>
      </c>
      <c r="IH15" s="9">
        <v>181.251</v>
      </c>
      <c r="II15" s="9">
        <v>175.36</v>
      </c>
      <c r="IJ15" s="9">
        <v>1.6890000000000001</v>
      </c>
      <c r="IK15" s="9">
        <v>4.202</v>
      </c>
      <c r="IL15" s="9">
        <v>3.5190000000000001</v>
      </c>
      <c r="IM15" s="9">
        <v>2.371</v>
      </c>
      <c r="IN15" s="9">
        <v>0</v>
      </c>
      <c r="IO15" s="9">
        <v>139.13800000000001</v>
      </c>
      <c r="IP15" s="9">
        <v>3.7970000000000002</v>
      </c>
      <c r="IQ15" s="9">
        <v>6.8280000000000003</v>
      </c>
    </row>
    <row r="16" spans="1:251">
      <c r="A16" s="10">
        <v>43862</v>
      </c>
      <c r="B16" s="9">
        <v>3390.665</v>
      </c>
      <c r="C16" s="9">
        <v>2765.8690000000001</v>
      </c>
      <c r="D16" s="9">
        <v>2622.4850000000001</v>
      </c>
      <c r="E16" s="9">
        <v>65.441000000000003</v>
      </c>
      <c r="F16" s="9">
        <v>77.942999999999998</v>
      </c>
      <c r="G16" s="9">
        <v>71.52</v>
      </c>
      <c r="H16" s="9">
        <v>39.228999999999999</v>
      </c>
      <c r="I16" s="9">
        <v>32.634999999999998</v>
      </c>
      <c r="J16" s="9">
        <v>2126.9499999999998</v>
      </c>
      <c r="K16" s="9">
        <v>136.64599999999999</v>
      </c>
      <c r="L16" s="9">
        <v>115.673</v>
      </c>
      <c r="M16" s="9">
        <v>386.6</v>
      </c>
      <c r="N16" s="9">
        <v>437.16699999999997</v>
      </c>
      <c r="O16" s="9">
        <v>2328.7020000000002</v>
      </c>
      <c r="P16" s="9">
        <v>624.79600000000005</v>
      </c>
      <c r="Q16" s="9">
        <v>279.91199999999998</v>
      </c>
      <c r="R16" s="9">
        <v>3910.12</v>
      </c>
      <c r="S16" s="9">
        <v>497.93700000000001</v>
      </c>
      <c r="T16" s="9">
        <v>483.35700000000003</v>
      </c>
      <c r="U16" s="9">
        <v>468.12900000000002</v>
      </c>
      <c r="V16" s="9">
        <v>39.308999999999997</v>
      </c>
      <c r="W16" s="9">
        <v>38.539000000000001</v>
      </c>
      <c r="X16" s="9">
        <v>15.307</v>
      </c>
      <c r="Y16" s="9">
        <v>23.231999999999999</v>
      </c>
      <c r="Z16" s="9">
        <v>20.826000000000001</v>
      </c>
      <c r="AA16" s="9">
        <v>17.713000000000001</v>
      </c>
      <c r="AB16" s="9">
        <v>27.323</v>
      </c>
      <c r="AC16" s="9">
        <v>2.2490000000000001</v>
      </c>
      <c r="AD16" s="9">
        <v>8.9659999999999993</v>
      </c>
      <c r="AE16" s="9">
        <v>16.579000000000001</v>
      </c>
      <c r="AF16" s="9">
        <v>7.6449999999999996</v>
      </c>
      <c r="AG16" s="9">
        <v>14.316000000000001</v>
      </c>
      <c r="AH16" s="9">
        <v>31.96</v>
      </c>
      <c r="AI16" s="9">
        <v>6.5789999999999997</v>
      </c>
      <c r="AJ16" s="9">
        <v>0.77</v>
      </c>
      <c r="AK16" s="9">
        <v>428.82</v>
      </c>
      <c r="AL16" s="9">
        <v>285.33</v>
      </c>
      <c r="AM16" s="9">
        <v>260.12700000000001</v>
      </c>
      <c r="AN16" s="9">
        <v>12.968999999999999</v>
      </c>
      <c r="AO16" s="9">
        <v>12.233000000000001</v>
      </c>
      <c r="AP16" s="9">
        <v>14.064</v>
      </c>
      <c r="AQ16" s="9">
        <v>1.2709999999999999</v>
      </c>
      <c r="AR16" s="9">
        <v>9.8670000000000009</v>
      </c>
      <c r="AS16" s="9">
        <v>241.69900000000001</v>
      </c>
      <c r="AT16" s="9">
        <v>14.500999999999999</v>
      </c>
      <c r="AU16" s="9">
        <v>3.4950000000000001</v>
      </c>
      <c r="AV16" s="9">
        <v>25.635000000000002</v>
      </c>
      <c r="AW16" s="9">
        <v>72.683999999999997</v>
      </c>
      <c r="AX16" s="9">
        <v>212.64599999999999</v>
      </c>
      <c r="AY16" s="9">
        <v>143.49</v>
      </c>
      <c r="AZ16" s="9">
        <v>15.228</v>
      </c>
      <c r="BA16" s="9">
        <v>483.35700000000003</v>
      </c>
      <c r="BB16" s="9">
        <v>1026.479</v>
      </c>
      <c r="BC16" s="9">
        <v>981.39</v>
      </c>
      <c r="BD16" s="9">
        <v>86.704999999999998</v>
      </c>
      <c r="BE16" s="9">
        <v>81.087000000000003</v>
      </c>
      <c r="BF16" s="9">
        <v>45.997</v>
      </c>
      <c r="BG16" s="9">
        <v>35.090000000000003</v>
      </c>
      <c r="BH16" s="9">
        <v>66.962999999999994</v>
      </c>
      <c r="BI16" s="9">
        <v>14.122999999999999</v>
      </c>
      <c r="BJ16" s="9">
        <v>68.802999999999997</v>
      </c>
      <c r="BK16" s="9">
        <v>0.86</v>
      </c>
      <c r="BL16" s="9">
        <v>11.423999999999999</v>
      </c>
      <c r="BM16" s="9">
        <v>36.043999999999997</v>
      </c>
      <c r="BN16" s="9">
        <v>19.625</v>
      </c>
      <c r="BO16" s="9">
        <v>25.417000000000002</v>
      </c>
      <c r="BP16" s="9">
        <v>57.174999999999997</v>
      </c>
      <c r="BQ16" s="9">
        <v>23.911999999999999</v>
      </c>
      <c r="BR16" s="9">
        <v>5.6189999999999998</v>
      </c>
      <c r="BS16" s="9">
        <v>894.68499999999995</v>
      </c>
      <c r="BT16" s="9">
        <v>755.55700000000002</v>
      </c>
      <c r="BU16" s="9">
        <v>719.23199999999997</v>
      </c>
      <c r="BV16" s="9">
        <v>19.873999999999999</v>
      </c>
      <c r="BW16" s="9">
        <v>16.451000000000001</v>
      </c>
      <c r="BX16" s="9">
        <v>25.158000000000001</v>
      </c>
      <c r="BY16" s="9">
        <v>0</v>
      </c>
      <c r="BZ16" s="9">
        <v>11.167</v>
      </c>
      <c r="CA16" s="9">
        <v>582.40899999999999</v>
      </c>
      <c r="CB16" s="9">
        <v>56.136000000000003</v>
      </c>
      <c r="CC16" s="9">
        <v>32.356999999999999</v>
      </c>
      <c r="CD16" s="9">
        <v>84.656000000000006</v>
      </c>
      <c r="CE16" s="9">
        <v>149.15</v>
      </c>
      <c r="CF16" s="9">
        <v>606.40599999999995</v>
      </c>
      <c r="CG16" s="9">
        <v>139.12799999999999</v>
      </c>
      <c r="CH16" s="9">
        <v>45.088999999999999</v>
      </c>
      <c r="CI16" s="9">
        <v>1026.479</v>
      </c>
      <c r="CJ16" s="9">
        <v>511.04199999999997</v>
      </c>
      <c r="CK16" s="9">
        <v>487.49</v>
      </c>
      <c r="CL16" s="9">
        <v>35.341000000000001</v>
      </c>
      <c r="CM16" s="9">
        <v>32.871000000000002</v>
      </c>
      <c r="CN16" s="9">
        <v>21.425000000000001</v>
      </c>
      <c r="CO16" s="9">
        <v>11.446</v>
      </c>
      <c r="CP16" s="9">
        <v>27.516999999999999</v>
      </c>
      <c r="CQ16" s="9">
        <v>5.3540000000000001</v>
      </c>
      <c r="CR16" s="9">
        <v>26.885000000000002</v>
      </c>
      <c r="CS16" s="9">
        <v>3.661</v>
      </c>
      <c r="CT16" s="9">
        <v>2.3250000000000002</v>
      </c>
      <c r="CU16" s="9">
        <v>12.688000000000001</v>
      </c>
      <c r="CV16" s="9">
        <v>13.467000000000001</v>
      </c>
      <c r="CW16" s="9">
        <v>6.7160000000000002</v>
      </c>
      <c r="CX16" s="9">
        <v>24.253</v>
      </c>
      <c r="CY16" s="9">
        <v>8.6180000000000003</v>
      </c>
      <c r="CZ16" s="9">
        <v>2.4700000000000002</v>
      </c>
      <c r="DA16" s="9">
        <v>452.149</v>
      </c>
      <c r="DB16" s="9">
        <v>323.399</v>
      </c>
      <c r="DC16" s="9">
        <v>311.73599999999999</v>
      </c>
      <c r="DD16" s="9">
        <v>4.4080000000000004</v>
      </c>
      <c r="DE16" s="9">
        <v>7.2549999999999999</v>
      </c>
      <c r="DF16" s="9">
        <v>4.4080000000000004</v>
      </c>
      <c r="DG16" s="9">
        <v>3.5489999999999999</v>
      </c>
      <c r="DH16" s="9">
        <v>3.706</v>
      </c>
      <c r="DI16" s="9">
        <v>266.45499999999998</v>
      </c>
      <c r="DJ16" s="9">
        <v>4.6509999999999998</v>
      </c>
      <c r="DK16" s="9">
        <v>14.034000000000001</v>
      </c>
      <c r="DL16" s="9">
        <v>38.259</v>
      </c>
      <c r="DM16" s="9">
        <v>29.251999999999999</v>
      </c>
      <c r="DN16" s="9">
        <v>294.14699999999999</v>
      </c>
      <c r="DO16" s="9">
        <v>128.75</v>
      </c>
      <c r="DP16" s="9">
        <v>23.552</v>
      </c>
      <c r="DQ16" s="9">
        <v>511.04199999999997</v>
      </c>
      <c r="DR16" s="9">
        <v>393.327</v>
      </c>
      <c r="DS16" s="9">
        <v>370.37400000000002</v>
      </c>
      <c r="DT16" s="9">
        <v>36.515000000000001</v>
      </c>
      <c r="DU16" s="9">
        <v>30.701000000000001</v>
      </c>
      <c r="DV16" s="9">
        <v>15.127000000000001</v>
      </c>
      <c r="DW16" s="9">
        <v>15.573</v>
      </c>
      <c r="DX16" s="9">
        <v>22.033000000000001</v>
      </c>
      <c r="DY16" s="9">
        <v>8.6679999999999993</v>
      </c>
      <c r="DZ16" s="9">
        <v>15.262</v>
      </c>
      <c r="EA16" s="9">
        <v>6.7359999999999998</v>
      </c>
      <c r="EB16" s="9">
        <v>8.1140000000000008</v>
      </c>
      <c r="EC16" s="9">
        <v>7.8339999999999996</v>
      </c>
      <c r="ED16" s="9">
        <v>9.7070000000000007</v>
      </c>
      <c r="EE16" s="9">
        <v>13.16</v>
      </c>
      <c r="EF16" s="9">
        <v>23.376999999999999</v>
      </c>
      <c r="EG16" s="9">
        <v>7.3239999999999998</v>
      </c>
      <c r="EH16" s="9">
        <v>5.8140000000000001</v>
      </c>
      <c r="EI16" s="9">
        <v>333.85899999999998</v>
      </c>
      <c r="EJ16" s="9">
        <v>302.34800000000001</v>
      </c>
      <c r="EK16" s="9">
        <v>292.20400000000001</v>
      </c>
      <c r="EL16" s="9">
        <v>3.9590000000000001</v>
      </c>
      <c r="EM16" s="9">
        <v>6.1849999999999996</v>
      </c>
      <c r="EN16" s="9">
        <v>3.984</v>
      </c>
      <c r="EO16" s="9">
        <v>5.3769999999999998</v>
      </c>
      <c r="EP16" s="9">
        <v>0.78300000000000003</v>
      </c>
      <c r="EQ16" s="9">
        <v>203.82499999999999</v>
      </c>
      <c r="ER16" s="9">
        <v>20.774999999999999</v>
      </c>
      <c r="ES16" s="9">
        <v>12.521000000000001</v>
      </c>
      <c r="ET16" s="9">
        <v>65.225999999999999</v>
      </c>
      <c r="EU16" s="9">
        <v>36.091000000000001</v>
      </c>
      <c r="EV16" s="9">
        <v>266.25799999999998</v>
      </c>
      <c r="EW16" s="9">
        <v>31.510999999999999</v>
      </c>
      <c r="EX16" s="9">
        <v>22.952999999999999</v>
      </c>
      <c r="EY16" s="9">
        <v>393.327</v>
      </c>
      <c r="EZ16" s="9">
        <v>559.65499999999997</v>
      </c>
      <c r="FA16" s="9">
        <v>527.60900000000004</v>
      </c>
      <c r="FB16" s="9">
        <v>38.707999999999998</v>
      </c>
      <c r="FC16" s="9">
        <v>36.613999999999997</v>
      </c>
      <c r="FD16" s="9">
        <v>15.478999999999999</v>
      </c>
      <c r="FE16" s="9">
        <v>21.135999999999999</v>
      </c>
      <c r="FF16" s="9">
        <v>25.905000000000001</v>
      </c>
      <c r="FG16" s="9">
        <v>10.709</v>
      </c>
      <c r="FH16" s="9">
        <v>21.373999999999999</v>
      </c>
      <c r="FI16" s="9">
        <v>7.4180000000000001</v>
      </c>
      <c r="FJ16" s="9">
        <v>7.8230000000000004</v>
      </c>
      <c r="FK16" s="9">
        <v>17.920000000000002</v>
      </c>
      <c r="FL16" s="9">
        <v>7.2240000000000002</v>
      </c>
      <c r="FM16" s="9">
        <v>11.471</v>
      </c>
      <c r="FN16" s="9">
        <v>29.029</v>
      </c>
      <c r="FO16" s="9">
        <v>7.5860000000000003</v>
      </c>
      <c r="FP16" s="9">
        <v>2.0939999999999999</v>
      </c>
      <c r="FQ16" s="9">
        <v>488.90100000000001</v>
      </c>
      <c r="FR16" s="9">
        <v>424.94799999999998</v>
      </c>
      <c r="FS16" s="9">
        <v>391.03800000000001</v>
      </c>
      <c r="FT16" s="9">
        <v>17.933</v>
      </c>
      <c r="FU16" s="9">
        <v>15.977</v>
      </c>
      <c r="FV16" s="9">
        <v>14.071999999999999</v>
      </c>
      <c r="FW16" s="9">
        <v>14.169</v>
      </c>
      <c r="FX16" s="9">
        <v>5.6689999999999996</v>
      </c>
      <c r="FY16" s="9">
        <v>347.096</v>
      </c>
      <c r="FZ16" s="9">
        <v>22.969000000000001</v>
      </c>
      <c r="GA16" s="9">
        <v>19.821000000000002</v>
      </c>
      <c r="GB16" s="9">
        <v>35.063000000000002</v>
      </c>
      <c r="GC16" s="9">
        <v>64.611000000000004</v>
      </c>
      <c r="GD16" s="9">
        <v>360.33699999999999</v>
      </c>
      <c r="GE16" s="9">
        <v>63.951999999999998</v>
      </c>
      <c r="GF16" s="9">
        <v>32.046999999999997</v>
      </c>
      <c r="GG16" s="9">
        <v>559.65499999999997</v>
      </c>
      <c r="GH16" s="9">
        <v>339.22300000000001</v>
      </c>
      <c r="GI16" s="9">
        <v>318.22800000000001</v>
      </c>
      <c r="GJ16" s="9">
        <v>35.018999999999998</v>
      </c>
      <c r="GK16" s="9">
        <v>31.863</v>
      </c>
      <c r="GL16" s="9">
        <v>14.178000000000001</v>
      </c>
      <c r="GM16" s="9">
        <v>17.684999999999999</v>
      </c>
      <c r="GN16" s="9">
        <v>17.527999999999999</v>
      </c>
      <c r="GO16" s="9">
        <v>14.334</v>
      </c>
      <c r="GP16" s="9">
        <v>18.292000000000002</v>
      </c>
      <c r="GQ16" s="9">
        <v>9.7349999999999994</v>
      </c>
      <c r="GR16" s="9">
        <v>2.8660000000000001</v>
      </c>
      <c r="GS16" s="9">
        <v>6.859</v>
      </c>
      <c r="GT16" s="9">
        <v>15.090999999999999</v>
      </c>
      <c r="GU16" s="9">
        <v>9.9120000000000008</v>
      </c>
      <c r="GV16" s="9">
        <v>21.603999999999999</v>
      </c>
      <c r="GW16" s="9">
        <v>10.257999999999999</v>
      </c>
      <c r="GX16" s="9">
        <v>3.157</v>
      </c>
      <c r="GY16" s="9">
        <v>283.209</v>
      </c>
      <c r="GZ16" s="9">
        <v>250.62100000000001</v>
      </c>
      <c r="HA16" s="9">
        <v>240.98699999999999</v>
      </c>
      <c r="HB16" s="9">
        <v>2.4790000000000001</v>
      </c>
      <c r="HC16" s="9">
        <v>7.1550000000000002</v>
      </c>
      <c r="HD16" s="9">
        <v>4.7089999999999996</v>
      </c>
      <c r="HE16" s="9">
        <v>4.9260000000000002</v>
      </c>
      <c r="HF16" s="9">
        <v>0</v>
      </c>
      <c r="HG16" s="9">
        <v>180.03399999999999</v>
      </c>
      <c r="HH16" s="9">
        <v>7.48</v>
      </c>
      <c r="HI16" s="9">
        <v>13.877000000000001</v>
      </c>
      <c r="HJ16" s="9">
        <v>49.23</v>
      </c>
      <c r="HK16" s="9">
        <v>40.021000000000001</v>
      </c>
      <c r="HL16" s="9">
        <v>210.6</v>
      </c>
      <c r="HM16" s="9">
        <v>32.588000000000001</v>
      </c>
      <c r="HN16" s="9">
        <v>20.995000000000001</v>
      </c>
      <c r="HO16" s="9">
        <v>339.22300000000001</v>
      </c>
      <c r="HP16" s="9">
        <v>253.642</v>
      </c>
      <c r="HQ16" s="9">
        <v>236.495</v>
      </c>
      <c r="HR16" s="9">
        <v>18.667999999999999</v>
      </c>
      <c r="HS16" s="9">
        <v>17.321999999999999</v>
      </c>
      <c r="HT16" s="9">
        <v>7.9489999999999998</v>
      </c>
      <c r="HU16" s="9">
        <v>9.3729999999999993</v>
      </c>
      <c r="HV16" s="9">
        <v>9.7769999999999992</v>
      </c>
      <c r="HW16" s="9">
        <v>7.5449999999999999</v>
      </c>
      <c r="HX16" s="9">
        <v>12.458</v>
      </c>
      <c r="HY16" s="9">
        <v>2.98</v>
      </c>
      <c r="HZ16" s="9">
        <v>1.8839999999999999</v>
      </c>
      <c r="IA16" s="9">
        <v>7.8209999999999997</v>
      </c>
      <c r="IB16" s="9">
        <v>4.6529999999999996</v>
      </c>
      <c r="IC16" s="9">
        <v>4.8479999999999999</v>
      </c>
      <c r="ID16" s="9">
        <v>7.5540000000000003</v>
      </c>
      <c r="IE16" s="9">
        <v>9.7680000000000007</v>
      </c>
      <c r="IF16" s="9">
        <v>1.3460000000000001</v>
      </c>
      <c r="IG16" s="9">
        <v>217.827</v>
      </c>
      <c r="IH16" s="9">
        <v>178.55099999999999</v>
      </c>
      <c r="II16" s="9">
        <v>172.334</v>
      </c>
      <c r="IJ16" s="9">
        <v>1.228</v>
      </c>
      <c r="IK16" s="9">
        <v>4.9889999999999999</v>
      </c>
      <c r="IL16" s="9">
        <v>2.5339999999999998</v>
      </c>
      <c r="IM16" s="9">
        <v>2.9969999999999999</v>
      </c>
      <c r="IN16" s="9">
        <v>0.68500000000000005</v>
      </c>
      <c r="IO16" s="9">
        <v>137.666</v>
      </c>
      <c r="IP16" s="9">
        <v>1.2090000000000001</v>
      </c>
      <c r="IQ16" s="9">
        <v>7.6580000000000004</v>
      </c>
    </row>
    <row r="17" spans="1:251">
      <c r="A17" s="10">
        <v>44228</v>
      </c>
      <c r="B17" s="9">
        <v>3407.6390000000001</v>
      </c>
      <c r="C17" s="9">
        <v>2761.3150000000001</v>
      </c>
      <c r="D17" s="9">
        <v>2639.652</v>
      </c>
      <c r="E17" s="9">
        <v>69.049000000000007</v>
      </c>
      <c r="F17" s="9">
        <v>50.368000000000002</v>
      </c>
      <c r="G17" s="9">
        <v>79.906000000000006</v>
      </c>
      <c r="H17" s="9">
        <v>22.995000000000001</v>
      </c>
      <c r="I17" s="9">
        <v>14.622</v>
      </c>
      <c r="J17" s="9">
        <v>2047.22</v>
      </c>
      <c r="K17" s="9">
        <v>170.023</v>
      </c>
      <c r="L17" s="9">
        <v>162.06800000000001</v>
      </c>
      <c r="M17" s="9">
        <v>382.00400000000002</v>
      </c>
      <c r="N17" s="9">
        <v>388.90100000000001</v>
      </c>
      <c r="O17" s="9">
        <v>2372.413</v>
      </c>
      <c r="P17" s="9">
        <v>646.32399999999996</v>
      </c>
      <c r="Q17" s="9">
        <v>248.589</v>
      </c>
      <c r="R17" s="9">
        <v>3889.3609999999999</v>
      </c>
      <c r="S17" s="9">
        <v>476.149</v>
      </c>
      <c r="T17" s="9">
        <v>563.22199999999998</v>
      </c>
      <c r="U17" s="9">
        <v>545.524</v>
      </c>
      <c r="V17" s="9">
        <v>25.8</v>
      </c>
      <c r="W17" s="9">
        <v>22.71</v>
      </c>
      <c r="X17" s="9">
        <v>7.4720000000000004</v>
      </c>
      <c r="Y17" s="9">
        <v>15.238</v>
      </c>
      <c r="Z17" s="9">
        <v>12.336</v>
      </c>
      <c r="AA17" s="9">
        <v>10.374000000000001</v>
      </c>
      <c r="AB17" s="9">
        <v>14.662000000000001</v>
      </c>
      <c r="AC17" s="9">
        <v>1.399</v>
      </c>
      <c r="AD17" s="9">
        <v>6.649</v>
      </c>
      <c r="AE17" s="9">
        <v>6.96</v>
      </c>
      <c r="AF17" s="9">
        <v>4.8869999999999996</v>
      </c>
      <c r="AG17" s="9">
        <v>10.863</v>
      </c>
      <c r="AH17" s="9">
        <v>14.816000000000001</v>
      </c>
      <c r="AI17" s="9">
        <v>7.8940000000000001</v>
      </c>
      <c r="AJ17" s="9">
        <v>3.09</v>
      </c>
      <c r="AK17" s="9">
        <v>519.72400000000005</v>
      </c>
      <c r="AL17" s="9">
        <v>340.76299999999998</v>
      </c>
      <c r="AM17" s="9">
        <v>327.69400000000002</v>
      </c>
      <c r="AN17" s="9">
        <v>6.8090000000000002</v>
      </c>
      <c r="AO17" s="9">
        <v>5.4989999999999997</v>
      </c>
      <c r="AP17" s="9">
        <v>10.289</v>
      </c>
      <c r="AQ17" s="9">
        <v>0</v>
      </c>
      <c r="AR17" s="9">
        <v>2.02</v>
      </c>
      <c r="AS17" s="9">
        <v>249.55500000000001</v>
      </c>
      <c r="AT17" s="9">
        <v>26.300999999999998</v>
      </c>
      <c r="AU17" s="9">
        <v>17.123000000000001</v>
      </c>
      <c r="AV17" s="9">
        <v>47.784999999999997</v>
      </c>
      <c r="AW17" s="9">
        <v>63.76</v>
      </c>
      <c r="AX17" s="9">
        <v>277.00400000000002</v>
      </c>
      <c r="AY17" s="9">
        <v>178.96</v>
      </c>
      <c r="AZ17" s="9">
        <v>17.698</v>
      </c>
      <c r="BA17" s="9">
        <v>563.22199999999998</v>
      </c>
      <c r="BB17" s="9">
        <v>1061.17</v>
      </c>
      <c r="BC17" s="9">
        <v>1014.107</v>
      </c>
      <c r="BD17" s="9">
        <v>68.450999999999993</v>
      </c>
      <c r="BE17" s="9">
        <v>59.500999999999998</v>
      </c>
      <c r="BF17" s="9">
        <v>26.286999999999999</v>
      </c>
      <c r="BG17" s="9">
        <v>33.213999999999999</v>
      </c>
      <c r="BH17" s="9">
        <v>48.15</v>
      </c>
      <c r="BI17" s="9">
        <v>11.351000000000001</v>
      </c>
      <c r="BJ17" s="9">
        <v>53.261000000000003</v>
      </c>
      <c r="BK17" s="9">
        <v>0</v>
      </c>
      <c r="BL17" s="9">
        <v>6.24</v>
      </c>
      <c r="BM17" s="9">
        <v>28.297000000000001</v>
      </c>
      <c r="BN17" s="9">
        <v>14.609</v>
      </c>
      <c r="BO17" s="9">
        <v>16.594999999999999</v>
      </c>
      <c r="BP17" s="9">
        <v>41.973999999999997</v>
      </c>
      <c r="BQ17" s="9">
        <v>17.527000000000001</v>
      </c>
      <c r="BR17" s="9">
        <v>8.9499999999999993</v>
      </c>
      <c r="BS17" s="9">
        <v>945.65599999999995</v>
      </c>
      <c r="BT17" s="9">
        <v>784.54899999999998</v>
      </c>
      <c r="BU17" s="9">
        <v>737.16300000000001</v>
      </c>
      <c r="BV17" s="9">
        <v>33.164000000000001</v>
      </c>
      <c r="BW17" s="9">
        <v>13.372999999999999</v>
      </c>
      <c r="BX17" s="9">
        <v>41.887</v>
      </c>
      <c r="BY17" s="9">
        <v>1.2929999999999999</v>
      </c>
      <c r="BZ17" s="9">
        <v>3.3580000000000001</v>
      </c>
      <c r="CA17" s="9">
        <v>603.03899999999999</v>
      </c>
      <c r="CB17" s="9">
        <v>48.628999999999998</v>
      </c>
      <c r="CC17" s="9">
        <v>43.689</v>
      </c>
      <c r="CD17" s="9">
        <v>89.191999999999993</v>
      </c>
      <c r="CE17" s="9">
        <v>134.87</v>
      </c>
      <c r="CF17" s="9">
        <v>649.67899999999997</v>
      </c>
      <c r="CG17" s="9">
        <v>161.107</v>
      </c>
      <c r="CH17" s="9">
        <v>47.061999999999998</v>
      </c>
      <c r="CI17" s="9">
        <v>1061.17</v>
      </c>
      <c r="CJ17" s="9">
        <v>474.39699999999999</v>
      </c>
      <c r="CK17" s="9">
        <v>453.54500000000002</v>
      </c>
      <c r="CL17" s="9">
        <v>31.556000000000001</v>
      </c>
      <c r="CM17" s="9">
        <v>29.021999999999998</v>
      </c>
      <c r="CN17" s="9">
        <v>16.327999999999999</v>
      </c>
      <c r="CO17" s="9">
        <v>12.693</v>
      </c>
      <c r="CP17" s="9">
        <v>21.792000000000002</v>
      </c>
      <c r="CQ17" s="9">
        <v>7.23</v>
      </c>
      <c r="CR17" s="9">
        <v>19.908000000000001</v>
      </c>
      <c r="CS17" s="9">
        <v>1.99</v>
      </c>
      <c r="CT17" s="9">
        <v>7.1239999999999997</v>
      </c>
      <c r="CU17" s="9">
        <v>14.541</v>
      </c>
      <c r="CV17" s="9">
        <v>6.0650000000000004</v>
      </c>
      <c r="CW17" s="9">
        <v>8.4149999999999991</v>
      </c>
      <c r="CX17" s="9">
        <v>15.852</v>
      </c>
      <c r="CY17" s="9">
        <v>13.17</v>
      </c>
      <c r="CZ17" s="9">
        <v>2.5339999999999998</v>
      </c>
      <c r="DA17" s="9">
        <v>421.98899999999998</v>
      </c>
      <c r="DB17" s="9">
        <v>307.971</v>
      </c>
      <c r="DC17" s="9">
        <v>300.80099999999999</v>
      </c>
      <c r="DD17" s="9">
        <v>3.823</v>
      </c>
      <c r="DE17" s="9">
        <v>3.347</v>
      </c>
      <c r="DF17" s="9">
        <v>4.3940000000000001</v>
      </c>
      <c r="DG17" s="9">
        <v>1.4850000000000001</v>
      </c>
      <c r="DH17" s="9">
        <v>1.2909999999999999</v>
      </c>
      <c r="DI17" s="9">
        <v>249.17</v>
      </c>
      <c r="DJ17" s="9">
        <v>10.028</v>
      </c>
      <c r="DK17" s="9">
        <v>16.462</v>
      </c>
      <c r="DL17" s="9">
        <v>32.311999999999998</v>
      </c>
      <c r="DM17" s="9">
        <v>31.407</v>
      </c>
      <c r="DN17" s="9">
        <v>276.56400000000002</v>
      </c>
      <c r="DO17" s="9">
        <v>114.018</v>
      </c>
      <c r="DP17" s="9">
        <v>20.852</v>
      </c>
      <c r="DQ17" s="9">
        <v>474.39699999999999</v>
      </c>
      <c r="DR17" s="9">
        <v>400.971</v>
      </c>
      <c r="DS17" s="9">
        <v>365.91800000000001</v>
      </c>
      <c r="DT17" s="9">
        <v>41.561</v>
      </c>
      <c r="DU17" s="9">
        <v>36.728999999999999</v>
      </c>
      <c r="DV17" s="9">
        <v>16.574000000000002</v>
      </c>
      <c r="DW17" s="9">
        <v>20.155000000000001</v>
      </c>
      <c r="DX17" s="9">
        <v>23.16</v>
      </c>
      <c r="DY17" s="9">
        <v>13.57</v>
      </c>
      <c r="DZ17" s="9">
        <v>19.98</v>
      </c>
      <c r="EA17" s="9">
        <v>9.3190000000000008</v>
      </c>
      <c r="EB17" s="9">
        <v>5.593</v>
      </c>
      <c r="EC17" s="9">
        <v>7.165</v>
      </c>
      <c r="ED17" s="9">
        <v>17.192</v>
      </c>
      <c r="EE17" s="9">
        <v>12.372999999999999</v>
      </c>
      <c r="EF17" s="9">
        <v>20.872</v>
      </c>
      <c r="EG17" s="9">
        <v>15.856999999999999</v>
      </c>
      <c r="EH17" s="9">
        <v>4.8310000000000004</v>
      </c>
      <c r="EI17" s="9">
        <v>324.358</v>
      </c>
      <c r="EJ17" s="9">
        <v>291.815</v>
      </c>
      <c r="EK17" s="9">
        <v>282.61700000000002</v>
      </c>
      <c r="EL17" s="9">
        <v>4.3490000000000002</v>
      </c>
      <c r="EM17" s="9">
        <v>4.8499999999999996</v>
      </c>
      <c r="EN17" s="9">
        <v>3.714</v>
      </c>
      <c r="EO17" s="9">
        <v>3.081</v>
      </c>
      <c r="EP17" s="9">
        <v>2.4039999999999999</v>
      </c>
      <c r="EQ17" s="9">
        <v>190.18899999999999</v>
      </c>
      <c r="ER17" s="9">
        <v>27.402000000000001</v>
      </c>
      <c r="ES17" s="9">
        <v>23.303000000000001</v>
      </c>
      <c r="ET17" s="9">
        <v>50.920999999999999</v>
      </c>
      <c r="EU17" s="9">
        <v>36.262</v>
      </c>
      <c r="EV17" s="9">
        <v>255.553</v>
      </c>
      <c r="EW17" s="9">
        <v>32.542999999999999</v>
      </c>
      <c r="EX17" s="9">
        <v>35.052999999999997</v>
      </c>
      <c r="EY17" s="9">
        <v>400.971</v>
      </c>
      <c r="EZ17" s="9">
        <v>502.71199999999999</v>
      </c>
      <c r="FA17" s="9">
        <v>481.85</v>
      </c>
      <c r="FB17" s="9">
        <v>33.332000000000001</v>
      </c>
      <c r="FC17" s="9">
        <v>31.591000000000001</v>
      </c>
      <c r="FD17" s="9">
        <v>11.49</v>
      </c>
      <c r="FE17" s="9">
        <v>20.100999999999999</v>
      </c>
      <c r="FF17" s="9">
        <v>17.991</v>
      </c>
      <c r="FG17" s="9">
        <v>13.601000000000001</v>
      </c>
      <c r="FH17" s="9">
        <v>15.599</v>
      </c>
      <c r="FI17" s="9">
        <v>9.85</v>
      </c>
      <c r="FJ17" s="9">
        <v>5.1459999999999999</v>
      </c>
      <c r="FK17" s="9">
        <v>12.919</v>
      </c>
      <c r="FL17" s="9">
        <v>8.7080000000000002</v>
      </c>
      <c r="FM17" s="9">
        <v>9.9640000000000004</v>
      </c>
      <c r="FN17" s="9">
        <v>20.399999999999999</v>
      </c>
      <c r="FO17" s="9">
        <v>11.191000000000001</v>
      </c>
      <c r="FP17" s="9">
        <v>1.7410000000000001</v>
      </c>
      <c r="FQ17" s="9">
        <v>448.51799999999997</v>
      </c>
      <c r="FR17" s="9">
        <v>405.791</v>
      </c>
      <c r="FS17" s="9">
        <v>382.94</v>
      </c>
      <c r="FT17" s="9">
        <v>14.14</v>
      </c>
      <c r="FU17" s="9">
        <v>8.7110000000000003</v>
      </c>
      <c r="FV17" s="9">
        <v>12.102</v>
      </c>
      <c r="FW17" s="9">
        <v>6.8570000000000002</v>
      </c>
      <c r="FX17" s="9">
        <v>3.3340000000000001</v>
      </c>
      <c r="FY17" s="9">
        <v>326.63900000000001</v>
      </c>
      <c r="FZ17" s="9">
        <v>20.178999999999998</v>
      </c>
      <c r="GA17" s="9">
        <v>20.646999999999998</v>
      </c>
      <c r="GB17" s="9">
        <v>38.325000000000003</v>
      </c>
      <c r="GC17" s="9">
        <v>62.494999999999997</v>
      </c>
      <c r="GD17" s="9">
        <v>343.29599999999999</v>
      </c>
      <c r="GE17" s="9">
        <v>42.726999999999997</v>
      </c>
      <c r="GF17" s="9">
        <v>20.861999999999998</v>
      </c>
      <c r="GG17" s="9">
        <v>502.71199999999999</v>
      </c>
      <c r="GH17" s="9">
        <v>314.78100000000001</v>
      </c>
      <c r="GI17" s="9">
        <v>297.99200000000002</v>
      </c>
      <c r="GJ17" s="9">
        <v>38.185000000000002</v>
      </c>
      <c r="GK17" s="9">
        <v>33.317999999999998</v>
      </c>
      <c r="GL17" s="9">
        <v>10.539</v>
      </c>
      <c r="GM17" s="9">
        <v>22.78</v>
      </c>
      <c r="GN17" s="9">
        <v>15.734</v>
      </c>
      <c r="GO17" s="9">
        <v>17.584</v>
      </c>
      <c r="GP17" s="9">
        <v>17.338999999999999</v>
      </c>
      <c r="GQ17" s="9">
        <v>15.006</v>
      </c>
      <c r="GR17" s="9">
        <v>0.97299999999999998</v>
      </c>
      <c r="GS17" s="9">
        <v>9.8010000000000002</v>
      </c>
      <c r="GT17" s="9">
        <v>13.717000000000001</v>
      </c>
      <c r="GU17" s="9">
        <v>9.8000000000000007</v>
      </c>
      <c r="GV17" s="9">
        <v>23.855</v>
      </c>
      <c r="GW17" s="9">
        <v>9.4629999999999992</v>
      </c>
      <c r="GX17" s="9">
        <v>4.867</v>
      </c>
      <c r="GY17" s="9">
        <v>259.80700000000002</v>
      </c>
      <c r="GZ17" s="9">
        <v>242.65</v>
      </c>
      <c r="HA17" s="9">
        <v>232.44300000000001</v>
      </c>
      <c r="HB17" s="9">
        <v>3.2919999999999998</v>
      </c>
      <c r="HC17" s="9">
        <v>6.9160000000000004</v>
      </c>
      <c r="HD17" s="9">
        <v>2.95</v>
      </c>
      <c r="HE17" s="9">
        <v>6.6589999999999998</v>
      </c>
      <c r="HF17" s="9">
        <v>0.59899999999999998</v>
      </c>
      <c r="HG17" s="9">
        <v>153.464</v>
      </c>
      <c r="HH17" s="9">
        <v>18.800999999999998</v>
      </c>
      <c r="HI17" s="9">
        <v>17.164000000000001</v>
      </c>
      <c r="HJ17" s="9">
        <v>53.220999999999997</v>
      </c>
      <c r="HK17" s="9">
        <v>31.773</v>
      </c>
      <c r="HL17" s="9">
        <v>210.87700000000001</v>
      </c>
      <c r="HM17" s="9">
        <v>17.157</v>
      </c>
      <c r="HN17" s="9">
        <v>16.789000000000001</v>
      </c>
      <c r="HO17" s="9">
        <v>314.78100000000001</v>
      </c>
      <c r="HP17" s="9">
        <v>246.721</v>
      </c>
      <c r="HQ17" s="9">
        <v>234.89099999999999</v>
      </c>
      <c r="HR17" s="9">
        <v>20.602</v>
      </c>
      <c r="HS17" s="9">
        <v>17.933</v>
      </c>
      <c r="HT17" s="9">
        <v>4.96</v>
      </c>
      <c r="HU17" s="9">
        <v>12.973000000000001</v>
      </c>
      <c r="HV17" s="9">
        <v>11.45</v>
      </c>
      <c r="HW17" s="9">
        <v>6.4829999999999997</v>
      </c>
      <c r="HX17" s="9">
        <v>13.28</v>
      </c>
      <c r="HY17" s="9">
        <v>2.2799999999999998</v>
      </c>
      <c r="HZ17" s="9">
        <v>1.7470000000000001</v>
      </c>
      <c r="IA17" s="9">
        <v>6.1890000000000001</v>
      </c>
      <c r="IB17" s="9">
        <v>3.7050000000000001</v>
      </c>
      <c r="IC17" s="9">
        <v>8.0389999999999997</v>
      </c>
      <c r="ID17" s="9">
        <v>10.477</v>
      </c>
      <c r="IE17" s="9">
        <v>7.4560000000000004</v>
      </c>
      <c r="IF17" s="9">
        <v>2.669</v>
      </c>
      <c r="IG17" s="9">
        <v>214.28899999999999</v>
      </c>
      <c r="IH17" s="9">
        <v>171.47800000000001</v>
      </c>
      <c r="II17" s="9">
        <v>168.227</v>
      </c>
      <c r="IJ17" s="9">
        <v>1.1160000000000001</v>
      </c>
      <c r="IK17" s="9">
        <v>2.1349999999999998</v>
      </c>
      <c r="IL17" s="9">
        <v>1.042</v>
      </c>
      <c r="IM17" s="9">
        <v>1.1160000000000001</v>
      </c>
      <c r="IN17" s="9">
        <v>0.6</v>
      </c>
      <c r="IO17" s="9">
        <v>127.11199999999999</v>
      </c>
      <c r="IP17" s="9">
        <v>4.2939999999999996</v>
      </c>
      <c r="IQ17" s="9">
        <v>8.49</v>
      </c>
    </row>
    <row r="18" spans="1:251">
      <c r="A18" s="10">
        <v>44593</v>
      </c>
      <c r="B18" s="9">
        <v>3395.1750000000002</v>
      </c>
      <c r="C18" s="9">
        <v>2737.0990000000002</v>
      </c>
      <c r="D18" s="9">
        <v>2583.1329999999998</v>
      </c>
      <c r="E18" s="9">
        <v>81.245999999999995</v>
      </c>
      <c r="F18" s="9">
        <v>71.566999999999993</v>
      </c>
      <c r="G18" s="9">
        <v>82.885999999999996</v>
      </c>
      <c r="H18" s="9">
        <v>37.944000000000003</v>
      </c>
      <c r="I18" s="9">
        <v>29.997</v>
      </c>
      <c r="J18" s="9">
        <v>2013.6559999999999</v>
      </c>
      <c r="K18" s="9">
        <v>181.47399999999999</v>
      </c>
      <c r="L18" s="9">
        <v>134.12</v>
      </c>
      <c r="M18" s="9">
        <v>407.84800000000001</v>
      </c>
      <c r="N18" s="9">
        <v>452.76</v>
      </c>
      <c r="O18" s="9">
        <v>2284.3389999999999</v>
      </c>
      <c r="P18" s="9">
        <v>658.07600000000002</v>
      </c>
      <c r="Q18" s="9">
        <v>257.79000000000002</v>
      </c>
      <c r="R18" s="9">
        <v>3938.8820000000001</v>
      </c>
      <c r="S18" s="9">
        <v>534.15899999999999</v>
      </c>
      <c r="T18" s="9">
        <v>590.20100000000002</v>
      </c>
      <c r="U18" s="9">
        <v>567.61199999999997</v>
      </c>
      <c r="V18" s="9">
        <v>46.125999999999998</v>
      </c>
      <c r="W18" s="9">
        <v>44.4</v>
      </c>
      <c r="X18" s="9">
        <v>19.666</v>
      </c>
      <c r="Y18" s="9">
        <v>24.734999999999999</v>
      </c>
      <c r="Z18" s="9">
        <v>30.033999999999999</v>
      </c>
      <c r="AA18" s="9">
        <v>14.366</v>
      </c>
      <c r="AB18" s="9">
        <v>31.402999999999999</v>
      </c>
      <c r="AC18" s="9">
        <v>3.6909999999999998</v>
      </c>
      <c r="AD18" s="9">
        <v>9.3070000000000004</v>
      </c>
      <c r="AE18" s="9">
        <v>17.817</v>
      </c>
      <c r="AF18" s="9">
        <v>10.73</v>
      </c>
      <c r="AG18" s="9">
        <v>15.853999999999999</v>
      </c>
      <c r="AH18" s="9">
        <v>34.802999999999997</v>
      </c>
      <c r="AI18" s="9">
        <v>9.5980000000000008</v>
      </c>
      <c r="AJ18" s="9">
        <v>1.726</v>
      </c>
      <c r="AK18" s="9">
        <v>521.48500000000001</v>
      </c>
      <c r="AL18" s="9">
        <v>365.13200000000001</v>
      </c>
      <c r="AM18" s="9">
        <v>335.65699999999998</v>
      </c>
      <c r="AN18" s="9">
        <v>16.186</v>
      </c>
      <c r="AO18" s="9">
        <v>13.288</v>
      </c>
      <c r="AP18" s="9">
        <v>17.943000000000001</v>
      </c>
      <c r="AQ18" s="9">
        <v>1.8049999999999999</v>
      </c>
      <c r="AR18" s="9">
        <v>9.7260000000000009</v>
      </c>
      <c r="AS18" s="9">
        <v>283.34800000000001</v>
      </c>
      <c r="AT18" s="9">
        <v>27.428999999999998</v>
      </c>
      <c r="AU18" s="9">
        <v>13.465</v>
      </c>
      <c r="AV18" s="9">
        <v>40.889000000000003</v>
      </c>
      <c r="AW18" s="9">
        <v>92.165999999999997</v>
      </c>
      <c r="AX18" s="9">
        <v>272.96600000000001</v>
      </c>
      <c r="AY18" s="9">
        <v>156.35400000000001</v>
      </c>
      <c r="AZ18" s="9">
        <v>22.59</v>
      </c>
      <c r="BA18" s="9">
        <v>590.20100000000002</v>
      </c>
      <c r="BB18" s="9">
        <v>1111.27</v>
      </c>
      <c r="BC18" s="9">
        <v>1064.8240000000001</v>
      </c>
      <c r="BD18" s="9">
        <v>106.047</v>
      </c>
      <c r="BE18" s="9">
        <v>91.721999999999994</v>
      </c>
      <c r="BF18" s="9">
        <v>45.472999999999999</v>
      </c>
      <c r="BG18" s="9">
        <v>46.249000000000002</v>
      </c>
      <c r="BH18" s="9">
        <v>69.372</v>
      </c>
      <c r="BI18" s="9">
        <v>22.349</v>
      </c>
      <c r="BJ18" s="9">
        <v>75.495000000000005</v>
      </c>
      <c r="BK18" s="9">
        <v>0</v>
      </c>
      <c r="BL18" s="9">
        <v>16.227</v>
      </c>
      <c r="BM18" s="9">
        <v>36.027000000000001</v>
      </c>
      <c r="BN18" s="9">
        <v>25.274999999999999</v>
      </c>
      <c r="BO18" s="9">
        <v>30.419</v>
      </c>
      <c r="BP18" s="9">
        <v>70.298000000000002</v>
      </c>
      <c r="BQ18" s="9">
        <v>21.422999999999998</v>
      </c>
      <c r="BR18" s="9">
        <v>14.324999999999999</v>
      </c>
      <c r="BS18" s="9">
        <v>958.77700000000004</v>
      </c>
      <c r="BT18" s="9">
        <v>802.74300000000005</v>
      </c>
      <c r="BU18" s="9">
        <v>765.59199999999998</v>
      </c>
      <c r="BV18" s="9">
        <v>27.988</v>
      </c>
      <c r="BW18" s="9">
        <v>9.1630000000000003</v>
      </c>
      <c r="BX18" s="9">
        <v>30.536000000000001</v>
      </c>
      <c r="BY18" s="9">
        <v>1.74</v>
      </c>
      <c r="BZ18" s="9">
        <v>4.875</v>
      </c>
      <c r="CA18" s="9">
        <v>615.78700000000003</v>
      </c>
      <c r="CB18" s="9">
        <v>48.585000000000001</v>
      </c>
      <c r="CC18" s="9">
        <v>38.999000000000002</v>
      </c>
      <c r="CD18" s="9">
        <v>99.372</v>
      </c>
      <c r="CE18" s="9">
        <v>158.44</v>
      </c>
      <c r="CF18" s="9">
        <v>644.303</v>
      </c>
      <c r="CG18" s="9">
        <v>156.03399999999999</v>
      </c>
      <c r="CH18" s="9">
        <v>46.445999999999998</v>
      </c>
      <c r="CI18" s="9">
        <v>1111.27</v>
      </c>
      <c r="CJ18" s="9">
        <v>485.99900000000002</v>
      </c>
      <c r="CK18" s="9">
        <v>474.06799999999998</v>
      </c>
      <c r="CL18" s="9">
        <v>37.374000000000002</v>
      </c>
      <c r="CM18" s="9">
        <v>34.441000000000003</v>
      </c>
      <c r="CN18" s="9">
        <v>17.623000000000001</v>
      </c>
      <c r="CO18" s="9">
        <v>16.818999999999999</v>
      </c>
      <c r="CP18" s="9">
        <v>25.38</v>
      </c>
      <c r="CQ18" s="9">
        <v>9.0619999999999994</v>
      </c>
      <c r="CR18" s="9">
        <v>25.834</v>
      </c>
      <c r="CS18" s="9">
        <v>3.8780000000000001</v>
      </c>
      <c r="CT18" s="9">
        <v>4.7290000000000001</v>
      </c>
      <c r="CU18" s="9">
        <v>16.791</v>
      </c>
      <c r="CV18" s="9">
        <v>8.5030000000000001</v>
      </c>
      <c r="CW18" s="9">
        <v>9.1470000000000002</v>
      </c>
      <c r="CX18" s="9">
        <v>20.588000000000001</v>
      </c>
      <c r="CY18" s="9">
        <v>13.853</v>
      </c>
      <c r="CZ18" s="9">
        <v>2.9329999999999998</v>
      </c>
      <c r="DA18" s="9">
        <v>436.69400000000002</v>
      </c>
      <c r="DB18" s="9">
        <v>307.09800000000001</v>
      </c>
      <c r="DC18" s="9">
        <v>295.99099999999999</v>
      </c>
      <c r="DD18" s="9">
        <v>6.8390000000000004</v>
      </c>
      <c r="DE18" s="9">
        <v>4.2670000000000003</v>
      </c>
      <c r="DF18" s="9">
        <v>6.8390000000000004</v>
      </c>
      <c r="DG18" s="9">
        <v>1.788</v>
      </c>
      <c r="DH18" s="9">
        <v>2.48</v>
      </c>
      <c r="DI18" s="9">
        <v>228.15100000000001</v>
      </c>
      <c r="DJ18" s="9">
        <v>17.585000000000001</v>
      </c>
      <c r="DK18" s="9">
        <v>11.083</v>
      </c>
      <c r="DL18" s="9">
        <v>50.277999999999999</v>
      </c>
      <c r="DM18" s="9">
        <v>42.661999999999999</v>
      </c>
      <c r="DN18" s="9">
        <v>264.435</v>
      </c>
      <c r="DO18" s="9">
        <v>129.596</v>
      </c>
      <c r="DP18" s="9">
        <v>11.930999999999999</v>
      </c>
      <c r="DQ18" s="9">
        <v>485.99900000000002</v>
      </c>
      <c r="DR18" s="9">
        <v>379.60599999999999</v>
      </c>
      <c r="DS18" s="9">
        <v>351.76299999999998</v>
      </c>
      <c r="DT18" s="9">
        <v>45.747</v>
      </c>
      <c r="DU18" s="9">
        <v>37.000999999999998</v>
      </c>
      <c r="DV18" s="9">
        <v>18.856000000000002</v>
      </c>
      <c r="DW18" s="9">
        <v>18.145</v>
      </c>
      <c r="DX18" s="9">
        <v>24.495000000000001</v>
      </c>
      <c r="DY18" s="9">
        <v>12.506</v>
      </c>
      <c r="DZ18" s="9">
        <v>27</v>
      </c>
      <c r="EA18" s="9">
        <v>8.2829999999999995</v>
      </c>
      <c r="EB18" s="9">
        <v>1.194</v>
      </c>
      <c r="EC18" s="9">
        <v>7.2889999999999997</v>
      </c>
      <c r="ED18" s="9">
        <v>17.831</v>
      </c>
      <c r="EE18" s="9">
        <v>11.88</v>
      </c>
      <c r="EF18" s="9">
        <v>23.035</v>
      </c>
      <c r="EG18" s="9">
        <v>13.965999999999999</v>
      </c>
      <c r="EH18" s="9">
        <v>8.7469999999999999</v>
      </c>
      <c r="EI18" s="9">
        <v>306.01499999999999</v>
      </c>
      <c r="EJ18" s="9">
        <v>264.22500000000002</v>
      </c>
      <c r="EK18" s="9">
        <v>249.482</v>
      </c>
      <c r="EL18" s="9">
        <v>6.0330000000000004</v>
      </c>
      <c r="EM18" s="9">
        <v>8.7100000000000009</v>
      </c>
      <c r="EN18" s="9">
        <v>5.6609999999999996</v>
      </c>
      <c r="EO18" s="9">
        <v>5.65</v>
      </c>
      <c r="EP18" s="9">
        <v>2.5859999999999999</v>
      </c>
      <c r="EQ18" s="9">
        <v>170.76400000000001</v>
      </c>
      <c r="ER18" s="9">
        <v>21.902999999999999</v>
      </c>
      <c r="ES18" s="9">
        <v>23.236000000000001</v>
      </c>
      <c r="ET18" s="9">
        <v>48.323</v>
      </c>
      <c r="EU18" s="9">
        <v>29.847000000000001</v>
      </c>
      <c r="EV18" s="9">
        <v>234.37799999999999</v>
      </c>
      <c r="EW18" s="9">
        <v>41.79</v>
      </c>
      <c r="EX18" s="9">
        <v>27.843</v>
      </c>
      <c r="EY18" s="9">
        <v>379.60599999999999</v>
      </c>
      <c r="EZ18" s="9">
        <v>548.78899999999999</v>
      </c>
      <c r="FA18" s="9">
        <v>523.82399999999996</v>
      </c>
      <c r="FB18" s="9">
        <v>44.38</v>
      </c>
      <c r="FC18" s="9">
        <v>41.851999999999997</v>
      </c>
      <c r="FD18" s="9">
        <v>18.274000000000001</v>
      </c>
      <c r="FE18" s="9">
        <v>23.577000000000002</v>
      </c>
      <c r="FF18" s="9">
        <v>28.233000000000001</v>
      </c>
      <c r="FG18" s="9">
        <v>13.618</v>
      </c>
      <c r="FH18" s="9">
        <v>23.085999999999999</v>
      </c>
      <c r="FI18" s="9">
        <v>16.390999999999998</v>
      </c>
      <c r="FJ18" s="9">
        <v>2.375</v>
      </c>
      <c r="FK18" s="9">
        <v>16.855</v>
      </c>
      <c r="FL18" s="9">
        <v>13.272</v>
      </c>
      <c r="FM18" s="9">
        <v>11.724</v>
      </c>
      <c r="FN18" s="9">
        <v>32.46</v>
      </c>
      <c r="FO18" s="9">
        <v>9.3919999999999995</v>
      </c>
      <c r="FP18" s="9">
        <v>2.528</v>
      </c>
      <c r="FQ18" s="9">
        <v>479.44400000000002</v>
      </c>
      <c r="FR18" s="9">
        <v>422.56</v>
      </c>
      <c r="FS18" s="9">
        <v>387.85899999999998</v>
      </c>
      <c r="FT18" s="9">
        <v>15.787000000000001</v>
      </c>
      <c r="FU18" s="9">
        <v>18.913</v>
      </c>
      <c r="FV18" s="9">
        <v>13.927</v>
      </c>
      <c r="FW18" s="9">
        <v>14.983000000000001</v>
      </c>
      <c r="FX18" s="9">
        <v>5.7910000000000004</v>
      </c>
      <c r="FY18" s="9">
        <v>326.20100000000002</v>
      </c>
      <c r="FZ18" s="9">
        <v>35.536000000000001</v>
      </c>
      <c r="GA18" s="9">
        <v>18.991</v>
      </c>
      <c r="GB18" s="9">
        <v>41.832000000000001</v>
      </c>
      <c r="GC18" s="9">
        <v>72.897999999999996</v>
      </c>
      <c r="GD18" s="9">
        <v>349.66199999999998</v>
      </c>
      <c r="GE18" s="9">
        <v>56.884999999999998</v>
      </c>
      <c r="GF18" s="9">
        <v>24.963999999999999</v>
      </c>
      <c r="GG18" s="9">
        <v>548.78899999999999</v>
      </c>
      <c r="GH18" s="9">
        <v>307.49900000000002</v>
      </c>
      <c r="GI18" s="9">
        <v>289.22399999999999</v>
      </c>
      <c r="GJ18" s="9">
        <v>30.957000000000001</v>
      </c>
      <c r="GK18" s="9">
        <v>29.279</v>
      </c>
      <c r="GL18" s="9">
        <v>11.901</v>
      </c>
      <c r="GM18" s="9">
        <v>17.378</v>
      </c>
      <c r="GN18" s="9">
        <v>13.064</v>
      </c>
      <c r="GO18" s="9">
        <v>16.215</v>
      </c>
      <c r="GP18" s="9">
        <v>15.494999999999999</v>
      </c>
      <c r="GQ18" s="9">
        <v>13.226000000000001</v>
      </c>
      <c r="GR18" s="9">
        <v>0.55700000000000005</v>
      </c>
      <c r="GS18" s="9">
        <v>11.069000000000001</v>
      </c>
      <c r="GT18" s="9">
        <v>10.747999999999999</v>
      </c>
      <c r="GU18" s="9">
        <v>7.4619999999999997</v>
      </c>
      <c r="GV18" s="9">
        <v>19.024999999999999</v>
      </c>
      <c r="GW18" s="9">
        <v>10.254</v>
      </c>
      <c r="GX18" s="9">
        <v>1.6779999999999999</v>
      </c>
      <c r="GY18" s="9">
        <v>258.267</v>
      </c>
      <c r="GZ18" s="9">
        <v>231.768</v>
      </c>
      <c r="HA18" s="9">
        <v>217.17099999999999</v>
      </c>
      <c r="HB18" s="9">
        <v>6.9189999999999996</v>
      </c>
      <c r="HC18" s="9">
        <v>7.6779999999999999</v>
      </c>
      <c r="HD18" s="9">
        <v>5.0030000000000001</v>
      </c>
      <c r="HE18" s="9">
        <v>7.1589999999999998</v>
      </c>
      <c r="HF18" s="9">
        <v>2.4350000000000001</v>
      </c>
      <c r="HG18" s="9">
        <v>151.124</v>
      </c>
      <c r="HH18" s="9">
        <v>17.172999999999998</v>
      </c>
      <c r="HI18" s="9">
        <v>10.59</v>
      </c>
      <c r="HJ18" s="9">
        <v>52.881</v>
      </c>
      <c r="HK18" s="9">
        <v>31.581</v>
      </c>
      <c r="HL18" s="9">
        <v>200.18600000000001</v>
      </c>
      <c r="HM18" s="9">
        <v>26.498999999999999</v>
      </c>
      <c r="HN18" s="9">
        <v>18.274999999999999</v>
      </c>
      <c r="HO18" s="9">
        <v>307.49900000000002</v>
      </c>
      <c r="HP18" s="9">
        <v>233.816</v>
      </c>
      <c r="HQ18" s="9">
        <v>217.88</v>
      </c>
      <c r="HR18" s="9">
        <v>20.276</v>
      </c>
      <c r="HS18" s="9">
        <v>18.385999999999999</v>
      </c>
      <c r="HT18" s="9">
        <v>4.6230000000000002</v>
      </c>
      <c r="HU18" s="9">
        <v>13.763</v>
      </c>
      <c r="HV18" s="9">
        <v>10.728999999999999</v>
      </c>
      <c r="HW18" s="9">
        <v>7.657</v>
      </c>
      <c r="HX18" s="9">
        <v>11.297000000000001</v>
      </c>
      <c r="HY18" s="9">
        <v>2.14</v>
      </c>
      <c r="HZ18" s="9">
        <v>3.802</v>
      </c>
      <c r="IA18" s="9">
        <v>3.2890000000000001</v>
      </c>
      <c r="IB18" s="9">
        <v>5.851</v>
      </c>
      <c r="IC18" s="9">
        <v>9.2460000000000004</v>
      </c>
      <c r="ID18" s="9">
        <v>10.298999999999999</v>
      </c>
      <c r="IE18" s="9">
        <v>8.0869999999999997</v>
      </c>
      <c r="IF18" s="9">
        <v>1.891</v>
      </c>
      <c r="IG18" s="9">
        <v>197.60300000000001</v>
      </c>
      <c r="IH18" s="9">
        <v>166.86500000000001</v>
      </c>
      <c r="II18" s="9">
        <v>159.62200000000001</v>
      </c>
      <c r="IJ18" s="9">
        <v>0</v>
      </c>
      <c r="IK18" s="9">
        <v>7.2430000000000003</v>
      </c>
      <c r="IL18" s="9">
        <v>2.4079999999999999</v>
      </c>
      <c r="IM18" s="9">
        <v>3.0190000000000001</v>
      </c>
      <c r="IN18" s="9">
        <v>1.179</v>
      </c>
      <c r="IO18" s="9">
        <v>122.986</v>
      </c>
      <c r="IP18" s="9">
        <v>5.98</v>
      </c>
      <c r="IQ18" s="9">
        <v>7.2460000000000004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18.609000000000002</v>
      </c>
      <c r="C11" s="9">
        <v>13.717000000000001</v>
      </c>
      <c r="D11" s="9">
        <v>131.70599999999999</v>
      </c>
      <c r="E11" s="9">
        <v>30.559000000000001</v>
      </c>
      <c r="F11" s="9">
        <v>15.701000000000001</v>
      </c>
      <c r="G11" s="9">
        <v>213.946</v>
      </c>
      <c r="H11" s="9">
        <v>304.07299999999998</v>
      </c>
      <c r="I11" s="9">
        <v>279.33100000000002</v>
      </c>
      <c r="J11" s="9">
        <v>29.437000000000001</v>
      </c>
      <c r="K11" s="9">
        <v>25.535</v>
      </c>
      <c r="L11" s="9">
        <v>9.641</v>
      </c>
      <c r="M11" s="9">
        <v>15.895</v>
      </c>
      <c r="N11" s="9">
        <v>13.983000000000001</v>
      </c>
      <c r="O11" s="9">
        <v>11.553000000000001</v>
      </c>
      <c r="P11" s="9">
        <v>13.276999999999999</v>
      </c>
      <c r="Q11" s="9">
        <v>9.9079999999999995</v>
      </c>
      <c r="R11" s="9">
        <v>0</v>
      </c>
      <c r="S11" s="9">
        <v>4.7629999999999999</v>
      </c>
      <c r="T11" s="9">
        <v>10.746</v>
      </c>
      <c r="U11" s="9">
        <v>10.026999999999999</v>
      </c>
      <c r="V11" s="9">
        <v>12.954000000000001</v>
      </c>
      <c r="W11" s="9">
        <v>12.581</v>
      </c>
      <c r="X11" s="9">
        <v>3.9009999999999998</v>
      </c>
      <c r="Y11" s="9">
        <v>249.89400000000001</v>
      </c>
      <c r="Z11" s="9">
        <v>209.45699999999999</v>
      </c>
      <c r="AA11" s="9">
        <v>203.69800000000001</v>
      </c>
      <c r="AB11" s="9">
        <v>1.74</v>
      </c>
      <c r="AC11" s="9">
        <v>4.0190000000000001</v>
      </c>
      <c r="AD11" s="9">
        <v>2.1829999999999998</v>
      </c>
      <c r="AE11" s="9">
        <v>2.8340000000000001</v>
      </c>
      <c r="AF11" s="9">
        <v>0</v>
      </c>
      <c r="AG11" s="9">
        <v>161.34299999999999</v>
      </c>
      <c r="AH11" s="9">
        <v>8.7390000000000008</v>
      </c>
      <c r="AI11" s="9">
        <v>5.8150000000000004</v>
      </c>
      <c r="AJ11" s="9">
        <v>33.558999999999997</v>
      </c>
      <c r="AK11" s="9">
        <v>17.555</v>
      </c>
      <c r="AL11" s="9">
        <v>191.90199999999999</v>
      </c>
      <c r="AM11" s="9">
        <v>40.438000000000002</v>
      </c>
      <c r="AN11" s="9">
        <v>24.742000000000001</v>
      </c>
      <c r="AO11" s="9">
        <v>304.07299999999998</v>
      </c>
      <c r="AP11" s="9">
        <v>1140.3910000000001</v>
      </c>
      <c r="AQ11" s="9">
        <v>1085.097</v>
      </c>
      <c r="AR11" s="9">
        <v>78.575000000000003</v>
      </c>
      <c r="AS11" s="9">
        <v>71.028999999999996</v>
      </c>
      <c r="AT11" s="9">
        <v>38.679000000000002</v>
      </c>
      <c r="AU11" s="9">
        <v>32.35</v>
      </c>
      <c r="AV11" s="9">
        <v>54.415999999999997</v>
      </c>
      <c r="AW11" s="9">
        <v>16.613</v>
      </c>
      <c r="AX11" s="9">
        <v>60.39</v>
      </c>
      <c r="AY11" s="9">
        <v>0</v>
      </c>
      <c r="AZ11" s="9">
        <v>10.638999999999999</v>
      </c>
      <c r="BA11" s="9">
        <v>28.190999999999999</v>
      </c>
      <c r="BB11" s="9">
        <v>19.623000000000001</v>
      </c>
      <c r="BC11" s="9">
        <v>23.215</v>
      </c>
      <c r="BD11" s="9">
        <v>55.192999999999998</v>
      </c>
      <c r="BE11" s="9">
        <v>15.837</v>
      </c>
      <c r="BF11" s="9">
        <v>7.5460000000000003</v>
      </c>
      <c r="BG11" s="9">
        <v>1006.522</v>
      </c>
      <c r="BH11" s="9">
        <v>808.375</v>
      </c>
      <c r="BI11" s="9">
        <v>768.32399999999996</v>
      </c>
      <c r="BJ11" s="9">
        <v>26.216999999999999</v>
      </c>
      <c r="BK11" s="9">
        <v>13.834</v>
      </c>
      <c r="BL11" s="9">
        <v>29.181000000000001</v>
      </c>
      <c r="BM11" s="9">
        <v>1.397</v>
      </c>
      <c r="BN11" s="9">
        <v>7.6589999999999998</v>
      </c>
      <c r="BO11" s="9">
        <v>646.74</v>
      </c>
      <c r="BP11" s="9">
        <v>58.241</v>
      </c>
      <c r="BQ11" s="9">
        <v>34.561999999999998</v>
      </c>
      <c r="BR11" s="9">
        <v>68.831999999999994</v>
      </c>
      <c r="BS11" s="9">
        <v>155.29599999999999</v>
      </c>
      <c r="BT11" s="9">
        <v>653.07899999999995</v>
      </c>
      <c r="BU11" s="9">
        <v>198.14699999999999</v>
      </c>
      <c r="BV11" s="9">
        <v>55.293999999999997</v>
      </c>
      <c r="BW11" s="9">
        <v>1140.3910000000001</v>
      </c>
      <c r="BX11" s="9">
        <v>420.12099999999998</v>
      </c>
      <c r="BY11" s="9">
        <v>399.68900000000002</v>
      </c>
      <c r="BZ11" s="9">
        <v>34.463999999999999</v>
      </c>
      <c r="CA11" s="9">
        <v>30.945</v>
      </c>
      <c r="CB11" s="9">
        <v>19.079999999999998</v>
      </c>
      <c r="CC11" s="9">
        <v>11.866</v>
      </c>
      <c r="CD11" s="9">
        <v>18.712</v>
      </c>
      <c r="CE11" s="9">
        <v>12.233000000000001</v>
      </c>
      <c r="CF11" s="9">
        <v>13.683</v>
      </c>
      <c r="CG11" s="9">
        <v>5.617</v>
      </c>
      <c r="CH11" s="9">
        <v>11.645</v>
      </c>
      <c r="CI11" s="9">
        <v>9.6170000000000009</v>
      </c>
      <c r="CJ11" s="9">
        <v>8.657</v>
      </c>
      <c r="CK11" s="9">
        <v>12.670999999999999</v>
      </c>
      <c r="CL11" s="9">
        <v>24.713000000000001</v>
      </c>
      <c r="CM11" s="9">
        <v>6.2320000000000002</v>
      </c>
      <c r="CN11" s="9">
        <v>3.5190000000000001</v>
      </c>
      <c r="CO11" s="9">
        <v>365.22399999999999</v>
      </c>
      <c r="CP11" s="9">
        <v>273.38</v>
      </c>
      <c r="CQ11" s="9">
        <v>258.18700000000001</v>
      </c>
      <c r="CR11" s="9">
        <v>8.1669999999999998</v>
      </c>
      <c r="CS11" s="9">
        <v>7.0259999999999998</v>
      </c>
      <c r="CT11" s="9">
        <v>8</v>
      </c>
      <c r="CU11" s="9">
        <v>4.8780000000000001</v>
      </c>
      <c r="CV11" s="9">
        <v>1.8220000000000001</v>
      </c>
      <c r="CW11" s="9">
        <v>226.72300000000001</v>
      </c>
      <c r="CX11" s="9">
        <v>13.647</v>
      </c>
      <c r="CY11" s="9">
        <v>9.9779999999999998</v>
      </c>
      <c r="CZ11" s="9">
        <v>23.033000000000001</v>
      </c>
      <c r="DA11" s="9">
        <v>45.676000000000002</v>
      </c>
      <c r="DB11" s="9">
        <v>227.70400000000001</v>
      </c>
      <c r="DC11" s="9">
        <v>91.843999999999994</v>
      </c>
      <c r="DD11" s="9">
        <v>20.431999999999999</v>
      </c>
      <c r="DE11" s="9">
        <v>420.12099999999998</v>
      </c>
      <c r="DF11" s="9">
        <v>543.50400000000002</v>
      </c>
      <c r="DG11" s="9">
        <v>520.57100000000003</v>
      </c>
      <c r="DH11" s="9">
        <v>41.832000000000001</v>
      </c>
      <c r="DI11" s="9">
        <v>36.892000000000003</v>
      </c>
      <c r="DJ11" s="9">
        <v>20.516999999999999</v>
      </c>
      <c r="DK11" s="9">
        <v>16.375</v>
      </c>
      <c r="DL11" s="9">
        <v>28.646000000000001</v>
      </c>
      <c r="DM11" s="9">
        <v>8.2460000000000004</v>
      </c>
      <c r="DN11" s="9">
        <v>24.335000000000001</v>
      </c>
      <c r="DO11" s="9">
        <v>2.173</v>
      </c>
      <c r="DP11" s="9">
        <v>10.384</v>
      </c>
      <c r="DQ11" s="9">
        <v>9.8290000000000006</v>
      </c>
      <c r="DR11" s="9">
        <v>12.955</v>
      </c>
      <c r="DS11" s="9">
        <v>14.108000000000001</v>
      </c>
      <c r="DT11" s="9">
        <v>21.356000000000002</v>
      </c>
      <c r="DU11" s="9">
        <v>15.536</v>
      </c>
      <c r="DV11" s="9">
        <v>4.9400000000000004</v>
      </c>
      <c r="DW11" s="9">
        <v>478.73899999999998</v>
      </c>
      <c r="DX11" s="9">
        <v>332.93200000000002</v>
      </c>
      <c r="DY11" s="9">
        <v>328.18799999999999</v>
      </c>
      <c r="DZ11" s="9">
        <v>3.0270000000000001</v>
      </c>
      <c r="EA11" s="9">
        <v>1.7170000000000001</v>
      </c>
      <c r="EB11" s="9">
        <v>1.843</v>
      </c>
      <c r="EC11" s="9">
        <v>1.6679999999999999</v>
      </c>
      <c r="ED11" s="9">
        <v>1.234</v>
      </c>
      <c r="EE11" s="9">
        <v>269.17200000000003</v>
      </c>
      <c r="EF11" s="9">
        <v>10.867000000000001</v>
      </c>
      <c r="EG11" s="9">
        <v>15.965</v>
      </c>
      <c r="EH11" s="9">
        <v>36.927999999999997</v>
      </c>
      <c r="EI11" s="9">
        <v>35.411000000000001</v>
      </c>
      <c r="EJ11" s="9">
        <v>297.52100000000002</v>
      </c>
      <c r="EK11" s="9">
        <v>145.80699999999999</v>
      </c>
      <c r="EL11" s="9">
        <v>22.933</v>
      </c>
      <c r="EM11" s="9">
        <v>543.50400000000002</v>
      </c>
      <c r="EN11" s="9">
        <v>801.12699999999995</v>
      </c>
      <c r="EO11" s="9">
        <v>751.18600000000004</v>
      </c>
      <c r="EP11" s="9">
        <v>80.122</v>
      </c>
      <c r="EQ11" s="9">
        <v>63.640999999999998</v>
      </c>
      <c r="ER11" s="9">
        <v>27.722999999999999</v>
      </c>
      <c r="ES11" s="9">
        <v>35.917999999999999</v>
      </c>
      <c r="ET11" s="9">
        <v>35.634999999999998</v>
      </c>
      <c r="EU11" s="9">
        <v>28.006</v>
      </c>
      <c r="EV11" s="9">
        <v>37.966000000000001</v>
      </c>
      <c r="EW11" s="9">
        <v>18.428000000000001</v>
      </c>
      <c r="EX11" s="9">
        <v>6.766</v>
      </c>
      <c r="EY11" s="9">
        <v>16.065999999999999</v>
      </c>
      <c r="EZ11" s="9">
        <v>21.728999999999999</v>
      </c>
      <c r="FA11" s="9">
        <v>25.844999999999999</v>
      </c>
      <c r="FB11" s="9">
        <v>42.283000000000001</v>
      </c>
      <c r="FC11" s="9">
        <v>21.358000000000001</v>
      </c>
      <c r="FD11" s="9">
        <v>16.481000000000002</v>
      </c>
      <c r="FE11" s="9">
        <v>671.06399999999996</v>
      </c>
      <c r="FF11" s="9">
        <v>594.23</v>
      </c>
      <c r="FG11" s="9">
        <v>558.34400000000005</v>
      </c>
      <c r="FH11" s="9">
        <v>17.102</v>
      </c>
      <c r="FI11" s="9">
        <v>18.783999999999999</v>
      </c>
      <c r="FJ11" s="9">
        <v>16.202000000000002</v>
      </c>
      <c r="FK11" s="9">
        <v>14.476000000000001</v>
      </c>
      <c r="FL11" s="9">
        <v>4.3129999999999997</v>
      </c>
      <c r="FM11" s="9">
        <v>459.012</v>
      </c>
      <c r="FN11" s="9">
        <v>28.234999999999999</v>
      </c>
      <c r="FO11" s="9">
        <v>26.683</v>
      </c>
      <c r="FP11" s="9">
        <v>80.3</v>
      </c>
      <c r="FQ11" s="9">
        <v>75.941999999999993</v>
      </c>
      <c r="FR11" s="9">
        <v>518.28800000000001</v>
      </c>
      <c r="FS11" s="9">
        <v>76.834000000000003</v>
      </c>
      <c r="FT11" s="9">
        <v>49.941000000000003</v>
      </c>
      <c r="FU11" s="9">
        <v>801.12699999999995</v>
      </c>
      <c r="FV11" s="9">
        <v>532.63099999999997</v>
      </c>
      <c r="FW11" s="9">
        <v>484.65100000000001</v>
      </c>
      <c r="FX11" s="9">
        <v>44.215000000000003</v>
      </c>
      <c r="FY11" s="9">
        <v>37.905999999999999</v>
      </c>
      <c r="FZ11" s="9">
        <v>14.734999999999999</v>
      </c>
      <c r="GA11" s="9">
        <v>23.172000000000001</v>
      </c>
      <c r="GB11" s="9">
        <v>22.472000000000001</v>
      </c>
      <c r="GC11" s="9">
        <v>15.433999999999999</v>
      </c>
      <c r="GD11" s="9">
        <v>22.358000000000001</v>
      </c>
      <c r="GE11" s="9">
        <v>14.842000000000001</v>
      </c>
      <c r="GF11" s="9">
        <v>0</v>
      </c>
      <c r="GG11" s="9">
        <v>8.9770000000000003</v>
      </c>
      <c r="GH11" s="9">
        <v>17.491</v>
      </c>
      <c r="GI11" s="9">
        <v>11.438000000000001</v>
      </c>
      <c r="GJ11" s="9">
        <v>20.298999999999999</v>
      </c>
      <c r="GK11" s="9">
        <v>17.606999999999999</v>
      </c>
      <c r="GL11" s="9">
        <v>6.3090000000000002</v>
      </c>
      <c r="GM11" s="9">
        <v>440.43599999999998</v>
      </c>
      <c r="GN11" s="9">
        <v>391.11599999999999</v>
      </c>
      <c r="GO11" s="9">
        <v>379.69</v>
      </c>
      <c r="GP11" s="9">
        <v>3.0819999999999999</v>
      </c>
      <c r="GQ11" s="9">
        <v>8.3439999999999994</v>
      </c>
      <c r="GR11" s="9">
        <v>4.4489999999999998</v>
      </c>
      <c r="GS11" s="9">
        <v>4.5789999999999997</v>
      </c>
      <c r="GT11" s="9">
        <v>1.7190000000000001</v>
      </c>
      <c r="GU11" s="9">
        <v>284.45499999999998</v>
      </c>
      <c r="GV11" s="9">
        <v>19.434999999999999</v>
      </c>
      <c r="GW11" s="9">
        <v>20.042000000000002</v>
      </c>
      <c r="GX11" s="9">
        <v>67.185000000000002</v>
      </c>
      <c r="GY11" s="9">
        <v>37.994</v>
      </c>
      <c r="GZ11" s="9">
        <v>353.12200000000001</v>
      </c>
      <c r="HA11" s="9">
        <v>49.32</v>
      </c>
      <c r="HB11" s="9">
        <v>47.98</v>
      </c>
      <c r="HC11" s="9">
        <v>532.63099999999997</v>
      </c>
      <c r="HD11" s="9">
        <v>407.88900000000001</v>
      </c>
      <c r="HE11" s="9">
        <v>353.52499999999998</v>
      </c>
      <c r="HF11" s="9">
        <v>353.52499999999998</v>
      </c>
      <c r="HG11" s="9">
        <v>21.503</v>
      </c>
      <c r="HH11" s="9">
        <v>332.02199999999999</v>
      </c>
      <c r="HI11" s="9">
        <v>54.363999999999997</v>
      </c>
      <c r="HJ11" s="9">
        <v>3226.1480000000001</v>
      </c>
      <c r="HK11" s="9">
        <v>2981.3409999999999</v>
      </c>
      <c r="HL11" s="9">
        <v>547.59500000000003</v>
      </c>
      <c r="HM11" s="9">
        <v>238.578</v>
      </c>
      <c r="HN11" s="9">
        <v>94.417000000000002</v>
      </c>
      <c r="HO11" s="9">
        <v>111.815</v>
      </c>
      <c r="HP11" s="9">
        <v>137.12100000000001</v>
      </c>
      <c r="HQ11" s="9">
        <v>69.11</v>
      </c>
      <c r="HR11" s="9">
        <v>133.06100000000001</v>
      </c>
      <c r="HS11" s="9">
        <v>35.265000000000001</v>
      </c>
      <c r="HT11" s="9">
        <v>31.754000000000001</v>
      </c>
      <c r="HU11" s="9">
        <v>66.409000000000006</v>
      </c>
      <c r="HV11" s="9">
        <v>80.72</v>
      </c>
      <c r="HW11" s="9">
        <v>59.103000000000002</v>
      </c>
      <c r="HX11" s="9">
        <v>131.18</v>
      </c>
      <c r="HY11" s="9">
        <v>75.051000000000002</v>
      </c>
      <c r="HZ11" s="9">
        <v>309.017</v>
      </c>
      <c r="IA11" s="9">
        <v>2433.7460000000001</v>
      </c>
      <c r="IB11" s="9">
        <v>1924.8009999999999</v>
      </c>
      <c r="IC11" s="9">
        <v>1809.193</v>
      </c>
      <c r="ID11" s="9">
        <v>51.540999999999997</v>
      </c>
      <c r="IE11" s="9">
        <v>64.066999999999993</v>
      </c>
      <c r="IF11" s="9">
        <v>52.963999999999999</v>
      </c>
      <c r="IG11" s="9">
        <v>32.853999999999999</v>
      </c>
      <c r="IH11" s="9">
        <v>21.434000000000001</v>
      </c>
      <c r="II11" s="9">
        <v>1466.8330000000001</v>
      </c>
      <c r="IJ11" s="9">
        <v>117.94499999999999</v>
      </c>
      <c r="IK11" s="9">
        <v>109.04900000000001</v>
      </c>
      <c r="IL11" s="9">
        <v>230.97499999999999</v>
      </c>
      <c r="IM11" s="9">
        <v>341.71699999999998</v>
      </c>
      <c r="IN11" s="9">
        <v>1583.0840000000001</v>
      </c>
      <c r="IO11" s="9">
        <v>508.94499999999999</v>
      </c>
      <c r="IP11" s="9">
        <v>244.80699999999999</v>
      </c>
      <c r="IQ11" s="9">
        <v>2858.3159999999998</v>
      </c>
    </row>
    <row r="12" spans="1:251">
      <c r="A12" s="10">
        <v>42401</v>
      </c>
      <c r="B12" s="9">
        <v>21.058</v>
      </c>
      <c r="C12" s="9">
        <v>9.0579999999999998</v>
      </c>
      <c r="D12" s="9">
        <v>138.73599999999999</v>
      </c>
      <c r="E12" s="9">
        <v>20.873000000000001</v>
      </c>
      <c r="F12" s="9">
        <v>13.28</v>
      </c>
      <c r="G12" s="9">
        <v>200.71</v>
      </c>
      <c r="H12" s="9">
        <v>295.69799999999998</v>
      </c>
      <c r="I12" s="9">
        <v>269.65499999999997</v>
      </c>
      <c r="J12" s="9">
        <v>21.771000000000001</v>
      </c>
      <c r="K12" s="9">
        <v>18.207999999999998</v>
      </c>
      <c r="L12" s="9">
        <v>8.09</v>
      </c>
      <c r="M12" s="9">
        <v>10.118</v>
      </c>
      <c r="N12" s="9">
        <v>14.17</v>
      </c>
      <c r="O12" s="9">
        <v>4.0380000000000003</v>
      </c>
      <c r="P12" s="9">
        <v>10.882999999999999</v>
      </c>
      <c r="Q12" s="9">
        <v>3.0840000000000001</v>
      </c>
      <c r="R12" s="9">
        <v>0</v>
      </c>
      <c r="S12" s="9">
        <v>2.4830000000000001</v>
      </c>
      <c r="T12" s="9">
        <v>6.8940000000000001</v>
      </c>
      <c r="U12" s="9">
        <v>8.8309999999999995</v>
      </c>
      <c r="V12" s="9">
        <v>11.51</v>
      </c>
      <c r="W12" s="9">
        <v>6.6980000000000004</v>
      </c>
      <c r="X12" s="9">
        <v>3.5630000000000002</v>
      </c>
      <c r="Y12" s="9">
        <v>247.88499999999999</v>
      </c>
      <c r="Z12" s="9">
        <v>207.529</v>
      </c>
      <c r="AA12" s="9">
        <v>201.04499999999999</v>
      </c>
      <c r="AB12" s="9">
        <v>1.1060000000000001</v>
      </c>
      <c r="AC12" s="9">
        <v>5.3780000000000001</v>
      </c>
      <c r="AD12" s="9">
        <v>1.1819999999999999</v>
      </c>
      <c r="AE12" s="9">
        <v>3.726</v>
      </c>
      <c r="AF12" s="9">
        <v>0.53200000000000003</v>
      </c>
      <c r="AG12" s="9">
        <v>154.60900000000001</v>
      </c>
      <c r="AH12" s="9">
        <v>10.711</v>
      </c>
      <c r="AI12" s="9">
        <v>11.196</v>
      </c>
      <c r="AJ12" s="9">
        <v>31.013000000000002</v>
      </c>
      <c r="AK12" s="9">
        <v>18.459</v>
      </c>
      <c r="AL12" s="9">
        <v>189.06899999999999</v>
      </c>
      <c r="AM12" s="9">
        <v>40.356000000000002</v>
      </c>
      <c r="AN12" s="9">
        <v>26.042999999999999</v>
      </c>
      <c r="AO12" s="9">
        <v>295.69799999999998</v>
      </c>
      <c r="AP12" s="9">
        <v>1224.048</v>
      </c>
      <c r="AQ12" s="9">
        <v>1172.0429999999999</v>
      </c>
      <c r="AR12" s="9">
        <v>88.048000000000002</v>
      </c>
      <c r="AS12" s="9">
        <v>82.018000000000001</v>
      </c>
      <c r="AT12" s="9">
        <v>43.344000000000001</v>
      </c>
      <c r="AU12" s="9">
        <v>38.673999999999999</v>
      </c>
      <c r="AV12" s="9">
        <v>56.970999999999997</v>
      </c>
      <c r="AW12" s="9">
        <v>25.047000000000001</v>
      </c>
      <c r="AX12" s="9">
        <v>61.558999999999997</v>
      </c>
      <c r="AY12" s="9">
        <v>0</v>
      </c>
      <c r="AZ12" s="9">
        <v>17.934000000000001</v>
      </c>
      <c r="BA12" s="9">
        <v>26.588000000000001</v>
      </c>
      <c r="BB12" s="9">
        <v>23.143999999999998</v>
      </c>
      <c r="BC12" s="9">
        <v>32.286000000000001</v>
      </c>
      <c r="BD12" s="9">
        <v>57.304000000000002</v>
      </c>
      <c r="BE12" s="9">
        <v>24.713000000000001</v>
      </c>
      <c r="BF12" s="9">
        <v>6.03</v>
      </c>
      <c r="BG12" s="9">
        <v>1083.9939999999999</v>
      </c>
      <c r="BH12" s="9">
        <v>852.90499999999997</v>
      </c>
      <c r="BI12" s="9">
        <v>810.78599999999994</v>
      </c>
      <c r="BJ12" s="9">
        <v>30.856000000000002</v>
      </c>
      <c r="BK12" s="9">
        <v>11.263</v>
      </c>
      <c r="BL12" s="9">
        <v>32.838999999999999</v>
      </c>
      <c r="BM12" s="9">
        <v>1.23</v>
      </c>
      <c r="BN12" s="9">
        <v>7.2430000000000003</v>
      </c>
      <c r="BO12" s="9">
        <v>681.96400000000006</v>
      </c>
      <c r="BP12" s="9">
        <v>50.531999999999996</v>
      </c>
      <c r="BQ12" s="9">
        <v>32.006</v>
      </c>
      <c r="BR12" s="9">
        <v>88.403000000000006</v>
      </c>
      <c r="BS12" s="9">
        <v>165.73099999999999</v>
      </c>
      <c r="BT12" s="9">
        <v>687.17399999999998</v>
      </c>
      <c r="BU12" s="9">
        <v>231.089</v>
      </c>
      <c r="BV12" s="9">
        <v>52.005000000000003</v>
      </c>
      <c r="BW12" s="9">
        <v>1224.048</v>
      </c>
      <c r="BX12" s="9">
        <v>458.37</v>
      </c>
      <c r="BY12" s="9">
        <v>442.04399999999998</v>
      </c>
      <c r="BZ12" s="9">
        <v>41.058999999999997</v>
      </c>
      <c r="CA12" s="9">
        <v>37.512999999999998</v>
      </c>
      <c r="CB12" s="9">
        <v>16.84</v>
      </c>
      <c r="CC12" s="9">
        <v>20.672999999999998</v>
      </c>
      <c r="CD12" s="9">
        <v>22.709</v>
      </c>
      <c r="CE12" s="9">
        <v>14.804</v>
      </c>
      <c r="CF12" s="9">
        <v>17.093</v>
      </c>
      <c r="CG12" s="9">
        <v>10.048999999999999</v>
      </c>
      <c r="CH12" s="9">
        <v>10.372</v>
      </c>
      <c r="CI12" s="9">
        <v>14.852</v>
      </c>
      <c r="CJ12" s="9">
        <v>9.2490000000000006</v>
      </c>
      <c r="CK12" s="9">
        <v>13.412000000000001</v>
      </c>
      <c r="CL12" s="9">
        <v>25.762</v>
      </c>
      <c r="CM12" s="9">
        <v>11.750999999999999</v>
      </c>
      <c r="CN12" s="9">
        <v>3.5449999999999999</v>
      </c>
      <c r="CO12" s="9">
        <v>400.98599999999999</v>
      </c>
      <c r="CP12" s="9">
        <v>307.63299999999998</v>
      </c>
      <c r="CQ12" s="9">
        <v>287.51900000000001</v>
      </c>
      <c r="CR12" s="9">
        <v>9.0640000000000001</v>
      </c>
      <c r="CS12" s="9">
        <v>11.05</v>
      </c>
      <c r="CT12" s="9">
        <v>7.2469999999999999</v>
      </c>
      <c r="CU12" s="9">
        <v>6.2210000000000001</v>
      </c>
      <c r="CV12" s="9">
        <v>6.0510000000000002</v>
      </c>
      <c r="CW12" s="9">
        <v>257.28399999999999</v>
      </c>
      <c r="CX12" s="9">
        <v>16.863</v>
      </c>
      <c r="CY12" s="9">
        <v>10.007999999999999</v>
      </c>
      <c r="CZ12" s="9">
        <v>23.478000000000002</v>
      </c>
      <c r="DA12" s="9">
        <v>53.110999999999997</v>
      </c>
      <c r="DB12" s="9">
        <v>254.523</v>
      </c>
      <c r="DC12" s="9">
        <v>93.352999999999994</v>
      </c>
      <c r="DD12" s="9">
        <v>16.326000000000001</v>
      </c>
      <c r="DE12" s="9">
        <v>458.37</v>
      </c>
      <c r="DF12" s="9">
        <v>515.01099999999997</v>
      </c>
      <c r="DG12" s="9">
        <v>487.67899999999997</v>
      </c>
      <c r="DH12" s="9">
        <v>48.939</v>
      </c>
      <c r="DI12" s="9">
        <v>43.250999999999998</v>
      </c>
      <c r="DJ12" s="9">
        <v>25.937999999999999</v>
      </c>
      <c r="DK12" s="9">
        <v>17.312999999999999</v>
      </c>
      <c r="DL12" s="9">
        <v>29.35</v>
      </c>
      <c r="DM12" s="9">
        <v>13.901</v>
      </c>
      <c r="DN12" s="9">
        <v>24.253</v>
      </c>
      <c r="DO12" s="9">
        <v>3.085</v>
      </c>
      <c r="DP12" s="9">
        <v>15.913</v>
      </c>
      <c r="DQ12" s="9">
        <v>18.279</v>
      </c>
      <c r="DR12" s="9">
        <v>9.1150000000000002</v>
      </c>
      <c r="DS12" s="9">
        <v>15.856999999999999</v>
      </c>
      <c r="DT12" s="9">
        <v>26.715</v>
      </c>
      <c r="DU12" s="9">
        <v>16.536000000000001</v>
      </c>
      <c r="DV12" s="9">
        <v>5.6879999999999997</v>
      </c>
      <c r="DW12" s="9">
        <v>438.74</v>
      </c>
      <c r="DX12" s="9">
        <v>304.52800000000002</v>
      </c>
      <c r="DY12" s="9">
        <v>293.39100000000002</v>
      </c>
      <c r="DZ12" s="9">
        <v>6.7519999999999998</v>
      </c>
      <c r="EA12" s="9">
        <v>4.3849999999999998</v>
      </c>
      <c r="EB12" s="9">
        <v>5.6360000000000001</v>
      </c>
      <c r="EC12" s="9">
        <v>3.5920000000000001</v>
      </c>
      <c r="ED12" s="9">
        <v>1.91</v>
      </c>
      <c r="EE12" s="9">
        <v>253.655</v>
      </c>
      <c r="EF12" s="9">
        <v>12.760999999999999</v>
      </c>
      <c r="EG12" s="9">
        <v>7.5179999999999998</v>
      </c>
      <c r="EH12" s="9">
        <v>30.594999999999999</v>
      </c>
      <c r="EI12" s="9">
        <v>32.71</v>
      </c>
      <c r="EJ12" s="9">
        <v>271.81799999999998</v>
      </c>
      <c r="EK12" s="9">
        <v>134.21100000000001</v>
      </c>
      <c r="EL12" s="9">
        <v>27.331</v>
      </c>
      <c r="EM12" s="9">
        <v>515.01099999999997</v>
      </c>
      <c r="EN12" s="9">
        <v>809.45399999999995</v>
      </c>
      <c r="EO12" s="9">
        <v>759.90800000000002</v>
      </c>
      <c r="EP12" s="9">
        <v>79.525000000000006</v>
      </c>
      <c r="EQ12" s="9">
        <v>68.686999999999998</v>
      </c>
      <c r="ER12" s="9">
        <v>25.742999999999999</v>
      </c>
      <c r="ES12" s="9">
        <v>42.944000000000003</v>
      </c>
      <c r="ET12" s="9">
        <v>40.228000000000002</v>
      </c>
      <c r="EU12" s="9">
        <v>28.459</v>
      </c>
      <c r="EV12" s="9">
        <v>45.682000000000002</v>
      </c>
      <c r="EW12" s="9">
        <v>15.206</v>
      </c>
      <c r="EX12" s="9">
        <v>7.0549999999999997</v>
      </c>
      <c r="EY12" s="9">
        <v>22.771000000000001</v>
      </c>
      <c r="EZ12" s="9">
        <v>27.797000000000001</v>
      </c>
      <c r="FA12" s="9">
        <v>18.119</v>
      </c>
      <c r="FB12" s="9">
        <v>38.734999999999999</v>
      </c>
      <c r="FC12" s="9">
        <v>29.952000000000002</v>
      </c>
      <c r="FD12" s="9">
        <v>10.837999999999999</v>
      </c>
      <c r="FE12" s="9">
        <v>680.38300000000004</v>
      </c>
      <c r="FF12" s="9">
        <v>599.58100000000002</v>
      </c>
      <c r="FG12" s="9">
        <v>573.73699999999997</v>
      </c>
      <c r="FH12" s="9">
        <v>7.2140000000000004</v>
      </c>
      <c r="FI12" s="9">
        <v>18.63</v>
      </c>
      <c r="FJ12" s="9">
        <v>5.8760000000000003</v>
      </c>
      <c r="FK12" s="9">
        <v>15.236000000000001</v>
      </c>
      <c r="FL12" s="9">
        <v>4.7320000000000002</v>
      </c>
      <c r="FM12" s="9">
        <v>466.03300000000002</v>
      </c>
      <c r="FN12" s="9">
        <v>31.018999999999998</v>
      </c>
      <c r="FO12" s="9">
        <v>23.571000000000002</v>
      </c>
      <c r="FP12" s="9">
        <v>78.956999999999994</v>
      </c>
      <c r="FQ12" s="9">
        <v>68.686999999999998</v>
      </c>
      <c r="FR12" s="9">
        <v>530.89400000000001</v>
      </c>
      <c r="FS12" s="9">
        <v>80.802000000000007</v>
      </c>
      <c r="FT12" s="9">
        <v>49.545000000000002</v>
      </c>
      <c r="FU12" s="9">
        <v>809.45399999999995</v>
      </c>
      <c r="FV12" s="9">
        <v>533.02200000000005</v>
      </c>
      <c r="FW12" s="9">
        <v>483.89</v>
      </c>
      <c r="FX12" s="9">
        <v>40.133000000000003</v>
      </c>
      <c r="FY12" s="9">
        <v>35.494</v>
      </c>
      <c r="FZ12" s="9">
        <v>12.629</v>
      </c>
      <c r="GA12" s="9">
        <v>22.864999999999998</v>
      </c>
      <c r="GB12" s="9">
        <v>18.286000000000001</v>
      </c>
      <c r="GC12" s="9">
        <v>17.207999999999998</v>
      </c>
      <c r="GD12" s="9">
        <v>20.797999999999998</v>
      </c>
      <c r="GE12" s="9">
        <v>14.013</v>
      </c>
      <c r="GF12" s="9">
        <v>0</v>
      </c>
      <c r="GG12" s="9">
        <v>3.3849999999999998</v>
      </c>
      <c r="GH12" s="9">
        <v>17.367000000000001</v>
      </c>
      <c r="GI12" s="9">
        <v>14.742000000000001</v>
      </c>
      <c r="GJ12" s="9">
        <v>22.073</v>
      </c>
      <c r="GK12" s="9">
        <v>13.420999999999999</v>
      </c>
      <c r="GL12" s="9">
        <v>4.6379999999999999</v>
      </c>
      <c r="GM12" s="9">
        <v>443.75700000000001</v>
      </c>
      <c r="GN12" s="9">
        <v>393.47399999999999</v>
      </c>
      <c r="GO12" s="9">
        <v>378.96899999999999</v>
      </c>
      <c r="GP12" s="9">
        <v>6.319</v>
      </c>
      <c r="GQ12" s="9">
        <v>8.1859999999999999</v>
      </c>
      <c r="GR12" s="9">
        <v>3.99</v>
      </c>
      <c r="GS12" s="9">
        <v>8.6389999999999993</v>
      </c>
      <c r="GT12" s="9">
        <v>1.337</v>
      </c>
      <c r="GU12" s="9">
        <v>272.93900000000002</v>
      </c>
      <c r="GV12" s="9">
        <v>25.058</v>
      </c>
      <c r="GW12" s="9">
        <v>27.538</v>
      </c>
      <c r="GX12" s="9">
        <v>67.938999999999993</v>
      </c>
      <c r="GY12" s="9">
        <v>42.417999999999999</v>
      </c>
      <c r="GZ12" s="9">
        <v>351.05599999999998</v>
      </c>
      <c r="HA12" s="9">
        <v>50.283000000000001</v>
      </c>
      <c r="HB12" s="9">
        <v>49.131999999999998</v>
      </c>
      <c r="HC12" s="9">
        <v>533.02200000000005</v>
      </c>
      <c r="HD12" s="9">
        <v>473.60300000000001</v>
      </c>
      <c r="HE12" s="9">
        <v>391.18299999999999</v>
      </c>
      <c r="HF12" s="9">
        <v>391.18299999999999</v>
      </c>
      <c r="HG12" s="9">
        <v>33.484999999999999</v>
      </c>
      <c r="HH12" s="9">
        <v>357.69799999999998</v>
      </c>
      <c r="HI12" s="9">
        <v>82.42</v>
      </c>
      <c r="HJ12" s="9">
        <v>3288.913</v>
      </c>
      <c r="HK12" s="9">
        <v>3052.6120000000001</v>
      </c>
      <c r="HL12" s="9">
        <v>571.61800000000005</v>
      </c>
      <c r="HM12" s="9">
        <v>246.18</v>
      </c>
      <c r="HN12" s="9">
        <v>104.41500000000001</v>
      </c>
      <c r="HO12" s="9">
        <v>111.56699999999999</v>
      </c>
      <c r="HP12" s="9">
        <v>146.90199999999999</v>
      </c>
      <c r="HQ12" s="9">
        <v>69.08</v>
      </c>
      <c r="HR12" s="9">
        <v>143.703</v>
      </c>
      <c r="HS12" s="9">
        <v>28.777999999999999</v>
      </c>
      <c r="HT12" s="9">
        <v>35.246000000000002</v>
      </c>
      <c r="HU12" s="9">
        <v>67.099000000000004</v>
      </c>
      <c r="HV12" s="9">
        <v>72.460999999999999</v>
      </c>
      <c r="HW12" s="9">
        <v>76.421999999999997</v>
      </c>
      <c r="HX12" s="9">
        <v>146.25700000000001</v>
      </c>
      <c r="HY12" s="9">
        <v>69.724999999999994</v>
      </c>
      <c r="HZ12" s="9">
        <v>325.43900000000002</v>
      </c>
      <c r="IA12" s="9">
        <v>2480.9940000000001</v>
      </c>
      <c r="IB12" s="9">
        <v>1947.883</v>
      </c>
      <c r="IC12" s="9">
        <v>1836.028</v>
      </c>
      <c r="ID12" s="9">
        <v>55.451999999999998</v>
      </c>
      <c r="IE12" s="9">
        <v>55.432000000000002</v>
      </c>
      <c r="IF12" s="9">
        <v>54.465000000000003</v>
      </c>
      <c r="IG12" s="9">
        <v>34.46</v>
      </c>
      <c r="IH12" s="9">
        <v>15.436</v>
      </c>
      <c r="II12" s="9">
        <v>1468.396</v>
      </c>
      <c r="IJ12" s="9">
        <v>119.854</v>
      </c>
      <c r="IK12" s="9">
        <v>105.63200000000001</v>
      </c>
      <c r="IL12" s="9">
        <v>254.001</v>
      </c>
      <c r="IM12" s="9">
        <v>320.99799999999999</v>
      </c>
      <c r="IN12" s="9">
        <v>1626.886</v>
      </c>
      <c r="IO12" s="9">
        <v>533.11099999999999</v>
      </c>
      <c r="IP12" s="9">
        <v>236.30099999999999</v>
      </c>
      <c r="IQ12" s="9">
        <v>2901.24</v>
      </c>
    </row>
    <row r="13" spans="1:251">
      <c r="A13" s="10">
        <v>42767</v>
      </c>
      <c r="B13" s="9">
        <v>12.54</v>
      </c>
      <c r="C13" s="9">
        <v>9.3070000000000004</v>
      </c>
      <c r="D13" s="9">
        <v>151.66900000000001</v>
      </c>
      <c r="E13" s="9">
        <v>21.716000000000001</v>
      </c>
      <c r="F13" s="9">
        <v>14.241</v>
      </c>
      <c r="G13" s="9">
        <v>214.429</v>
      </c>
      <c r="H13" s="9">
        <v>306.30500000000001</v>
      </c>
      <c r="I13" s="9">
        <v>285.91800000000001</v>
      </c>
      <c r="J13" s="9">
        <v>25.238</v>
      </c>
      <c r="K13" s="9">
        <v>25.238</v>
      </c>
      <c r="L13" s="9">
        <v>7.3840000000000003</v>
      </c>
      <c r="M13" s="9">
        <v>17.853999999999999</v>
      </c>
      <c r="N13" s="9">
        <v>15.066000000000001</v>
      </c>
      <c r="O13" s="9">
        <v>10.172000000000001</v>
      </c>
      <c r="P13" s="9">
        <v>12.677</v>
      </c>
      <c r="Q13" s="9">
        <v>8.3569999999999993</v>
      </c>
      <c r="R13" s="9">
        <v>1.2609999999999999</v>
      </c>
      <c r="S13" s="9">
        <v>8.9979999999999993</v>
      </c>
      <c r="T13" s="9">
        <v>5.6310000000000002</v>
      </c>
      <c r="U13" s="9">
        <v>10.608000000000001</v>
      </c>
      <c r="V13" s="9">
        <v>13.016</v>
      </c>
      <c r="W13" s="9">
        <v>12.222</v>
      </c>
      <c r="X13" s="9">
        <v>0</v>
      </c>
      <c r="Y13" s="9">
        <v>260.68</v>
      </c>
      <c r="Z13" s="9">
        <v>212.477</v>
      </c>
      <c r="AA13" s="9">
        <v>205.42599999999999</v>
      </c>
      <c r="AB13" s="9">
        <v>1.494</v>
      </c>
      <c r="AC13" s="9">
        <v>5.0460000000000003</v>
      </c>
      <c r="AD13" s="9">
        <v>2.75</v>
      </c>
      <c r="AE13" s="9">
        <v>2.754</v>
      </c>
      <c r="AF13" s="9">
        <v>0.45200000000000001</v>
      </c>
      <c r="AG13" s="9">
        <v>160.143</v>
      </c>
      <c r="AH13" s="9">
        <v>5.1520000000000001</v>
      </c>
      <c r="AI13" s="9">
        <v>12.468</v>
      </c>
      <c r="AJ13" s="9">
        <v>34.715000000000003</v>
      </c>
      <c r="AK13" s="9">
        <v>13.782</v>
      </c>
      <c r="AL13" s="9">
        <v>198.696</v>
      </c>
      <c r="AM13" s="9">
        <v>48.203000000000003</v>
      </c>
      <c r="AN13" s="9">
        <v>20.387</v>
      </c>
      <c r="AO13" s="9">
        <v>306.30500000000001</v>
      </c>
      <c r="AP13" s="9">
        <v>1307.268</v>
      </c>
      <c r="AQ13" s="9">
        <v>1243.9960000000001</v>
      </c>
      <c r="AR13" s="9">
        <v>87.403999999999996</v>
      </c>
      <c r="AS13" s="9">
        <v>82.394000000000005</v>
      </c>
      <c r="AT13" s="9">
        <v>43.531999999999996</v>
      </c>
      <c r="AU13" s="9">
        <v>38.862000000000002</v>
      </c>
      <c r="AV13" s="9">
        <v>72.861000000000004</v>
      </c>
      <c r="AW13" s="9">
        <v>9.5340000000000007</v>
      </c>
      <c r="AX13" s="9">
        <v>75.116</v>
      </c>
      <c r="AY13" s="9">
        <v>0</v>
      </c>
      <c r="AZ13" s="9">
        <v>5.6189999999999998</v>
      </c>
      <c r="BA13" s="9">
        <v>33.999000000000002</v>
      </c>
      <c r="BB13" s="9">
        <v>22.738</v>
      </c>
      <c r="BC13" s="9">
        <v>25.658000000000001</v>
      </c>
      <c r="BD13" s="9">
        <v>62.58</v>
      </c>
      <c r="BE13" s="9">
        <v>19.814</v>
      </c>
      <c r="BF13" s="9">
        <v>5.01</v>
      </c>
      <c r="BG13" s="9">
        <v>1156.5920000000001</v>
      </c>
      <c r="BH13" s="9">
        <v>921.60500000000002</v>
      </c>
      <c r="BI13" s="9">
        <v>884.42</v>
      </c>
      <c r="BJ13" s="9">
        <v>25.898</v>
      </c>
      <c r="BK13" s="9">
        <v>11.287000000000001</v>
      </c>
      <c r="BL13" s="9">
        <v>31.859000000000002</v>
      </c>
      <c r="BM13" s="9">
        <v>1.198</v>
      </c>
      <c r="BN13" s="9">
        <v>3.617</v>
      </c>
      <c r="BO13" s="9">
        <v>749.77200000000005</v>
      </c>
      <c r="BP13" s="9">
        <v>47.161000000000001</v>
      </c>
      <c r="BQ13" s="9">
        <v>37.865000000000002</v>
      </c>
      <c r="BR13" s="9">
        <v>86.807000000000002</v>
      </c>
      <c r="BS13" s="9">
        <v>171.21899999999999</v>
      </c>
      <c r="BT13" s="9">
        <v>750.38699999999994</v>
      </c>
      <c r="BU13" s="9">
        <v>234.98699999999999</v>
      </c>
      <c r="BV13" s="9">
        <v>63.271999999999998</v>
      </c>
      <c r="BW13" s="9">
        <v>1307.268</v>
      </c>
      <c r="BX13" s="9">
        <v>412.66899999999998</v>
      </c>
      <c r="BY13" s="9">
        <v>390.83300000000003</v>
      </c>
      <c r="BZ13" s="9">
        <v>27.600999999999999</v>
      </c>
      <c r="CA13" s="9">
        <v>25.138000000000002</v>
      </c>
      <c r="CB13" s="9">
        <v>10.175000000000001</v>
      </c>
      <c r="CC13" s="9">
        <v>14.962999999999999</v>
      </c>
      <c r="CD13" s="9">
        <v>15.707000000000001</v>
      </c>
      <c r="CE13" s="9">
        <v>9.4309999999999992</v>
      </c>
      <c r="CF13" s="9">
        <v>12.593</v>
      </c>
      <c r="CG13" s="9">
        <v>2.9369999999999998</v>
      </c>
      <c r="CH13" s="9">
        <v>7.7789999999999999</v>
      </c>
      <c r="CI13" s="9">
        <v>7.0629999999999997</v>
      </c>
      <c r="CJ13" s="9">
        <v>5.0860000000000003</v>
      </c>
      <c r="CK13" s="9">
        <v>12.989000000000001</v>
      </c>
      <c r="CL13" s="9">
        <v>20.370999999999999</v>
      </c>
      <c r="CM13" s="9">
        <v>4.7670000000000003</v>
      </c>
      <c r="CN13" s="9">
        <v>2.464</v>
      </c>
      <c r="CO13" s="9">
        <v>363.23200000000003</v>
      </c>
      <c r="CP13" s="9">
        <v>287.25700000000001</v>
      </c>
      <c r="CQ13" s="9">
        <v>276.02699999999999</v>
      </c>
      <c r="CR13" s="9">
        <v>4.375</v>
      </c>
      <c r="CS13" s="9">
        <v>6.8550000000000004</v>
      </c>
      <c r="CT13" s="9">
        <v>3.9660000000000002</v>
      </c>
      <c r="CU13" s="9">
        <v>4.9580000000000002</v>
      </c>
      <c r="CV13" s="9">
        <v>2.3069999999999999</v>
      </c>
      <c r="CW13" s="9">
        <v>241.03200000000001</v>
      </c>
      <c r="CX13" s="9">
        <v>12.331</v>
      </c>
      <c r="CY13" s="9">
        <v>9.0250000000000004</v>
      </c>
      <c r="CZ13" s="9">
        <v>24.87</v>
      </c>
      <c r="DA13" s="9">
        <v>50.692</v>
      </c>
      <c r="DB13" s="9">
        <v>236.565</v>
      </c>
      <c r="DC13" s="9">
        <v>75.974999999999994</v>
      </c>
      <c r="DD13" s="9">
        <v>21.835999999999999</v>
      </c>
      <c r="DE13" s="9">
        <v>412.66899999999998</v>
      </c>
      <c r="DF13" s="9">
        <v>538.96199999999999</v>
      </c>
      <c r="DG13" s="9">
        <v>508.43900000000002</v>
      </c>
      <c r="DH13" s="9">
        <v>41.420999999999999</v>
      </c>
      <c r="DI13" s="9">
        <v>37.481999999999999</v>
      </c>
      <c r="DJ13" s="9">
        <v>13.566000000000001</v>
      </c>
      <c r="DK13" s="9">
        <v>23.916</v>
      </c>
      <c r="DL13" s="9">
        <v>23.18</v>
      </c>
      <c r="DM13" s="9">
        <v>14.302</v>
      </c>
      <c r="DN13" s="9">
        <v>16.599</v>
      </c>
      <c r="DO13" s="9">
        <v>3.847</v>
      </c>
      <c r="DP13" s="9">
        <v>16.138999999999999</v>
      </c>
      <c r="DQ13" s="9">
        <v>16.873999999999999</v>
      </c>
      <c r="DR13" s="9">
        <v>9.1310000000000002</v>
      </c>
      <c r="DS13" s="9">
        <v>11.477</v>
      </c>
      <c r="DT13" s="9">
        <v>25.664999999999999</v>
      </c>
      <c r="DU13" s="9">
        <v>11.817</v>
      </c>
      <c r="DV13" s="9">
        <v>3.9390000000000001</v>
      </c>
      <c r="DW13" s="9">
        <v>467.01799999999997</v>
      </c>
      <c r="DX13" s="9">
        <v>344.13</v>
      </c>
      <c r="DY13" s="9">
        <v>332.65699999999998</v>
      </c>
      <c r="DZ13" s="9">
        <v>6.6029999999999998</v>
      </c>
      <c r="EA13" s="9">
        <v>4.8710000000000004</v>
      </c>
      <c r="EB13" s="9">
        <v>4.8760000000000003</v>
      </c>
      <c r="EC13" s="9">
        <v>1.911</v>
      </c>
      <c r="ED13" s="9">
        <v>2.27</v>
      </c>
      <c r="EE13" s="9">
        <v>283.56299999999999</v>
      </c>
      <c r="EF13" s="9">
        <v>7.9880000000000004</v>
      </c>
      <c r="EG13" s="9">
        <v>13.173999999999999</v>
      </c>
      <c r="EH13" s="9">
        <v>39.405000000000001</v>
      </c>
      <c r="EI13" s="9">
        <v>40.159999999999997</v>
      </c>
      <c r="EJ13" s="9">
        <v>303.97000000000003</v>
      </c>
      <c r="EK13" s="9">
        <v>122.88800000000001</v>
      </c>
      <c r="EL13" s="9">
        <v>30.523</v>
      </c>
      <c r="EM13" s="9">
        <v>538.96199999999999</v>
      </c>
      <c r="EN13" s="9">
        <v>799.22900000000004</v>
      </c>
      <c r="EO13" s="9">
        <v>739.06299999999999</v>
      </c>
      <c r="EP13" s="9">
        <v>71.507999999999996</v>
      </c>
      <c r="EQ13" s="9">
        <v>67.873999999999995</v>
      </c>
      <c r="ER13" s="9">
        <v>25.216000000000001</v>
      </c>
      <c r="ES13" s="9">
        <v>42.658000000000001</v>
      </c>
      <c r="ET13" s="9">
        <v>46.408000000000001</v>
      </c>
      <c r="EU13" s="9">
        <v>21.466000000000001</v>
      </c>
      <c r="EV13" s="9">
        <v>45.057000000000002</v>
      </c>
      <c r="EW13" s="9">
        <v>14.217000000000001</v>
      </c>
      <c r="EX13" s="9">
        <v>8.0820000000000007</v>
      </c>
      <c r="EY13" s="9">
        <v>13.962999999999999</v>
      </c>
      <c r="EZ13" s="9">
        <v>24.414999999999999</v>
      </c>
      <c r="FA13" s="9">
        <v>29.497</v>
      </c>
      <c r="FB13" s="9">
        <v>40.216000000000001</v>
      </c>
      <c r="FC13" s="9">
        <v>27.658000000000001</v>
      </c>
      <c r="FD13" s="9">
        <v>3.6339999999999999</v>
      </c>
      <c r="FE13" s="9">
        <v>667.55600000000004</v>
      </c>
      <c r="FF13" s="9">
        <v>604.74099999999999</v>
      </c>
      <c r="FG13" s="9">
        <v>578.10199999999998</v>
      </c>
      <c r="FH13" s="9">
        <v>14.747999999999999</v>
      </c>
      <c r="FI13" s="9">
        <v>11.891</v>
      </c>
      <c r="FJ13" s="9">
        <v>14.551</v>
      </c>
      <c r="FK13" s="9">
        <v>9.4649999999999999</v>
      </c>
      <c r="FL13" s="9">
        <v>2.129</v>
      </c>
      <c r="FM13" s="9">
        <v>477.86599999999999</v>
      </c>
      <c r="FN13" s="9">
        <v>31.484000000000002</v>
      </c>
      <c r="FO13" s="9">
        <v>33.081000000000003</v>
      </c>
      <c r="FP13" s="9">
        <v>62.31</v>
      </c>
      <c r="FQ13" s="9">
        <v>75.468000000000004</v>
      </c>
      <c r="FR13" s="9">
        <v>529.27300000000002</v>
      </c>
      <c r="FS13" s="9">
        <v>62.814</v>
      </c>
      <c r="FT13" s="9">
        <v>60.165999999999997</v>
      </c>
      <c r="FU13" s="9">
        <v>799.22900000000004</v>
      </c>
      <c r="FV13" s="9">
        <v>508.06400000000002</v>
      </c>
      <c r="FW13" s="9">
        <v>468.08499999999998</v>
      </c>
      <c r="FX13" s="9">
        <v>39.218000000000004</v>
      </c>
      <c r="FY13" s="9">
        <v>36.418999999999997</v>
      </c>
      <c r="FZ13" s="9">
        <v>12.452</v>
      </c>
      <c r="GA13" s="9">
        <v>23.966999999999999</v>
      </c>
      <c r="GB13" s="9">
        <v>17.471</v>
      </c>
      <c r="GC13" s="9">
        <v>18.949000000000002</v>
      </c>
      <c r="GD13" s="9">
        <v>19.693999999999999</v>
      </c>
      <c r="GE13" s="9">
        <v>16.725999999999999</v>
      </c>
      <c r="GF13" s="9">
        <v>0</v>
      </c>
      <c r="GG13" s="9">
        <v>11.048999999999999</v>
      </c>
      <c r="GH13" s="9">
        <v>9.8859999999999992</v>
      </c>
      <c r="GI13" s="9">
        <v>15.484</v>
      </c>
      <c r="GJ13" s="9">
        <v>21.841000000000001</v>
      </c>
      <c r="GK13" s="9">
        <v>14.579000000000001</v>
      </c>
      <c r="GL13" s="9">
        <v>2.798</v>
      </c>
      <c r="GM13" s="9">
        <v>428.86700000000002</v>
      </c>
      <c r="GN13" s="9">
        <v>378.101</v>
      </c>
      <c r="GO13" s="9">
        <v>365.18700000000001</v>
      </c>
      <c r="GP13" s="9">
        <v>4.048</v>
      </c>
      <c r="GQ13" s="9">
        <v>8.8670000000000009</v>
      </c>
      <c r="GR13" s="9">
        <v>5.8739999999999997</v>
      </c>
      <c r="GS13" s="9">
        <v>6.5890000000000004</v>
      </c>
      <c r="GT13" s="9">
        <v>0.45200000000000001</v>
      </c>
      <c r="GU13" s="9">
        <v>271.34899999999999</v>
      </c>
      <c r="GV13" s="9">
        <v>16.302</v>
      </c>
      <c r="GW13" s="9">
        <v>24.263999999999999</v>
      </c>
      <c r="GX13" s="9">
        <v>66.186000000000007</v>
      </c>
      <c r="GY13" s="9">
        <v>33.398000000000003</v>
      </c>
      <c r="GZ13" s="9">
        <v>344.70299999999997</v>
      </c>
      <c r="HA13" s="9">
        <v>50.765999999999998</v>
      </c>
      <c r="HB13" s="9">
        <v>39.978999999999999</v>
      </c>
      <c r="HC13" s="9">
        <v>508.06400000000002</v>
      </c>
      <c r="HD13" s="9">
        <v>485.13099999999997</v>
      </c>
      <c r="HE13" s="9">
        <v>400.11700000000002</v>
      </c>
      <c r="HF13" s="9">
        <v>400.11700000000002</v>
      </c>
      <c r="HG13" s="9">
        <v>32.652999999999999</v>
      </c>
      <c r="HH13" s="9">
        <v>367.464</v>
      </c>
      <c r="HI13" s="9">
        <v>85.013999999999996</v>
      </c>
      <c r="HJ13" s="9">
        <v>3431.3150000000001</v>
      </c>
      <c r="HK13" s="9">
        <v>3165.6849999999999</v>
      </c>
      <c r="HL13" s="9">
        <v>580.15499999999997</v>
      </c>
      <c r="HM13" s="9">
        <v>246.81899999999999</v>
      </c>
      <c r="HN13" s="9">
        <v>114.741</v>
      </c>
      <c r="HO13" s="9">
        <v>106.533</v>
      </c>
      <c r="HP13" s="9">
        <v>151.99299999999999</v>
      </c>
      <c r="HQ13" s="9">
        <v>69.28</v>
      </c>
      <c r="HR13" s="9">
        <v>152.584</v>
      </c>
      <c r="HS13" s="9">
        <v>36.954999999999998</v>
      </c>
      <c r="HT13" s="9">
        <v>26.248999999999999</v>
      </c>
      <c r="HU13" s="9">
        <v>62.968000000000004</v>
      </c>
      <c r="HV13" s="9">
        <v>82.036000000000001</v>
      </c>
      <c r="HW13" s="9">
        <v>76.269000000000005</v>
      </c>
      <c r="HX13" s="9">
        <v>144.471</v>
      </c>
      <c r="HY13" s="9">
        <v>76.802000000000007</v>
      </c>
      <c r="HZ13" s="9">
        <v>333.33600000000001</v>
      </c>
      <c r="IA13" s="9">
        <v>2585.5300000000002</v>
      </c>
      <c r="IB13" s="9">
        <v>2054.1619999999998</v>
      </c>
      <c r="IC13" s="9">
        <v>1957.0060000000001</v>
      </c>
      <c r="ID13" s="9">
        <v>54.329000000000001</v>
      </c>
      <c r="IE13" s="9">
        <v>42.826999999999998</v>
      </c>
      <c r="IF13" s="9">
        <v>54.67</v>
      </c>
      <c r="IG13" s="9">
        <v>22.765000000000001</v>
      </c>
      <c r="IH13" s="9">
        <v>16.809000000000001</v>
      </c>
      <c r="II13" s="9">
        <v>1597.441</v>
      </c>
      <c r="IJ13" s="9">
        <v>115.63</v>
      </c>
      <c r="IK13" s="9">
        <v>95.959000000000003</v>
      </c>
      <c r="IL13" s="9">
        <v>245.13200000000001</v>
      </c>
      <c r="IM13" s="9">
        <v>308.96600000000001</v>
      </c>
      <c r="IN13" s="9">
        <v>1745.1959999999999</v>
      </c>
      <c r="IO13" s="9">
        <v>531.36800000000005</v>
      </c>
      <c r="IP13" s="9">
        <v>265.63</v>
      </c>
      <c r="IQ13" s="9">
        <v>3017.5349999999999</v>
      </c>
    </row>
    <row r="14" spans="1:251">
      <c r="A14" s="10">
        <v>43132</v>
      </c>
      <c r="B14" s="9">
        <v>22.888000000000002</v>
      </c>
      <c r="C14" s="9">
        <v>11.468</v>
      </c>
      <c r="D14" s="9">
        <v>161.01900000000001</v>
      </c>
      <c r="E14" s="9">
        <v>27.131</v>
      </c>
      <c r="F14" s="9">
        <v>9.93</v>
      </c>
      <c r="G14" s="9">
        <v>231.08699999999999</v>
      </c>
      <c r="H14" s="9">
        <v>337.20100000000002</v>
      </c>
      <c r="I14" s="9">
        <v>309.59800000000001</v>
      </c>
      <c r="J14" s="9">
        <v>32.639000000000003</v>
      </c>
      <c r="K14" s="9">
        <v>28.416</v>
      </c>
      <c r="L14" s="9">
        <v>8.8710000000000004</v>
      </c>
      <c r="M14" s="9">
        <v>19.545000000000002</v>
      </c>
      <c r="N14" s="9">
        <v>17.821999999999999</v>
      </c>
      <c r="O14" s="9">
        <v>10.595000000000001</v>
      </c>
      <c r="P14" s="9">
        <v>16.800999999999998</v>
      </c>
      <c r="Q14" s="9">
        <v>8.8249999999999993</v>
      </c>
      <c r="R14" s="9">
        <v>0</v>
      </c>
      <c r="S14" s="9">
        <v>10.574</v>
      </c>
      <c r="T14" s="9">
        <v>11.279</v>
      </c>
      <c r="U14" s="9">
        <v>6.5629999999999997</v>
      </c>
      <c r="V14" s="9">
        <v>15.286</v>
      </c>
      <c r="W14" s="9">
        <v>13.13</v>
      </c>
      <c r="X14" s="9">
        <v>4.2220000000000004</v>
      </c>
      <c r="Y14" s="9">
        <v>276.959</v>
      </c>
      <c r="Z14" s="9">
        <v>231.577</v>
      </c>
      <c r="AA14" s="9">
        <v>224.71899999999999</v>
      </c>
      <c r="AB14" s="9">
        <v>1.218</v>
      </c>
      <c r="AC14" s="9">
        <v>5.6390000000000002</v>
      </c>
      <c r="AD14" s="9">
        <v>1.218</v>
      </c>
      <c r="AE14" s="9">
        <v>3.8149999999999999</v>
      </c>
      <c r="AF14" s="9">
        <v>1.155</v>
      </c>
      <c r="AG14" s="9">
        <v>168.24799999999999</v>
      </c>
      <c r="AH14" s="9">
        <v>8.5030000000000001</v>
      </c>
      <c r="AI14" s="9">
        <v>9.8970000000000002</v>
      </c>
      <c r="AJ14" s="9">
        <v>44.929000000000002</v>
      </c>
      <c r="AK14" s="9">
        <v>18.195</v>
      </c>
      <c r="AL14" s="9">
        <v>213.38200000000001</v>
      </c>
      <c r="AM14" s="9">
        <v>45.383000000000003</v>
      </c>
      <c r="AN14" s="9">
        <v>27.603000000000002</v>
      </c>
      <c r="AO14" s="9">
        <v>337.20100000000002</v>
      </c>
      <c r="AP14" s="9">
        <v>1315.345</v>
      </c>
      <c r="AQ14" s="9">
        <v>1264.682</v>
      </c>
      <c r="AR14" s="9">
        <v>95.498000000000005</v>
      </c>
      <c r="AS14" s="9">
        <v>87.974999999999994</v>
      </c>
      <c r="AT14" s="9">
        <v>39.674999999999997</v>
      </c>
      <c r="AU14" s="9">
        <v>48.3</v>
      </c>
      <c r="AV14" s="9">
        <v>75.108000000000004</v>
      </c>
      <c r="AW14" s="9">
        <v>12.867000000000001</v>
      </c>
      <c r="AX14" s="9">
        <v>81.373999999999995</v>
      </c>
      <c r="AY14" s="9">
        <v>0</v>
      </c>
      <c r="AZ14" s="9">
        <v>6.601</v>
      </c>
      <c r="BA14" s="9">
        <v>32.898000000000003</v>
      </c>
      <c r="BB14" s="9">
        <v>30.856999999999999</v>
      </c>
      <c r="BC14" s="9">
        <v>24.22</v>
      </c>
      <c r="BD14" s="9">
        <v>64.391999999999996</v>
      </c>
      <c r="BE14" s="9">
        <v>23.582999999999998</v>
      </c>
      <c r="BF14" s="9">
        <v>7.5229999999999997</v>
      </c>
      <c r="BG14" s="9">
        <v>1169.1849999999999</v>
      </c>
      <c r="BH14" s="9">
        <v>929.79899999999998</v>
      </c>
      <c r="BI14" s="9">
        <v>879.89</v>
      </c>
      <c r="BJ14" s="9">
        <v>30.42</v>
      </c>
      <c r="BK14" s="9">
        <v>19.489999999999998</v>
      </c>
      <c r="BL14" s="9">
        <v>37.698</v>
      </c>
      <c r="BM14" s="9">
        <v>0.83799999999999997</v>
      </c>
      <c r="BN14" s="9">
        <v>11.374000000000001</v>
      </c>
      <c r="BO14" s="9">
        <v>743.20100000000002</v>
      </c>
      <c r="BP14" s="9">
        <v>59.524999999999999</v>
      </c>
      <c r="BQ14" s="9">
        <v>48.548999999999999</v>
      </c>
      <c r="BR14" s="9">
        <v>78.525000000000006</v>
      </c>
      <c r="BS14" s="9">
        <v>193.291</v>
      </c>
      <c r="BT14" s="9">
        <v>736.50800000000004</v>
      </c>
      <c r="BU14" s="9">
        <v>239.38499999999999</v>
      </c>
      <c r="BV14" s="9">
        <v>50.662999999999997</v>
      </c>
      <c r="BW14" s="9">
        <v>1315.345</v>
      </c>
      <c r="BX14" s="9">
        <v>398.17500000000001</v>
      </c>
      <c r="BY14" s="9">
        <v>378.59399999999999</v>
      </c>
      <c r="BZ14" s="9">
        <v>30.213000000000001</v>
      </c>
      <c r="CA14" s="9">
        <v>27.794</v>
      </c>
      <c r="CB14" s="9">
        <v>12.041</v>
      </c>
      <c r="CC14" s="9">
        <v>15.753</v>
      </c>
      <c r="CD14" s="9">
        <v>19.966999999999999</v>
      </c>
      <c r="CE14" s="9">
        <v>7.827</v>
      </c>
      <c r="CF14" s="9">
        <v>16.422000000000001</v>
      </c>
      <c r="CG14" s="9">
        <v>3.3050000000000002</v>
      </c>
      <c r="CH14" s="9">
        <v>8.0670000000000002</v>
      </c>
      <c r="CI14" s="9">
        <v>11.510999999999999</v>
      </c>
      <c r="CJ14" s="9">
        <v>10.505000000000001</v>
      </c>
      <c r="CK14" s="9">
        <v>5.7770000000000001</v>
      </c>
      <c r="CL14" s="9">
        <v>17.802</v>
      </c>
      <c r="CM14" s="9">
        <v>9.9920000000000009</v>
      </c>
      <c r="CN14" s="9">
        <v>2.419</v>
      </c>
      <c r="CO14" s="9">
        <v>348.38099999999997</v>
      </c>
      <c r="CP14" s="9">
        <v>277.86599999999999</v>
      </c>
      <c r="CQ14" s="9">
        <v>262.14499999999998</v>
      </c>
      <c r="CR14" s="9">
        <v>4.9909999999999997</v>
      </c>
      <c r="CS14" s="9">
        <v>10.728999999999999</v>
      </c>
      <c r="CT14" s="9">
        <v>3.9159999999999999</v>
      </c>
      <c r="CU14" s="9">
        <v>9.6370000000000005</v>
      </c>
      <c r="CV14" s="9">
        <v>2.1669999999999998</v>
      </c>
      <c r="CW14" s="9">
        <v>231.863</v>
      </c>
      <c r="CX14" s="9">
        <v>16.448</v>
      </c>
      <c r="CY14" s="9">
        <v>6.5209999999999999</v>
      </c>
      <c r="CZ14" s="9">
        <v>23.033999999999999</v>
      </c>
      <c r="DA14" s="9">
        <v>49.222000000000001</v>
      </c>
      <c r="DB14" s="9">
        <v>228.64400000000001</v>
      </c>
      <c r="DC14" s="9">
        <v>70.515000000000001</v>
      </c>
      <c r="DD14" s="9">
        <v>19.581</v>
      </c>
      <c r="DE14" s="9">
        <v>398.17500000000001</v>
      </c>
      <c r="DF14" s="9">
        <v>575.25699999999995</v>
      </c>
      <c r="DG14" s="9">
        <v>546.82500000000005</v>
      </c>
      <c r="DH14" s="9">
        <v>50.122</v>
      </c>
      <c r="DI14" s="9">
        <v>48.253999999999998</v>
      </c>
      <c r="DJ14" s="9">
        <v>24.437999999999999</v>
      </c>
      <c r="DK14" s="9">
        <v>23.815999999999999</v>
      </c>
      <c r="DL14" s="9">
        <v>39.731000000000002</v>
      </c>
      <c r="DM14" s="9">
        <v>8.5229999999999997</v>
      </c>
      <c r="DN14" s="9">
        <v>32.802</v>
      </c>
      <c r="DO14" s="9">
        <v>5.4960000000000004</v>
      </c>
      <c r="DP14" s="9">
        <v>9.9570000000000007</v>
      </c>
      <c r="DQ14" s="9">
        <v>21.434000000000001</v>
      </c>
      <c r="DR14" s="9">
        <v>18.007999999999999</v>
      </c>
      <c r="DS14" s="9">
        <v>8.8119999999999994</v>
      </c>
      <c r="DT14" s="9">
        <v>29.324000000000002</v>
      </c>
      <c r="DU14" s="9">
        <v>18.93</v>
      </c>
      <c r="DV14" s="9">
        <v>1.8680000000000001</v>
      </c>
      <c r="DW14" s="9">
        <v>496.70299999999997</v>
      </c>
      <c r="DX14" s="9">
        <v>347.06</v>
      </c>
      <c r="DY14" s="9">
        <v>336.20600000000002</v>
      </c>
      <c r="DZ14" s="9">
        <v>4.5380000000000003</v>
      </c>
      <c r="EA14" s="9">
        <v>6.3170000000000002</v>
      </c>
      <c r="EB14" s="9">
        <v>3.2170000000000001</v>
      </c>
      <c r="EC14" s="9">
        <v>3.9009999999999998</v>
      </c>
      <c r="ED14" s="9">
        <v>3.0089999999999999</v>
      </c>
      <c r="EE14" s="9">
        <v>287.95</v>
      </c>
      <c r="EF14" s="9">
        <v>7.9189999999999996</v>
      </c>
      <c r="EG14" s="9">
        <v>14.395</v>
      </c>
      <c r="EH14" s="9">
        <v>36.796999999999997</v>
      </c>
      <c r="EI14" s="9">
        <v>39.997999999999998</v>
      </c>
      <c r="EJ14" s="9">
        <v>307.06200000000001</v>
      </c>
      <c r="EK14" s="9">
        <v>149.643</v>
      </c>
      <c r="EL14" s="9">
        <v>28.431999999999999</v>
      </c>
      <c r="EM14" s="9">
        <v>575.25699999999995</v>
      </c>
      <c r="EN14" s="9">
        <v>821.81700000000001</v>
      </c>
      <c r="EO14" s="9">
        <v>778.024</v>
      </c>
      <c r="EP14" s="9">
        <v>81.870999999999995</v>
      </c>
      <c r="EQ14" s="9">
        <v>70.076999999999998</v>
      </c>
      <c r="ER14" s="9">
        <v>24.37</v>
      </c>
      <c r="ES14" s="9">
        <v>45.707000000000001</v>
      </c>
      <c r="ET14" s="9">
        <v>47.451999999999998</v>
      </c>
      <c r="EU14" s="9">
        <v>22.625</v>
      </c>
      <c r="EV14" s="9">
        <v>51.029000000000003</v>
      </c>
      <c r="EW14" s="9">
        <v>11.541</v>
      </c>
      <c r="EX14" s="9">
        <v>6.7750000000000004</v>
      </c>
      <c r="EY14" s="9">
        <v>22.452000000000002</v>
      </c>
      <c r="EZ14" s="9">
        <v>24.803999999999998</v>
      </c>
      <c r="FA14" s="9">
        <v>22.821000000000002</v>
      </c>
      <c r="FB14" s="9">
        <v>47.716000000000001</v>
      </c>
      <c r="FC14" s="9">
        <v>22.361000000000001</v>
      </c>
      <c r="FD14" s="9">
        <v>11.794</v>
      </c>
      <c r="FE14" s="9">
        <v>696.15300000000002</v>
      </c>
      <c r="FF14" s="9">
        <v>621.14599999999996</v>
      </c>
      <c r="FG14" s="9">
        <v>584.08500000000004</v>
      </c>
      <c r="FH14" s="9">
        <v>18.675000000000001</v>
      </c>
      <c r="FI14" s="9">
        <v>18.385999999999999</v>
      </c>
      <c r="FJ14" s="9">
        <v>14.324</v>
      </c>
      <c r="FK14" s="9">
        <v>18.382000000000001</v>
      </c>
      <c r="FL14" s="9">
        <v>4.3559999999999999</v>
      </c>
      <c r="FM14" s="9">
        <v>483.86700000000002</v>
      </c>
      <c r="FN14" s="9">
        <v>30.469000000000001</v>
      </c>
      <c r="FO14" s="9">
        <v>27.332999999999998</v>
      </c>
      <c r="FP14" s="9">
        <v>79.477000000000004</v>
      </c>
      <c r="FQ14" s="9">
        <v>78.513000000000005</v>
      </c>
      <c r="FR14" s="9">
        <v>542.63400000000001</v>
      </c>
      <c r="FS14" s="9">
        <v>75.007000000000005</v>
      </c>
      <c r="FT14" s="9">
        <v>43.792000000000002</v>
      </c>
      <c r="FU14" s="9">
        <v>821.81700000000001</v>
      </c>
      <c r="FV14" s="9">
        <v>554.303</v>
      </c>
      <c r="FW14" s="9">
        <v>512.60500000000002</v>
      </c>
      <c r="FX14" s="9">
        <v>49.021000000000001</v>
      </c>
      <c r="FY14" s="9">
        <v>44.037999999999997</v>
      </c>
      <c r="FZ14" s="9">
        <v>13.631</v>
      </c>
      <c r="GA14" s="9">
        <v>30.407</v>
      </c>
      <c r="GB14" s="9">
        <v>25.274000000000001</v>
      </c>
      <c r="GC14" s="9">
        <v>18.763999999999999</v>
      </c>
      <c r="GD14" s="9">
        <v>23.85</v>
      </c>
      <c r="GE14" s="9">
        <v>19.016999999999999</v>
      </c>
      <c r="GF14" s="9">
        <v>0</v>
      </c>
      <c r="GG14" s="9">
        <v>13.195</v>
      </c>
      <c r="GH14" s="9">
        <v>19.922000000000001</v>
      </c>
      <c r="GI14" s="9">
        <v>10.92</v>
      </c>
      <c r="GJ14" s="9">
        <v>26.254000000000001</v>
      </c>
      <c r="GK14" s="9">
        <v>17.783999999999999</v>
      </c>
      <c r="GL14" s="9">
        <v>4.9829999999999997</v>
      </c>
      <c r="GM14" s="9">
        <v>463.584</v>
      </c>
      <c r="GN14" s="9">
        <v>407.92399999999998</v>
      </c>
      <c r="GO14" s="9">
        <v>395.09199999999998</v>
      </c>
      <c r="GP14" s="9">
        <v>2.8639999999999999</v>
      </c>
      <c r="GQ14" s="9">
        <v>9.9689999999999994</v>
      </c>
      <c r="GR14" s="9">
        <v>2.3820000000000001</v>
      </c>
      <c r="GS14" s="9">
        <v>7.0209999999999999</v>
      </c>
      <c r="GT14" s="9">
        <v>2.8279999999999998</v>
      </c>
      <c r="GU14" s="9">
        <v>280.209</v>
      </c>
      <c r="GV14" s="9">
        <v>20.783999999999999</v>
      </c>
      <c r="GW14" s="9">
        <v>19.966000000000001</v>
      </c>
      <c r="GX14" s="9">
        <v>86.965999999999994</v>
      </c>
      <c r="GY14" s="9">
        <v>37.402000000000001</v>
      </c>
      <c r="GZ14" s="9">
        <v>370.52199999999999</v>
      </c>
      <c r="HA14" s="9">
        <v>55.658999999999999</v>
      </c>
      <c r="HB14" s="9">
        <v>41.698</v>
      </c>
      <c r="HC14" s="9">
        <v>554.303</v>
      </c>
      <c r="HD14" s="9">
        <v>520.70699999999999</v>
      </c>
      <c r="HE14" s="9">
        <v>455.13299999999998</v>
      </c>
      <c r="HF14" s="9">
        <v>455.13299999999998</v>
      </c>
      <c r="HG14" s="9">
        <v>29.096</v>
      </c>
      <c r="HH14" s="9">
        <v>426.03699999999998</v>
      </c>
      <c r="HI14" s="9">
        <v>65.573999999999998</v>
      </c>
      <c r="HJ14" s="9">
        <v>3471.9409999999998</v>
      </c>
      <c r="HK14" s="9">
        <v>3233.6619999999998</v>
      </c>
      <c r="HL14" s="9">
        <v>633.83900000000006</v>
      </c>
      <c r="HM14" s="9">
        <v>279.68</v>
      </c>
      <c r="HN14" s="9">
        <v>114.425</v>
      </c>
      <c r="HO14" s="9">
        <v>132.845</v>
      </c>
      <c r="HP14" s="9">
        <v>174.06399999999999</v>
      </c>
      <c r="HQ14" s="9">
        <v>73.914000000000001</v>
      </c>
      <c r="HR14" s="9">
        <v>164.458</v>
      </c>
      <c r="HS14" s="9">
        <v>42.542999999999999</v>
      </c>
      <c r="HT14" s="9">
        <v>36.606999999999999</v>
      </c>
      <c r="HU14" s="9">
        <v>78.117000000000004</v>
      </c>
      <c r="HV14" s="9">
        <v>87.372</v>
      </c>
      <c r="HW14" s="9">
        <v>82.92</v>
      </c>
      <c r="HX14" s="9">
        <v>166.983</v>
      </c>
      <c r="HY14" s="9">
        <v>81.426000000000002</v>
      </c>
      <c r="HZ14" s="9">
        <v>354.15800000000002</v>
      </c>
      <c r="IA14" s="9">
        <v>2599.8229999999999</v>
      </c>
      <c r="IB14" s="9">
        <v>2081.739</v>
      </c>
      <c r="IC14" s="9">
        <v>1977.0550000000001</v>
      </c>
      <c r="ID14" s="9">
        <v>56.680999999999997</v>
      </c>
      <c r="IE14" s="9">
        <v>47.569000000000003</v>
      </c>
      <c r="IF14" s="9">
        <v>55.154000000000003</v>
      </c>
      <c r="IG14" s="9">
        <v>30.251000000000001</v>
      </c>
      <c r="IH14" s="9">
        <v>13.816000000000001</v>
      </c>
      <c r="II14" s="9">
        <v>1634.7560000000001</v>
      </c>
      <c r="IJ14" s="9">
        <v>122.684</v>
      </c>
      <c r="IK14" s="9">
        <v>94.909000000000006</v>
      </c>
      <c r="IL14" s="9">
        <v>229.39</v>
      </c>
      <c r="IM14" s="9">
        <v>343.59699999999998</v>
      </c>
      <c r="IN14" s="9">
        <v>1738.1420000000001</v>
      </c>
      <c r="IO14" s="9">
        <v>518.08399999999995</v>
      </c>
      <c r="IP14" s="9">
        <v>238.279</v>
      </c>
      <c r="IQ14" s="9">
        <v>3035.8020000000001</v>
      </c>
    </row>
    <row r="15" spans="1:251">
      <c r="A15" s="10">
        <v>43497</v>
      </c>
      <c r="B15" s="9">
        <v>31.486999999999998</v>
      </c>
      <c r="C15" s="9">
        <v>11.467000000000001</v>
      </c>
      <c r="D15" s="9">
        <v>169.78299999999999</v>
      </c>
      <c r="E15" s="9">
        <v>31.224</v>
      </c>
      <c r="F15" s="9">
        <v>14.326000000000001</v>
      </c>
      <c r="G15" s="9">
        <v>241.059</v>
      </c>
      <c r="H15" s="9">
        <v>332.05799999999999</v>
      </c>
      <c r="I15" s="9">
        <v>307.84800000000001</v>
      </c>
      <c r="J15" s="9">
        <v>27.463999999999999</v>
      </c>
      <c r="K15" s="9">
        <v>25.611000000000001</v>
      </c>
      <c r="L15" s="9">
        <v>6.6929999999999996</v>
      </c>
      <c r="M15" s="9">
        <v>18.917000000000002</v>
      </c>
      <c r="N15" s="9">
        <v>15.493</v>
      </c>
      <c r="O15" s="9">
        <v>10.118</v>
      </c>
      <c r="P15" s="9">
        <v>13.544</v>
      </c>
      <c r="Q15" s="9">
        <v>8.8480000000000008</v>
      </c>
      <c r="R15" s="9">
        <v>1.367</v>
      </c>
      <c r="S15" s="9">
        <v>4.8010000000000002</v>
      </c>
      <c r="T15" s="9">
        <v>9.2319999999999993</v>
      </c>
      <c r="U15" s="9">
        <v>11.577999999999999</v>
      </c>
      <c r="V15" s="9">
        <v>17.335999999999999</v>
      </c>
      <c r="W15" s="9">
        <v>8.2750000000000004</v>
      </c>
      <c r="X15" s="9">
        <v>1.8540000000000001</v>
      </c>
      <c r="Y15" s="9">
        <v>280.38299999999998</v>
      </c>
      <c r="Z15" s="9">
        <v>213.90100000000001</v>
      </c>
      <c r="AA15" s="9">
        <v>207.05099999999999</v>
      </c>
      <c r="AB15" s="9">
        <v>0.63700000000000001</v>
      </c>
      <c r="AC15" s="9">
        <v>6.2130000000000001</v>
      </c>
      <c r="AD15" s="9">
        <v>0.58499999999999996</v>
      </c>
      <c r="AE15" s="9">
        <v>3.3260000000000001</v>
      </c>
      <c r="AF15" s="9">
        <v>2.3359999999999999</v>
      </c>
      <c r="AG15" s="9">
        <v>164.227</v>
      </c>
      <c r="AH15" s="9">
        <v>8.8130000000000006</v>
      </c>
      <c r="AI15" s="9">
        <v>6.7240000000000002</v>
      </c>
      <c r="AJ15" s="9">
        <v>34.136000000000003</v>
      </c>
      <c r="AK15" s="9">
        <v>17.114000000000001</v>
      </c>
      <c r="AL15" s="9">
        <v>196.78800000000001</v>
      </c>
      <c r="AM15" s="9">
        <v>66.481999999999999</v>
      </c>
      <c r="AN15" s="9">
        <v>24.210999999999999</v>
      </c>
      <c r="AO15" s="9">
        <v>332.05799999999999</v>
      </c>
      <c r="AP15" s="9">
        <v>1329.3810000000001</v>
      </c>
      <c r="AQ15" s="9">
        <v>1267.4670000000001</v>
      </c>
      <c r="AR15" s="9">
        <v>99.93</v>
      </c>
      <c r="AS15" s="9">
        <v>93.066000000000003</v>
      </c>
      <c r="AT15" s="9">
        <v>40.026000000000003</v>
      </c>
      <c r="AU15" s="9">
        <v>53.04</v>
      </c>
      <c r="AV15" s="9">
        <v>70.662999999999997</v>
      </c>
      <c r="AW15" s="9">
        <v>22.402999999999999</v>
      </c>
      <c r="AX15" s="9">
        <v>76.430999999999997</v>
      </c>
      <c r="AY15" s="9">
        <v>0</v>
      </c>
      <c r="AZ15" s="9">
        <v>16.635000000000002</v>
      </c>
      <c r="BA15" s="9">
        <v>37.343000000000004</v>
      </c>
      <c r="BB15" s="9">
        <v>30.542000000000002</v>
      </c>
      <c r="BC15" s="9">
        <v>25.18</v>
      </c>
      <c r="BD15" s="9">
        <v>64.796000000000006</v>
      </c>
      <c r="BE15" s="9">
        <v>28.27</v>
      </c>
      <c r="BF15" s="9">
        <v>6.8639999999999999</v>
      </c>
      <c r="BG15" s="9">
        <v>1167.537</v>
      </c>
      <c r="BH15" s="9">
        <v>910.74400000000003</v>
      </c>
      <c r="BI15" s="9">
        <v>862.62300000000005</v>
      </c>
      <c r="BJ15" s="9">
        <v>29.236000000000001</v>
      </c>
      <c r="BK15" s="9">
        <v>18.884</v>
      </c>
      <c r="BL15" s="9">
        <v>38.625999999999998</v>
      </c>
      <c r="BM15" s="9">
        <v>3.262</v>
      </c>
      <c r="BN15" s="9">
        <v>6.2329999999999997</v>
      </c>
      <c r="BO15" s="9">
        <v>726.52700000000004</v>
      </c>
      <c r="BP15" s="9">
        <v>45.027999999999999</v>
      </c>
      <c r="BQ15" s="9">
        <v>43.017000000000003</v>
      </c>
      <c r="BR15" s="9">
        <v>96.171999999999997</v>
      </c>
      <c r="BS15" s="9">
        <v>178.40299999999999</v>
      </c>
      <c r="BT15" s="9">
        <v>732.34199999999998</v>
      </c>
      <c r="BU15" s="9">
        <v>256.79300000000001</v>
      </c>
      <c r="BV15" s="9">
        <v>61.914000000000001</v>
      </c>
      <c r="BW15" s="9">
        <v>1329.3810000000001</v>
      </c>
      <c r="BX15" s="9">
        <v>494.76900000000001</v>
      </c>
      <c r="BY15" s="9">
        <v>473.26100000000002</v>
      </c>
      <c r="BZ15" s="9">
        <v>38.298999999999999</v>
      </c>
      <c r="CA15" s="9">
        <v>37.591000000000001</v>
      </c>
      <c r="CB15" s="9">
        <v>21.074999999999999</v>
      </c>
      <c r="CC15" s="9">
        <v>16.515000000000001</v>
      </c>
      <c r="CD15" s="9">
        <v>20.509</v>
      </c>
      <c r="CE15" s="9">
        <v>17.082000000000001</v>
      </c>
      <c r="CF15" s="9">
        <v>17.872</v>
      </c>
      <c r="CG15" s="9">
        <v>8.3079999999999998</v>
      </c>
      <c r="CH15" s="9">
        <v>11.411</v>
      </c>
      <c r="CI15" s="9">
        <v>13.471</v>
      </c>
      <c r="CJ15" s="9">
        <v>11.603999999999999</v>
      </c>
      <c r="CK15" s="9">
        <v>12.516</v>
      </c>
      <c r="CL15" s="9">
        <v>25.614000000000001</v>
      </c>
      <c r="CM15" s="9">
        <v>11.977</v>
      </c>
      <c r="CN15" s="9">
        <v>0.70799999999999996</v>
      </c>
      <c r="CO15" s="9">
        <v>434.96199999999999</v>
      </c>
      <c r="CP15" s="9">
        <v>340.37</v>
      </c>
      <c r="CQ15" s="9">
        <v>317.38</v>
      </c>
      <c r="CR15" s="9">
        <v>11.874000000000001</v>
      </c>
      <c r="CS15" s="9">
        <v>11.116</v>
      </c>
      <c r="CT15" s="9">
        <v>12.013</v>
      </c>
      <c r="CU15" s="9">
        <v>6.6779999999999999</v>
      </c>
      <c r="CV15" s="9">
        <v>4.3</v>
      </c>
      <c r="CW15" s="9">
        <v>280.58199999999999</v>
      </c>
      <c r="CX15" s="9">
        <v>10.523999999999999</v>
      </c>
      <c r="CY15" s="9">
        <v>12.329000000000001</v>
      </c>
      <c r="CZ15" s="9">
        <v>36.935000000000002</v>
      </c>
      <c r="DA15" s="9">
        <v>71.209000000000003</v>
      </c>
      <c r="DB15" s="9">
        <v>269.161</v>
      </c>
      <c r="DC15" s="9">
        <v>94.591999999999999</v>
      </c>
      <c r="DD15" s="9">
        <v>21.509</v>
      </c>
      <c r="DE15" s="9">
        <v>494.76900000000001</v>
      </c>
      <c r="DF15" s="9">
        <v>582.65099999999995</v>
      </c>
      <c r="DG15" s="9">
        <v>552.26900000000001</v>
      </c>
      <c r="DH15" s="9">
        <v>56.143999999999998</v>
      </c>
      <c r="DI15" s="9">
        <v>47.305999999999997</v>
      </c>
      <c r="DJ15" s="9">
        <v>25.484000000000002</v>
      </c>
      <c r="DK15" s="9">
        <v>21.823</v>
      </c>
      <c r="DL15" s="9">
        <v>34.408000000000001</v>
      </c>
      <c r="DM15" s="9">
        <v>12.898999999999999</v>
      </c>
      <c r="DN15" s="9">
        <v>28.81</v>
      </c>
      <c r="DO15" s="9">
        <v>3.8719999999999999</v>
      </c>
      <c r="DP15" s="9">
        <v>14.625</v>
      </c>
      <c r="DQ15" s="9">
        <v>20.998999999999999</v>
      </c>
      <c r="DR15" s="9">
        <v>15.276999999999999</v>
      </c>
      <c r="DS15" s="9">
        <v>11.03</v>
      </c>
      <c r="DT15" s="9">
        <v>31.86</v>
      </c>
      <c r="DU15" s="9">
        <v>15.446</v>
      </c>
      <c r="DV15" s="9">
        <v>8.8369999999999997</v>
      </c>
      <c r="DW15" s="9">
        <v>496.125</v>
      </c>
      <c r="DX15" s="9">
        <v>356.22300000000001</v>
      </c>
      <c r="DY15" s="9">
        <v>349.84800000000001</v>
      </c>
      <c r="DZ15" s="9">
        <v>2.7250000000000001</v>
      </c>
      <c r="EA15" s="9">
        <v>3.65</v>
      </c>
      <c r="EB15" s="9">
        <v>1.0349999999999999</v>
      </c>
      <c r="EC15" s="9">
        <v>3.52</v>
      </c>
      <c r="ED15" s="9">
        <v>1.82</v>
      </c>
      <c r="EE15" s="9">
        <v>291.36099999999999</v>
      </c>
      <c r="EF15" s="9">
        <v>10.132999999999999</v>
      </c>
      <c r="EG15" s="9">
        <v>14.872999999999999</v>
      </c>
      <c r="EH15" s="9">
        <v>39.856999999999999</v>
      </c>
      <c r="EI15" s="9">
        <v>43.026000000000003</v>
      </c>
      <c r="EJ15" s="9">
        <v>313.197</v>
      </c>
      <c r="EK15" s="9">
        <v>139.90199999999999</v>
      </c>
      <c r="EL15" s="9">
        <v>30.382000000000001</v>
      </c>
      <c r="EM15" s="9">
        <v>582.65099999999995</v>
      </c>
      <c r="EN15" s="9">
        <v>878.59699999999998</v>
      </c>
      <c r="EO15" s="9">
        <v>821.28099999999995</v>
      </c>
      <c r="EP15" s="9">
        <v>88.468000000000004</v>
      </c>
      <c r="EQ15" s="9">
        <v>81.512</v>
      </c>
      <c r="ER15" s="9">
        <v>36.756999999999998</v>
      </c>
      <c r="ES15" s="9">
        <v>44.755000000000003</v>
      </c>
      <c r="ET15" s="9">
        <v>55.765000000000001</v>
      </c>
      <c r="EU15" s="9">
        <v>25.747</v>
      </c>
      <c r="EV15" s="9">
        <v>52.911000000000001</v>
      </c>
      <c r="EW15" s="9">
        <v>18.196000000000002</v>
      </c>
      <c r="EX15" s="9">
        <v>9.718</v>
      </c>
      <c r="EY15" s="9">
        <v>21.899000000000001</v>
      </c>
      <c r="EZ15" s="9">
        <v>33.706000000000003</v>
      </c>
      <c r="FA15" s="9">
        <v>25.905999999999999</v>
      </c>
      <c r="FB15" s="9">
        <v>56.543999999999997</v>
      </c>
      <c r="FC15" s="9">
        <v>24.968</v>
      </c>
      <c r="FD15" s="9">
        <v>6.9560000000000004</v>
      </c>
      <c r="FE15" s="9">
        <v>732.81399999999996</v>
      </c>
      <c r="FF15" s="9">
        <v>645.00099999999998</v>
      </c>
      <c r="FG15" s="9">
        <v>614.59199999999998</v>
      </c>
      <c r="FH15" s="9">
        <v>18.042999999999999</v>
      </c>
      <c r="FI15" s="9">
        <v>12.365</v>
      </c>
      <c r="FJ15" s="9">
        <v>16.018999999999998</v>
      </c>
      <c r="FK15" s="9">
        <v>11.792</v>
      </c>
      <c r="FL15" s="9">
        <v>2.5979999999999999</v>
      </c>
      <c r="FM15" s="9">
        <v>494.38400000000001</v>
      </c>
      <c r="FN15" s="9">
        <v>27.064</v>
      </c>
      <c r="FO15" s="9">
        <v>27.029</v>
      </c>
      <c r="FP15" s="9">
        <v>96.522999999999996</v>
      </c>
      <c r="FQ15" s="9">
        <v>74.099999999999994</v>
      </c>
      <c r="FR15" s="9">
        <v>570.90099999999995</v>
      </c>
      <c r="FS15" s="9">
        <v>87.813000000000002</v>
      </c>
      <c r="FT15" s="9">
        <v>57.314999999999998</v>
      </c>
      <c r="FU15" s="9">
        <v>878.59699999999998</v>
      </c>
      <c r="FV15" s="9">
        <v>575.10599999999999</v>
      </c>
      <c r="FW15" s="9">
        <v>536.34100000000001</v>
      </c>
      <c r="FX15" s="9">
        <v>51.091999999999999</v>
      </c>
      <c r="FY15" s="9">
        <v>47.465000000000003</v>
      </c>
      <c r="FZ15" s="9">
        <v>15.116</v>
      </c>
      <c r="GA15" s="9">
        <v>32.347999999999999</v>
      </c>
      <c r="GB15" s="9">
        <v>24.157</v>
      </c>
      <c r="GC15" s="9">
        <v>23.306999999999999</v>
      </c>
      <c r="GD15" s="9">
        <v>24.986999999999998</v>
      </c>
      <c r="GE15" s="9">
        <v>21.242000000000001</v>
      </c>
      <c r="GF15" s="9">
        <v>0</v>
      </c>
      <c r="GG15" s="9">
        <v>8.4450000000000003</v>
      </c>
      <c r="GH15" s="9">
        <v>20.728999999999999</v>
      </c>
      <c r="GI15" s="9">
        <v>18.291</v>
      </c>
      <c r="GJ15" s="9">
        <v>31.902000000000001</v>
      </c>
      <c r="GK15" s="9">
        <v>15.561999999999999</v>
      </c>
      <c r="GL15" s="9">
        <v>3.6269999999999998</v>
      </c>
      <c r="GM15" s="9">
        <v>485.25</v>
      </c>
      <c r="GN15" s="9">
        <v>409.447</v>
      </c>
      <c r="GO15" s="9">
        <v>395.61399999999998</v>
      </c>
      <c r="GP15" s="9">
        <v>3.8780000000000001</v>
      </c>
      <c r="GQ15" s="9">
        <v>9.9550000000000001</v>
      </c>
      <c r="GR15" s="9">
        <v>4.5090000000000003</v>
      </c>
      <c r="GS15" s="9">
        <v>6.9880000000000004</v>
      </c>
      <c r="GT15" s="9">
        <v>2.3359999999999999</v>
      </c>
      <c r="GU15" s="9">
        <v>290.42</v>
      </c>
      <c r="GV15" s="9">
        <v>19.231999999999999</v>
      </c>
      <c r="GW15" s="9">
        <v>26.911999999999999</v>
      </c>
      <c r="GX15" s="9">
        <v>72.882000000000005</v>
      </c>
      <c r="GY15" s="9">
        <v>36.545000000000002</v>
      </c>
      <c r="GZ15" s="9">
        <v>372.90199999999999</v>
      </c>
      <c r="HA15" s="9">
        <v>75.802999999999997</v>
      </c>
      <c r="HB15" s="9">
        <v>38.764000000000003</v>
      </c>
      <c r="HC15" s="9">
        <v>575.10599999999999</v>
      </c>
      <c r="HD15" s="9">
        <v>473.95600000000002</v>
      </c>
      <c r="HE15" s="9">
        <v>417.41899999999998</v>
      </c>
      <c r="HF15" s="9">
        <v>417.41899999999998</v>
      </c>
      <c r="HG15" s="9">
        <v>30.308</v>
      </c>
      <c r="HH15" s="9">
        <v>387.11099999999999</v>
      </c>
      <c r="HI15" s="9">
        <v>56.536999999999999</v>
      </c>
      <c r="HJ15" s="9">
        <v>3615.0239999999999</v>
      </c>
      <c r="HK15" s="9">
        <v>3367.4189999999999</v>
      </c>
      <c r="HL15" s="9">
        <v>677.48500000000001</v>
      </c>
      <c r="HM15" s="9">
        <v>299.75400000000002</v>
      </c>
      <c r="HN15" s="9">
        <v>118.462</v>
      </c>
      <c r="HO15" s="9">
        <v>146.101</v>
      </c>
      <c r="HP15" s="9">
        <v>171.929</v>
      </c>
      <c r="HQ15" s="9">
        <v>92.634</v>
      </c>
      <c r="HR15" s="9">
        <v>171.761</v>
      </c>
      <c r="HS15" s="9">
        <v>48.994</v>
      </c>
      <c r="HT15" s="9">
        <v>37.534999999999997</v>
      </c>
      <c r="HU15" s="9">
        <v>91.503</v>
      </c>
      <c r="HV15" s="9">
        <v>92.531999999999996</v>
      </c>
      <c r="HW15" s="9">
        <v>80.527000000000001</v>
      </c>
      <c r="HX15" s="9">
        <v>185.68899999999999</v>
      </c>
      <c r="HY15" s="9">
        <v>78.873000000000005</v>
      </c>
      <c r="HZ15" s="9">
        <v>377.73</v>
      </c>
      <c r="IA15" s="9">
        <v>2689.9349999999999</v>
      </c>
      <c r="IB15" s="9">
        <v>2173.9</v>
      </c>
      <c r="IC15" s="9">
        <v>2036.42</v>
      </c>
      <c r="ID15" s="9">
        <v>71.144000000000005</v>
      </c>
      <c r="IE15" s="9">
        <v>66.335999999999999</v>
      </c>
      <c r="IF15" s="9">
        <v>77.332999999999998</v>
      </c>
      <c r="IG15" s="9">
        <v>36.506</v>
      </c>
      <c r="IH15" s="9">
        <v>21.245000000000001</v>
      </c>
      <c r="II15" s="9">
        <v>1693.5989999999999</v>
      </c>
      <c r="IJ15" s="9">
        <v>124.881</v>
      </c>
      <c r="IK15" s="9">
        <v>95.423000000000002</v>
      </c>
      <c r="IL15" s="9">
        <v>259.99799999999999</v>
      </c>
      <c r="IM15" s="9">
        <v>408.447</v>
      </c>
      <c r="IN15" s="9">
        <v>1765.454</v>
      </c>
      <c r="IO15" s="9">
        <v>516.03399999999999</v>
      </c>
      <c r="IP15" s="9">
        <v>247.60499999999999</v>
      </c>
      <c r="IQ15" s="9">
        <v>3152.59</v>
      </c>
    </row>
    <row r="16" spans="1:251">
      <c r="A16" s="10">
        <v>43862</v>
      </c>
      <c r="B16" s="9">
        <v>32.018000000000001</v>
      </c>
      <c r="C16" s="9">
        <v>20.335999999999999</v>
      </c>
      <c r="D16" s="9">
        <v>158.215</v>
      </c>
      <c r="E16" s="9">
        <v>39.276000000000003</v>
      </c>
      <c r="F16" s="9">
        <v>17.148</v>
      </c>
      <c r="G16" s="9">
        <v>253.642</v>
      </c>
      <c r="H16" s="9">
        <v>340.34800000000001</v>
      </c>
      <c r="I16" s="9">
        <v>314.54199999999997</v>
      </c>
      <c r="J16" s="9">
        <v>24.725000000000001</v>
      </c>
      <c r="K16" s="9">
        <v>24.126000000000001</v>
      </c>
      <c r="L16" s="9">
        <v>7.6950000000000003</v>
      </c>
      <c r="M16" s="9">
        <v>16.431999999999999</v>
      </c>
      <c r="N16" s="9">
        <v>12.909000000000001</v>
      </c>
      <c r="O16" s="9">
        <v>11.217000000000001</v>
      </c>
      <c r="P16" s="9">
        <v>13.670999999999999</v>
      </c>
      <c r="Q16" s="9">
        <v>9.5380000000000003</v>
      </c>
      <c r="R16" s="9">
        <v>0.91600000000000004</v>
      </c>
      <c r="S16" s="9">
        <v>4.867</v>
      </c>
      <c r="T16" s="9">
        <v>10.082000000000001</v>
      </c>
      <c r="U16" s="9">
        <v>9.1780000000000008</v>
      </c>
      <c r="V16" s="9">
        <v>15.202999999999999</v>
      </c>
      <c r="W16" s="9">
        <v>8.9239999999999995</v>
      </c>
      <c r="X16" s="9">
        <v>0.59899999999999998</v>
      </c>
      <c r="Y16" s="9">
        <v>289.81700000000001</v>
      </c>
      <c r="Z16" s="9">
        <v>243.71600000000001</v>
      </c>
      <c r="AA16" s="9">
        <v>234.827</v>
      </c>
      <c r="AB16" s="9">
        <v>1.1910000000000001</v>
      </c>
      <c r="AC16" s="9">
        <v>7.6970000000000001</v>
      </c>
      <c r="AD16" s="9">
        <v>1.1910000000000001</v>
      </c>
      <c r="AE16" s="9">
        <v>6.94</v>
      </c>
      <c r="AF16" s="9">
        <v>0.75700000000000001</v>
      </c>
      <c r="AG16" s="9">
        <v>166.85300000000001</v>
      </c>
      <c r="AH16" s="9">
        <v>8.9260000000000002</v>
      </c>
      <c r="AI16" s="9">
        <v>11.423999999999999</v>
      </c>
      <c r="AJ16" s="9">
        <v>56.514000000000003</v>
      </c>
      <c r="AK16" s="9">
        <v>24.109000000000002</v>
      </c>
      <c r="AL16" s="9">
        <v>219.60599999999999</v>
      </c>
      <c r="AM16" s="9">
        <v>46.101999999999997</v>
      </c>
      <c r="AN16" s="9">
        <v>25.806000000000001</v>
      </c>
      <c r="AO16" s="9">
        <v>340.34800000000001</v>
      </c>
      <c r="AP16" s="9">
        <v>1332.211</v>
      </c>
      <c r="AQ16" s="9">
        <v>1279.903</v>
      </c>
      <c r="AR16" s="9">
        <v>115.203</v>
      </c>
      <c r="AS16" s="9">
        <v>108.81399999999999</v>
      </c>
      <c r="AT16" s="9">
        <v>57.533000000000001</v>
      </c>
      <c r="AU16" s="9">
        <v>51.280999999999999</v>
      </c>
      <c r="AV16" s="9">
        <v>82.066999999999993</v>
      </c>
      <c r="AW16" s="9">
        <v>26.747</v>
      </c>
      <c r="AX16" s="9">
        <v>91.489000000000004</v>
      </c>
      <c r="AY16" s="9">
        <v>0</v>
      </c>
      <c r="AZ16" s="9">
        <v>17.326000000000001</v>
      </c>
      <c r="BA16" s="9">
        <v>51.139000000000003</v>
      </c>
      <c r="BB16" s="9">
        <v>23.625</v>
      </c>
      <c r="BC16" s="9">
        <v>34.051000000000002</v>
      </c>
      <c r="BD16" s="9">
        <v>81.137</v>
      </c>
      <c r="BE16" s="9">
        <v>27.677</v>
      </c>
      <c r="BF16" s="9">
        <v>6.3879999999999999</v>
      </c>
      <c r="BG16" s="9">
        <v>1164.7</v>
      </c>
      <c r="BH16" s="9">
        <v>942.678</v>
      </c>
      <c r="BI16" s="9">
        <v>887.69299999999998</v>
      </c>
      <c r="BJ16" s="9">
        <v>29.559000000000001</v>
      </c>
      <c r="BK16" s="9">
        <v>25.425999999999998</v>
      </c>
      <c r="BL16" s="9">
        <v>36.570999999999998</v>
      </c>
      <c r="BM16" s="9">
        <v>0</v>
      </c>
      <c r="BN16" s="9">
        <v>18.414000000000001</v>
      </c>
      <c r="BO16" s="9">
        <v>745.00699999999995</v>
      </c>
      <c r="BP16" s="9">
        <v>64.304000000000002</v>
      </c>
      <c r="BQ16" s="9">
        <v>34.198</v>
      </c>
      <c r="BR16" s="9">
        <v>99.168999999999997</v>
      </c>
      <c r="BS16" s="9">
        <v>198.70400000000001</v>
      </c>
      <c r="BT16" s="9">
        <v>743.97400000000005</v>
      </c>
      <c r="BU16" s="9">
        <v>222.02199999999999</v>
      </c>
      <c r="BV16" s="9">
        <v>52.308</v>
      </c>
      <c r="BW16" s="9">
        <v>1332.211</v>
      </c>
      <c r="BX16" s="9">
        <v>498.79399999999998</v>
      </c>
      <c r="BY16" s="9">
        <v>472.46100000000001</v>
      </c>
      <c r="BZ16" s="9">
        <v>31.154</v>
      </c>
      <c r="CA16" s="9">
        <v>30.449000000000002</v>
      </c>
      <c r="CB16" s="9">
        <v>14.321</v>
      </c>
      <c r="CC16" s="9">
        <v>16.126999999999999</v>
      </c>
      <c r="CD16" s="9">
        <v>19.187999999999999</v>
      </c>
      <c r="CE16" s="9">
        <v>11.260999999999999</v>
      </c>
      <c r="CF16" s="9">
        <v>14.254</v>
      </c>
      <c r="CG16" s="9">
        <v>5.9550000000000001</v>
      </c>
      <c r="CH16" s="9">
        <v>10.24</v>
      </c>
      <c r="CI16" s="9">
        <v>10.526999999999999</v>
      </c>
      <c r="CJ16" s="9">
        <v>7.7160000000000002</v>
      </c>
      <c r="CK16" s="9">
        <v>12.206</v>
      </c>
      <c r="CL16" s="9">
        <v>23.222999999999999</v>
      </c>
      <c r="CM16" s="9">
        <v>7.226</v>
      </c>
      <c r="CN16" s="9">
        <v>0.70599999999999996</v>
      </c>
      <c r="CO16" s="9">
        <v>441.30700000000002</v>
      </c>
      <c r="CP16" s="9">
        <v>332.221</v>
      </c>
      <c r="CQ16" s="9">
        <v>316.03800000000001</v>
      </c>
      <c r="CR16" s="9">
        <v>7.657</v>
      </c>
      <c r="CS16" s="9">
        <v>8.5259999999999998</v>
      </c>
      <c r="CT16" s="9">
        <v>6.34</v>
      </c>
      <c r="CU16" s="9">
        <v>4.6470000000000002</v>
      </c>
      <c r="CV16" s="9">
        <v>5.1959999999999997</v>
      </c>
      <c r="CW16" s="9">
        <v>274.56599999999997</v>
      </c>
      <c r="CX16" s="9">
        <v>13.055</v>
      </c>
      <c r="CY16" s="9">
        <v>11.178000000000001</v>
      </c>
      <c r="CZ16" s="9">
        <v>33.420999999999999</v>
      </c>
      <c r="DA16" s="9">
        <v>54.991999999999997</v>
      </c>
      <c r="DB16" s="9">
        <v>277.22899999999998</v>
      </c>
      <c r="DC16" s="9">
        <v>109.086</v>
      </c>
      <c r="DD16" s="9">
        <v>26.332999999999998</v>
      </c>
      <c r="DE16" s="9">
        <v>498.79399999999998</v>
      </c>
      <c r="DF16" s="9">
        <v>557.56899999999996</v>
      </c>
      <c r="DG16" s="9">
        <v>531.76099999999997</v>
      </c>
      <c r="DH16" s="9">
        <v>38.835999999999999</v>
      </c>
      <c r="DI16" s="9">
        <v>34.573999999999998</v>
      </c>
      <c r="DJ16" s="9">
        <v>22.902000000000001</v>
      </c>
      <c r="DK16" s="9">
        <v>11.670999999999999</v>
      </c>
      <c r="DL16" s="9">
        <v>28.913</v>
      </c>
      <c r="DM16" s="9">
        <v>5.6609999999999996</v>
      </c>
      <c r="DN16" s="9">
        <v>23.585000000000001</v>
      </c>
      <c r="DO16" s="9">
        <v>3.4750000000000001</v>
      </c>
      <c r="DP16" s="9">
        <v>7.5140000000000002</v>
      </c>
      <c r="DQ16" s="9">
        <v>15.933999999999999</v>
      </c>
      <c r="DR16" s="9">
        <v>10.601000000000001</v>
      </c>
      <c r="DS16" s="9">
        <v>8.0399999999999991</v>
      </c>
      <c r="DT16" s="9">
        <v>25.914000000000001</v>
      </c>
      <c r="DU16" s="9">
        <v>8.66</v>
      </c>
      <c r="DV16" s="9">
        <v>4.2619999999999996</v>
      </c>
      <c r="DW16" s="9">
        <v>492.92500000000001</v>
      </c>
      <c r="DX16" s="9">
        <v>347.07600000000002</v>
      </c>
      <c r="DY16" s="9">
        <v>333.267</v>
      </c>
      <c r="DZ16" s="9">
        <v>5.0289999999999999</v>
      </c>
      <c r="EA16" s="9">
        <v>8.7799999999999994</v>
      </c>
      <c r="EB16" s="9">
        <v>2.4140000000000001</v>
      </c>
      <c r="EC16" s="9">
        <v>6.4509999999999996</v>
      </c>
      <c r="ED16" s="9">
        <v>4.944</v>
      </c>
      <c r="EE16" s="9">
        <v>278.59800000000001</v>
      </c>
      <c r="EF16" s="9">
        <v>12.074999999999999</v>
      </c>
      <c r="EG16" s="9">
        <v>14.6</v>
      </c>
      <c r="EH16" s="9">
        <v>41.804000000000002</v>
      </c>
      <c r="EI16" s="9">
        <v>35.957999999999998</v>
      </c>
      <c r="EJ16" s="9">
        <v>311.11900000000003</v>
      </c>
      <c r="EK16" s="9">
        <v>145.84899999999999</v>
      </c>
      <c r="EL16" s="9">
        <v>25.808</v>
      </c>
      <c r="EM16" s="9">
        <v>557.56899999999996</v>
      </c>
      <c r="EN16" s="9">
        <v>923.28499999999997</v>
      </c>
      <c r="EO16" s="9">
        <v>870.06600000000003</v>
      </c>
      <c r="EP16" s="9">
        <v>80.387</v>
      </c>
      <c r="EQ16" s="9">
        <v>73.513999999999996</v>
      </c>
      <c r="ER16" s="9">
        <v>31.103999999999999</v>
      </c>
      <c r="ES16" s="9">
        <v>42.408999999999999</v>
      </c>
      <c r="ET16" s="9">
        <v>47.216999999999999</v>
      </c>
      <c r="EU16" s="9">
        <v>26.297000000000001</v>
      </c>
      <c r="EV16" s="9">
        <v>48.133000000000003</v>
      </c>
      <c r="EW16" s="9">
        <v>15.173</v>
      </c>
      <c r="EX16" s="9">
        <v>9.2390000000000008</v>
      </c>
      <c r="EY16" s="9">
        <v>26.311</v>
      </c>
      <c r="EZ16" s="9">
        <v>23.812000000000001</v>
      </c>
      <c r="FA16" s="9">
        <v>23.390999999999998</v>
      </c>
      <c r="FB16" s="9">
        <v>48.491999999999997</v>
      </c>
      <c r="FC16" s="9">
        <v>25.021000000000001</v>
      </c>
      <c r="FD16" s="9">
        <v>6.8730000000000002</v>
      </c>
      <c r="FE16" s="9">
        <v>789.67899999999997</v>
      </c>
      <c r="FF16" s="9">
        <v>700.53599999999994</v>
      </c>
      <c r="FG16" s="9">
        <v>658.91600000000005</v>
      </c>
      <c r="FH16" s="9">
        <v>18.797000000000001</v>
      </c>
      <c r="FI16" s="9">
        <v>22.823</v>
      </c>
      <c r="FJ16" s="9">
        <v>20.366</v>
      </c>
      <c r="FK16" s="9">
        <v>17.93</v>
      </c>
      <c r="FL16" s="9">
        <v>3.323</v>
      </c>
      <c r="FM16" s="9">
        <v>528.51700000000005</v>
      </c>
      <c r="FN16" s="9">
        <v>31.134</v>
      </c>
      <c r="FO16" s="9">
        <v>31.341000000000001</v>
      </c>
      <c r="FP16" s="9">
        <v>109.54300000000001</v>
      </c>
      <c r="FQ16" s="9">
        <v>98.165999999999997</v>
      </c>
      <c r="FR16" s="9">
        <v>602.37</v>
      </c>
      <c r="FS16" s="9">
        <v>89.143000000000001</v>
      </c>
      <c r="FT16" s="9">
        <v>53.219000000000001</v>
      </c>
      <c r="FU16" s="9">
        <v>923.28499999999997</v>
      </c>
      <c r="FV16" s="9">
        <v>577.79499999999996</v>
      </c>
      <c r="FW16" s="9">
        <v>534.82399999999996</v>
      </c>
      <c r="FX16" s="9">
        <v>48.822000000000003</v>
      </c>
      <c r="FY16" s="9">
        <v>45.183</v>
      </c>
      <c r="FZ16" s="9">
        <v>16.706</v>
      </c>
      <c r="GA16" s="9">
        <v>28.477</v>
      </c>
      <c r="GB16" s="9">
        <v>25.486000000000001</v>
      </c>
      <c r="GC16" s="9">
        <v>19.696999999999999</v>
      </c>
      <c r="GD16" s="9">
        <v>26.609000000000002</v>
      </c>
      <c r="GE16" s="9">
        <v>18.574000000000002</v>
      </c>
      <c r="GF16" s="9">
        <v>0</v>
      </c>
      <c r="GG16" s="9">
        <v>6.1130000000000004</v>
      </c>
      <c r="GH16" s="9">
        <v>21.739000000000001</v>
      </c>
      <c r="GI16" s="9">
        <v>17.331</v>
      </c>
      <c r="GJ16" s="9">
        <v>30.8</v>
      </c>
      <c r="GK16" s="9">
        <v>14.382999999999999</v>
      </c>
      <c r="GL16" s="9">
        <v>3.6389999999999998</v>
      </c>
      <c r="GM16" s="9">
        <v>486.00200000000001</v>
      </c>
      <c r="GN16" s="9">
        <v>429.50799999999998</v>
      </c>
      <c r="GO16" s="9">
        <v>414.12</v>
      </c>
      <c r="GP16" s="9">
        <v>3</v>
      </c>
      <c r="GQ16" s="9">
        <v>12.388</v>
      </c>
      <c r="GR16" s="9">
        <v>4.43</v>
      </c>
      <c r="GS16" s="9">
        <v>10.201000000000001</v>
      </c>
      <c r="GT16" s="9">
        <v>0.75700000000000001</v>
      </c>
      <c r="GU16" s="9">
        <v>291.54300000000001</v>
      </c>
      <c r="GV16" s="9">
        <v>15.586</v>
      </c>
      <c r="GW16" s="9">
        <v>23.177</v>
      </c>
      <c r="GX16" s="9">
        <v>99.201999999999998</v>
      </c>
      <c r="GY16" s="9">
        <v>48.436</v>
      </c>
      <c r="GZ16" s="9">
        <v>381.07299999999998</v>
      </c>
      <c r="HA16" s="9">
        <v>56.494</v>
      </c>
      <c r="HB16" s="9">
        <v>42.972000000000001</v>
      </c>
      <c r="HC16" s="9">
        <v>577.79499999999996</v>
      </c>
      <c r="HD16" s="9">
        <v>497.93700000000001</v>
      </c>
      <c r="HE16" s="9">
        <v>421.39299999999997</v>
      </c>
      <c r="HF16" s="9">
        <v>421.39299999999997</v>
      </c>
      <c r="HG16" s="9">
        <v>30.285</v>
      </c>
      <c r="HH16" s="9">
        <v>391.108</v>
      </c>
      <c r="HI16" s="9">
        <v>76.543999999999997</v>
      </c>
      <c r="HJ16" s="9">
        <v>3691.134</v>
      </c>
      <c r="HK16" s="9">
        <v>3427.8910000000001</v>
      </c>
      <c r="HL16" s="9">
        <v>670.71699999999998</v>
      </c>
      <c r="HM16" s="9">
        <v>302.93099999999998</v>
      </c>
      <c r="HN16" s="9">
        <v>139.874</v>
      </c>
      <c r="HO16" s="9">
        <v>133.27600000000001</v>
      </c>
      <c r="HP16" s="9">
        <v>174.83099999999999</v>
      </c>
      <c r="HQ16" s="9">
        <v>98.372</v>
      </c>
      <c r="HR16" s="9">
        <v>173.46100000000001</v>
      </c>
      <c r="HS16" s="9">
        <v>49.89</v>
      </c>
      <c r="HT16" s="9">
        <v>41.155999999999999</v>
      </c>
      <c r="HU16" s="9">
        <v>94.025000000000006</v>
      </c>
      <c r="HV16" s="9">
        <v>84.176000000000002</v>
      </c>
      <c r="HW16" s="9">
        <v>95.525000000000006</v>
      </c>
      <c r="HX16" s="9">
        <v>186.27199999999999</v>
      </c>
      <c r="HY16" s="9">
        <v>87.453000000000003</v>
      </c>
      <c r="HZ16" s="9">
        <v>367.786</v>
      </c>
      <c r="IA16" s="9">
        <v>2757.1750000000002</v>
      </c>
      <c r="IB16" s="9">
        <v>2224.348</v>
      </c>
      <c r="IC16" s="9">
        <v>2109.027</v>
      </c>
      <c r="ID16" s="9">
        <v>56.89</v>
      </c>
      <c r="IE16" s="9">
        <v>56.47</v>
      </c>
      <c r="IF16" s="9">
        <v>55.924999999999997</v>
      </c>
      <c r="IG16" s="9">
        <v>33.442</v>
      </c>
      <c r="IH16" s="9">
        <v>18.367000000000001</v>
      </c>
      <c r="II16" s="9">
        <v>1683.3620000000001</v>
      </c>
      <c r="IJ16" s="9">
        <v>121.708</v>
      </c>
      <c r="IK16" s="9">
        <v>125.551</v>
      </c>
      <c r="IL16" s="9">
        <v>293.72699999999998</v>
      </c>
      <c r="IM16" s="9">
        <v>331.01100000000002</v>
      </c>
      <c r="IN16" s="9">
        <v>1893.336</v>
      </c>
      <c r="IO16" s="9">
        <v>532.827</v>
      </c>
      <c r="IP16" s="9">
        <v>263.24299999999999</v>
      </c>
      <c r="IQ16" s="9">
        <v>3257.7339999999999</v>
      </c>
    </row>
    <row r="17" spans="1:251">
      <c r="A17" s="10">
        <v>44228</v>
      </c>
      <c r="B17" s="9">
        <v>31.582999999999998</v>
      </c>
      <c r="C17" s="9">
        <v>8.8689999999999998</v>
      </c>
      <c r="D17" s="9">
        <v>162.61000000000001</v>
      </c>
      <c r="E17" s="9">
        <v>42.811</v>
      </c>
      <c r="F17" s="9">
        <v>11.83</v>
      </c>
      <c r="G17" s="9">
        <v>246.721</v>
      </c>
      <c r="H17" s="9">
        <v>320.88400000000001</v>
      </c>
      <c r="I17" s="9">
        <v>299.68</v>
      </c>
      <c r="J17" s="9">
        <v>28.167000000000002</v>
      </c>
      <c r="K17" s="9">
        <v>24.271999999999998</v>
      </c>
      <c r="L17" s="9">
        <v>5.992</v>
      </c>
      <c r="M17" s="9">
        <v>17.791</v>
      </c>
      <c r="N17" s="9">
        <v>14.1</v>
      </c>
      <c r="O17" s="9">
        <v>10.172000000000001</v>
      </c>
      <c r="P17" s="9">
        <v>14.182</v>
      </c>
      <c r="Q17" s="9">
        <v>9.1039999999999992</v>
      </c>
      <c r="R17" s="9">
        <v>0.56399999999999995</v>
      </c>
      <c r="S17" s="9">
        <v>6.1369999999999996</v>
      </c>
      <c r="T17" s="9">
        <v>11.332000000000001</v>
      </c>
      <c r="U17" s="9">
        <v>6.8040000000000003</v>
      </c>
      <c r="V17" s="9">
        <v>17.259</v>
      </c>
      <c r="W17" s="9">
        <v>7.0129999999999999</v>
      </c>
      <c r="X17" s="9">
        <v>3.895</v>
      </c>
      <c r="Y17" s="9">
        <v>271.51299999999998</v>
      </c>
      <c r="Z17" s="9">
        <v>214.512</v>
      </c>
      <c r="AA17" s="9">
        <v>207.767</v>
      </c>
      <c r="AB17" s="9">
        <v>1.2070000000000001</v>
      </c>
      <c r="AC17" s="9">
        <v>5.5369999999999999</v>
      </c>
      <c r="AD17" s="9">
        <v>2.379</v>
      </c>
      <c r="AE17" s="9">
        <v>2.504</v>
      </c>
      <c r="AF17" s="9">
        <v>1.0169999999999999</v>
      </c>
      <c r="AG17" s="9">
        <v>146.267</v>
      </c>
      <c r="AH17" s="9">
        <v>14.388999999999999</v>
      </c>
      <c r="AI17" s="9">
        <v>15.19</v>
      </c>
      <c r="AJ17" s="9">
        <v>38.665999999999997</v>
      </c>
      <c r="AK17" s="9">
        <v>18.280999999999999</v>
      </c>
      <c r="AL17" s="9">
        <v>196.23</v>
      </c>
      <c r="AM17" s="9">
        <v>57.002000000000002</v>
      </c>
      <c r="AN17" s="9">
        <v>21.204000000000001</v>
      </c>
      <c r="AO17" s="9">
        <v>320.88400000000001</v>
      </c>
      <c r="AP17" s="9">
        <v>1432.423</v>
      </c>
      <c r="AQ17" s="9">
        <v>1373.6579999999999</v>
      </c>
      <c r="AR17" s="9">
        <v>80.507999999999996</v>
      </c>
      <c r="AS17" s="9">
        <v>71.046000000000006</v>
      </c>
      <c r="AT17" s="9">
        <v>30.206</v>
      </c>
      <c r="AU17" s="9">
        <v>40.840000000000003</v>
      </c>
      <c r="AV17" s="9">
        <v>56.222000000000001</v>
      </c>
      <c r="AW17" s="9">
        <v>14.824</v>
      </c>
      <c r="AX17" s="9">
        <v>63.658999999999999</v>
      </c>
      <c r="AY17" s="9">
        <v>0</v>
      </c>
      <c r="AZ17" s="9">
        <v>7.3869999999999996</v>
      </c>
      <c r="BA17" s="9">
        <v>33.244</v>
      </c>
      <c r="BB17" s="9">
        <v>17.744</v>
      </c>
      <c r="BC17" s="9">
        <v>20.058</v>
      </c>
      <c r="BD17" s="9">
        <v>52.322000000000003</v>
      </c>
      <c r="BE17" s="9">
        <v>18.722999999999999</v>
      </c>
      <c r="BF17" s="9">
        <v>9.4619999999999997</v>
      </c>
      <c r="BG17" s="9">
        <v>1293.1510000000001</v>
      </c>
      <c r="BH17" s="9">
        <v>1018.057</v>
      </c>
      <c r="BI17" s="9">
        <v>961.62699999999995</v>
      </c>
      <c r="BJ17" s="9">
        <v>37.978000000000002</v>
      </c>
      <c r="BK17" s="9">
        <v>16.844000000000001</v>
      </c>
      <c r="BL17" s="9">
        <v>49.633000000000003</v>
      </c>
      <c r="BM17" s="9">
        <v>1.2929999999999999</v>
      </c>
      <c r="BN17" s="9">
        <v>3.8959999999999999</v>
      </c>
      <c r="BO17" s="9">
        <v>780.74199999999996</v>
      </c>
      <c r="BP17" s="9">
        <v>62.2</v>
      </c>
      <c r="BQ17" s="9">
        <v>50.741999999999997</v>
      </c>
      <c r="BR17" s="9">
        <v>124.372</v>
      </c>
      <c r="BS17" s="9">
        <v>178.83199999999999</v>
      </c>
      <c r="BT17" s="9">
        <v>839.22500000000002</v>
      </c>
      <c r="BU17" s="9">
        <v>275.09399999999999</v>
      </c>
      <c r="BV17" s="9">
        <v>58.765000000000001</v>
      </c>
      <c r="BW17" s="9">
        <v>1432.423</v>
      </c>
      <c r="BX17" s="9">
        <v>467.113</v>
      </c>
      <c r="BY17" s="9">
        <v>448.91</v>
      </c>
      <c r="BZ17" s="9">
        <v>38.228999999999999</v>
      </c>
      <c r="CA17" s="9">
        <v>33.856999999999999</v>
      </c>
      <c r="CB17" s="9">
        <v>16.34</v>
      </c>
      <c r="CC17" s="9">
        <v>17.515999999999998</v>
      </c>
      <c r="CD17" s="9">
        <v>20.866</v>
      </c>
      <c r="CE17" s="9">
        <v>12.991</v>
      </c>
      <c r="CF17" s="9">
        <v>18.21</v>
      </c>
      <c r="CG17" s="9">
        <v>5.492</v>
      </c>
      <c r="CH17" s="9">
        <v>10.154999999999999</v>
      </c>
      <c r="CI17" s="9">
        <v>12.087</v>
      </c>
      <c r="CJ17" s="9">
        <v>3.7210000000000001</v>
      </c>
      <c r="CK17" s="9">
        <v>18.048999999999999</v>
      </c>
      <c r="CL17" s="9">
        <v>17.625</v>
      </c>
      <c r="CM17" s="9">
        <v>16.231999999999999</v>
      </c>
      <c r="CN17" s="9">
        <v>4.3719999999999999</v>
      </c>
      <c r="CO17" s="9">
        <v>410.68099999999998</v>
      </c>
      <c r="CP17" s="9">
        <v>317.358</v>
      </c>
      <c r="CQ17" s="9">
        <v>307.06900000000002</v>
      </c>
      <c r="CR17" s="9">
        <v>4.3570000000000002</v>
      </c>
      <c r="CS17" s="9">
        <v>5.9320000000000004</v>
      </c>
      <c r="CT17" s="9">
        <v>5.21</v>
      </c>
      <c r="CU17" s="9">
        <v>2.8130000000000002</v>
      </c>
      <c r="CV17" s="9">
        <v>2.266</v>
      </c>
      <c r="CW17" s="9">
        <v>240.43100000000001</v>
      </c>
      <c r="CX17" s="9">
        <v>23.77</v>
      </c>
      <c r="CY17" s="9">
        <v>19.347999999999999</v>
      </c>
      <c r="CZ17" s="9">
        <v>33.808999999999997</v>
      </c>
      <c r="DA17" s="9">
        <v>55.402000000000001</v>
      </c>
      <c r="DB17" s="9">
        <v>261.95600000000002</v>
      </c>
      <c r="DC17" s="9">
        <v>93.322999999999993</v>
      </c>
      <c r="DD17" s="9">
        <v>18.202999999999999</v>
      </c>
      <c r="DE17" s="9">
        <v>467.113</v>
      </c>
      <c r="DF17" s="9">
        <v>555.76700000000005</v>
      </c>
      <c r="DG17" s="9">
        <v>529.31600000000003</v>
      </c>
      <c r="DH17" s="9">
        <v>36.156999999999996</v>
      </c>
      <c r="DI17" s="9">
        <v>32.893999999999998</v>
      </c>
      <c r="DJ17" s="9">
        <v>19.600000000000001</v>
      </c>
      <c r="DK17" s="9">
        <v>13.295</v>
      </c>
      <c r="DL17" s="9">
        <v>21.013000000000002</v>
      </c>
      <c r="DM17" s="9">
        <v>11.882</v>
      </c>
      <c r="DN17" s="9">
        <v>17.940999999999999</v>
      </c>
      <c r="DO17" s="9">
        <v>3.82</v>
      </c>
      <c r="DP17" s="9">
        <v>9.9239999999999995</v>
      </c>
      <c r="DQ17" s="9">
        <v>13.098000000000001</v>
      </c>
      <c r="DR17" s="9">
        <v>9.2759999999999998</v>
      </c>
      <c r="DS17" s="9">
        <v>10.521000000000001</v>
      </c>
      <c r="DT17" s="9">
        <v>20.148</v>
      </c>
      <c r="DU17" s="9">
        <v>12.747</v>
      </c>
      <c r="DV17" s="9">
        <v>3.2629999999999999</v>
      </c>
      <c r="DW17" s="9">
        <v>493.15899999999999</v>
      </c>
      <c r="DX17" s="9">
        <v>363.63400000000001</v>
      </c>
      <c r="DY17" s="9">
        <v>353.95400000000001</v>
      </c>
      <c r="DZ17" s="9">
        <v>5.72</v>
      </c>
      <c r="EA17" s="9">
        <v>3.9609999999999999</v>
      </c>
      <c r="EB17" s="9">
        <v>5.72</v>
      </c>
      <c r="EC17" s="9">
        <v>1.871</v>
      </c>
      <c r="ED17" s="9">
        <v>2.09</v>
      </c>
      <c r="EE17" s="9">
        <v>286.83199999999999</v>
      </c>
      <c r="EF17" s="9">
        <v>19.37</v>
      </c>
      <c r="EG17" s="9">
        <v>18.861999999999998</v>
      </c>
      <c r="EH17" s="9">
        <v>38.57</v>
      </c>
      <c r="EI17" s="9">
        <v>48.137</v>
      </c>
      <c r="EJ17" s="9">
        <v>315.49700000000001</v>
      </c>
      <c r="EK17" s="9">
        <v>129.52500000000001</v>
      </c>
      <c r="EL17" s="9">
        <v>26.451000000000001</v>
      </c>
      <c r="EM17" s="9">
        <v>555.76700000000005</v>
      </c>
      <c r="EN17" s="9">
        <v>871.85900000000004</v>
      </c>
      <c r="EO17" s="9">
        <v>820.78899999999999</v>
      </c>
      <c r="EP17" s="9">
        <v>67.465999999999994</v>
      </c>
      <c r="EQ17" s="9">
        <v>61.301000000000002</v>
      </c>
      <c r="ER17" s="9">
        <v>18.302</v>
      </c>
      <c r="ES17" s="9">
        <v>42.51</v>
      </c>
      <c r="ET17" s="9">
        <v>37.505000000000003</v>
      </c>
      <c r="EU17" s="9">
        <v>23.797000000000001</v>
      </c>
      <c r="EV17" s="9">
        <v>39.593000000000004</v>
      </c>
      <c r="EW17" s="9">
        <v>15.138999999999999</v>
      </c>
      <c r="EX17" s="9">
        <v>6.57</v>
      </c>
      <c r="EY17" s="9">
        <v>18.370999999999999</v>
      </c>
      <c r="EZ17" s="9">
        <v>24.510999999999999</v>
      </c>
      <c r="FA17" s="9">
        <v>18.419</v>
      </c>
      <c r="FB17" s="9">
        <v>37.301000000000002</v>
      </c>
      <c r="FC17" s="9">
        <v>24</v>
      </c>
      <c r="FD17" s="9">
        <v>6.1639999999999997</v>
      </c>
      <c r="FE17" s="9">
        <v>753.32399999999996</v>
      </c>
      <c r="FF17" s="9">
        <v>666.79600000000005</v>
      </c>
      <c r="FG17" s="9">
        <v>637.24300000000005</v>
      </c>
      <c r="FH17" s="9">
        <v>14.855</v>
      </c>
      <c r="FI17" s="9">
        <v>14.698</v>
      </c>
      <c r="FJ17" s="9">
        <v>13.432</v>
      </c>
      <c r="FK17" s="9">
        <v>10.209</v>
      </c>
      <c r="FL17" s="9">
        <v>5.3529999999999998</v>
      </c>
      <c r="FM17" s="9">
        <v>483.99099999999999</v>
      </c>
      <c r="FN17" s="9">
        <v>37.188000000000002</v>
      </c>
      <c r="FO17" s="9">
        <v>41.203000000000003</v>
      </c>
      <c r="FP17" s="9">
        <v>104.414</v>
      </c>
      <c r="FQ17" s="9">
        <v>72.414000000000001</v>
      </c>
      <c r="FR17" s="9">
        <v>594.38099999999997</v>
      </c>
      <c r="FS17" s="9">
        <v>86.528000000000006</v>
      </c>
      <c r="FT17" s="9">
        <v>51.07</v>
      </c>
      <c r="FU17" s="9">
        <v>871.85900000000004</v>
      </c>
      <c r="FV17" s="9">
        <v>533.46600000000001</v>
      </c>
      <c r="FW17" s="9">
        <v>499.16800000000001</v>
      </c>
      <c r="FX17" s="9">
        <v>61.454999999999998</v>
      </c>
      <c r="FY17" s="9">
        <v>53.305</v>
      </c>
      <c r="FZ17" s="9">
        <v>14.566000000000001</v>
      </c>
      <c r="GA17" s="9">
        <v>38.74</v>
      </c>
      <c r="GB17" s="9">
        <v>28.48</v>
      </c>
      <c r="GC17" s="9">
        <v>24.824999999999999</v>
      </c>
      <c r="GD17" s="9">
        <v>28.808</v>
      </c>
      <c r="GE17" s="9">
        <v>24.497</v>
      </c>
      <c r="GF17" s="9">
        <v>0</v>
      </c>
      <c r="GG17" s="9">
        <v>14.212</v>
      </c>
      <c r="GH17" s="9">
        <v>24.541</v>
      </c>
      <c r="GI17" s="9">
        <v>14.552</v>
      </c>
      <c r="GJ17" s="9">
        <v>36.484000000000002</v>
      </c>
      <c r="GK17" s="9">
        <v>16.821000000000002</v>
      </c>
      <c r="GL17" s="9">
        <v>8.15</v>
      </c>
      <c r="GM17" s="9">
        <v>437.71300000000002</v>
      </c>
      <c r="GN17" s="9">
        <v>377.78300000000002</v>
      </c>
      <c r="GO17" s="9">
        <v>365.77300000000002</v>
      </c>
      <c r="GP17" s="9">
        <v>4.4980000000000002</v>
      </c>
      <c r="GQ17" s="9">
        <v>7.5119999999999996</v>
      </c>
      <c r="GR17" s="9">
        <v>4.7619999999999996</v>
      </c>
      <c r="GS17" s="9">
        <v>6.8090000000000002</v>
      </c>
      <c r="GT17" s="9">
        <v>0.439</v>
      </c>
      <c r="GU17" s="9">
        <v>244.50899999999999</v>
      </c>
      <c r="GV17" s="9">
        <v>26.044</v>
      </c>
      <c r="GW17" s="9">
        <v>30.858000000000001</v>
      </c>
      <c r="GX17" s="9">
        <v>76.372</v>
      </c>
      <c r="GY17" s="9">
        <v>31.041</v>
      </c>
      <c r="GZ17" s="9">
        <v>346.74200000000002</v>
      </c>
      <c r="HA17" s="9">
        <v>59.93</v>
      </c>
      <c r="HB17" s="9">
        <v>34.296999999999997</v>
      </c>
      <c r="HC17" s="9">
        <v>533.46600000000001</v>
      </c>
      <c r="HD17" s="9">
        <v>476.149</v>
      </c>
      <c r="HE17" s="9">
        <v>419.577</v>
      </c>
      <c r="HF17" s="9">
        <v>419.577</v>
      </c>
      <c r="HG17" s="9">
        <v>28.853000000000002</v>
      </c>
      <c r="HH17" s="9">
        <v>390.72399999999999</v>
      </c>
      <c r="HI17" s="9">
        <v>56.572000000000003</v>
      </c>
      <c r="HJ17" s="9">
        <v>3630.5630000000001</v>
      </c>
      <c r="HK17" s="9">
        <v>3410.0639999999999</v>
      </c>
      <c r="HL17" s="9">
        <v>567.89400000000001</v>
      </c>
      <c r="HM17" s="9">
        <v>244.976</v>
      </c>
      <c r="HN17" s="9">
        <v>90.980999999999995</v>
      </c>
      <c r="HO17" s="9">
        <v>129.41200000000001</v>
      </c>
      <c r="HP17" s="9">
        <v>135.744</v>
      </c>
      <c r="HQ17" s="9">
        <v>83.843000000000004</v>
      </c>
      <c r="HR17" s="9">
        <v>140.20500000000001</v>
      </c>
      <c r="HS17" s="9">
        <v>39.701000000000001</v>
      </c>
      <c r="HT17" s="9">
        <v>37.335000000000001</v>
      </c>
      <c r="HU17" s="9">
        <v>73.238</v>
      </c>
      <c r="HV17" s="9">
        <v>81.844999999999999</v>
      </c>
      <c r="HW17" s="9">
        <v>65.311000000000007</v>
      </c>
      <c r="HX17" s="9">
        <v>145.28800000000001</v>
      </c>
      <c r="HY17" s="9">
        <v>75.105000000000004</v>
      </c>
      <c r="HZ17" s="9">
        <v>322.91800000000001</v>
      </c>
      <c r="IA17" s="9">
        <v>2842.1709999999998</v>
      </c>
      <c r="IB17" s="9">
        <v>2295.5070000000001</v>
      </c>
      <c r="IC17" s="9">
        <v>2167.962</v>
      </c>
      <c r="ID17" s="9">
        <v>72.805999999999997</v>
      </c>
      <c r="IE17" s="9">
        <v>52.982999999999997</v>
      </c>
      <c r="IF17" s="9">
        <v>73.352999999999994</v>
      </c>
      <c r="IG17" s="9">
        <v>31.199000000000002</v>
      </c>
      <c r="IH17" s="9">
        <v>19.003</v>
      </c>
      <c r="II17" s="9">
        <v>1595.2909999999999</v>
      </c>
      <c r="IJ17" s="9">
        <v>191.52799999999999</v>
      </c>
      <c r="IK17" s="9">
        <v>171.24299999999999</v>
      </c>
      <c r="IL17" s="9">
        <v>337.44600000000003</v>
      </c>
      <c r="IM17" s="9">
        <v>380.17899999999997</v>
      </c>
      <c r="IN17" s="9">
        <v>1915.328</v>
      </c>
      <c r="IO17" s="9">
        <v>546.66399999999999</v>
      </c>
      <c r="IP17" s="9">
        <v>220.499</v>
      </c>
      <c r="IQ17" s="9">
        <v>3282.924</v>
      </c>
    </row>
    <row r="18" spans="1:251">
      <c r="A18" s="10">
        <v>44593</v>
      </c>
      <c r="B18" s="9">
        <v>30.652000000000001</v>
      </c>
      <c r="C18" s="9">
        <v>11.487</v>
      </c>
      <c r="D18" s="9">
        <v>155.37700000000001</v>
      </c>
      <c r="E18" s="9">
        <v>30.739000000000001</v>
      </c>
      <c r="F18" s="9">
        <v>15.936</v>
      </c>
      <c r="G18" s="9">
        <v>233.816</v>
      </c>
      <c r="H18" s="9">
        <v>278.13299999999998</v>
      </c>
      <c r="I18" s="9">
        <v>254.65799999999999</v>
      </c>
      <c r="J18" s="9">
        <v>18.922000000000001</v>
      </c>
      <c r="K18" s="9">
        <v>14.731999999999999</v>
      </c>
      <c r="L18" s="9">
        <v>7.0430000000000001</v>
      </c>
      <c r="M18" s="9">
        <v>7.69</v>
      </c>
      <c r="N18" s="9">
        <v>8.2989999999999995</v>
      </c>
      <c r="O18" s="9">
        <v>6.4329999999999998</v>
      </c>
      <c r="P18" s="9">
        <v>8.9629999999999992</v>
      </c>
      <c r="Q18" s="9">
        <v>4.51</v>
      </c>
      <c r="R18" s="9">
        <v>0</v>
      </c>
      <c r="S18" s="9">
        <v>4.4180000000000001</v>
      </c>
      <c r="T18" s="9">
        <v>4.1660000000000004</v>
      </c>
      <c r="U18" s="9">
        <v>6.1479999999999997</v>
      </c>
      <c r="V18" s="9">
        <v>9.3290000000000006</v>
      </c>
      <c r="W18" s="9">
        <v>5.4039999999999999</v>
      </c>
      <c r="X18" s="9">
        <v>4.1900000000000004</v>
      </c>
      <c r="Y18" s="9">
        <v>235.73500000000001</v>
      </c>
      <c r="Z18" s="9">
        <v>175.55600000000001</v>
      </c>
      <c r="AA18" s="9">
        <v>171.75800000000001</v>
      </c>
      <c r="AB18" s="9">
        <v>1.4930000000000001</v>
      </c>
      <c r="AC18" s="9">
        <v>2.3050000000000002</v>
      </c>
      <c r="AD18" s="9">
        <v>0.56899999999999995</v>
      </c>
      <c r="AE18" s="9">
        <v>1.8</v>
      </c>
      <c r="AF18" s="9">
        <v>0.92500000000000004</v>
      </c>
      <c r="AG18" s="9">
        <v>114.729</v>
      </c>
      <c r="AH18" s="9">
        <v>7.2830000000000004</v>
      </c>
      <c r="AI18" s="9">
        <v>9.9209999999999994</v>
      </c>
      <c r="AJ18" s="9">
        <v>43.622999999999998</v>
      </c>
      <c r="AK18" s="9">
        <v>13.09</v>
      </c>
      <c r="AL18" s="9">
        <v>162.46600000000001</v>
      </c>
      <c r="AM18" s="9">
        <v>60.18</v>
      </c>
      <c r="AN18" s="9">
        <v>23.475000000000001</v>
      </c>
      <c r="AO18" s="9">
        <v>278.13299999999998</v>
      </c>
      <c r="AP18" s="9">
        <v>1512.1489999999999</v>
      </c>
      <c r="AQ18" s="9">
        <v>1453.1210000000001</v>
      </c>
      <c r="AR18" s="9">
        <v>141.089</v>
      </c>
      <c r="AS18" s="9">
        <v>127.441</v>
      </c>
      <c r="AT18" s="9">
        <v>62.366999999999997</v>
      </c>
      <c r="AU18" s="9">
        <v>65.073999999999998</v>
      </c>
      <c r="AV18" s="9">
        <v>96.384</v>
      </c>
      <c r="AW18" s="9">
        <v>31.056999999999999</v>
      </c>
      <c r="AX18" s="9">
        <v>104.60599999999999</v>
      </c>
      <c r="AY18" s="9">
        <v>0</v>
      </c>
      <c r="AZ18" s="9">
        <v>22.835000000000001</v>
      </c>
      <c r="BA18" s="9">
        <v>52.183999999999997</v>
      </c>
      <c r="BB18" s="9">
        <v>32.991</v>
      </c>
      <c r="BC18" s="9">
        <v>42.265000000000001</v>
      </c>
      <c r="BD18" s="9">
        <v>98.686000000000007</v>
      </c>
      <c r="BE18" s="9">
        <v>28.754999999999999</v>
      </c>
      <c r="BF18" s="9">
        <v>13.648</v>
      </c>
      <c r="BG18" s="9">
        <v>1312.0319999999999</v>
      </c>
      <c r="BH18" s="9">
        <v>1060.5550000000001</v>
      </c>
      <c r="BI18" s="9">
        <v>998.44100000000003</v>
      </c>
      <c r="BJ18" s="9">
        <v>42.198</v>
      </c>
      <c r="BK18" s="9">
        <v>19.916</v>
      </c>
      <c r="BL18" s="9">
        <v>47.109000000000002</v>
      </c>
      <c r="BM18" s="9">
        <v>2.2709999999999999</v>
      </c>
      <c r="BN18" s="9">
        <v>12.734</v>
      </c>
      <c r="BO18" s="9">
        <v>818.26300000000003</v>
      </c>
      <c r="BP18" s="9">
        <v>67.863</v>
      </c>
      <c r="BQ18" s="9">
        <v>48.073</v>
      </c>
      <c r="BR18" s="9">
        <v>126.357</v>
      </c>
      <c r="BS18" s="9">
        <v>225.83600000000001</v>
      </c>
      <c r="BT18" s="9">
        <v>834.72</v>
      </c>
      <c r="BU18" s="9">
        <v>251.477</v>
      </c>
      <c r="BV18" s="9">
        <v>59.027000000000001</v>
      </c>
      <c r="BW18" s="9">
        <v>1512.1489999999999</v>
      </c>
      <c r="BX18" s="9">
        <v>495.87</v>
      </c>
      <c r="BY18" s="9">
        <v>471.34399999999999</v>
      </c>
      <c r="BZ18" s="9">
        <v>33.875</v>
      </c>
      <c r="CA18" s="9">
        <v>30.832000000000001</v>
      </c>
      <c r="CB18" s="9">
        <v>14.144</v>
      </c>
      <c r="CC18" s="9">
        <v>16.689</v>
      </c>
      <c r="CD18" s="9">
        <v>17.614999999999998</v>
      </c>
      <c r="CE18" s="9">
        <v>13.217000000000001</v>
      </c>
      <c r="CF18" s="9">
        <v>16.353000000000002</v>
      </c>
      <c r="CG18" s="9">
        <v>9.4390000000000001</v>
      </c>
      <c r="CH18" s="9">
        <v>5.04</v>
      </c>
      <c r="CI18" s="9">
        <v>10.711</v>
      </c>
      <c r="CJ18" s="9">
        <v>8.2129999999999992</v>
      </c>
      <c r="CK18" s="9">
        <v>11.907999999999999</v>
      </c>
      <c r="CL18" s="9">
        <v>23.484999999999999</v>
      </c>
      <c r="CM18" s="9">
        <v>7.3470000000000004</v>
      </c>
      <c r="CN18" s="9">
        <v>3.0419999999999998</v>
      </c>
      <c r="CO18" s="9">
        <v>437.46899999999999</v>
      </c>
      <c r="CP18" s="9">
        <v>334.78399999999999</v>
      </c>
      <c r="CQ18" s="9">
        <v>312.96300000000002</v>
      </c>
      <c r="CR18" s="9">
        <v>10.183</v>
      </c>
      <c r="CS18" s="9">
        <v>11.638</v>
      </c>
      <c r="CT18" s="9">
        <v>7.7489999999999997</v>
      </c>
      <c r="CU18" s="9">
        <v>7.9580000000000002</v>
      </c>
      <c r="CV18" s="9">
        <v>6.1150000000000002</v>
      </c>
      <c r="CW18" s="9">
        <v>261.98</v>
      </c>
      <c r="CX18" s="9">
        <v>22.712</v>
      </c>
      <c r="CY18" s="9">
        <v>11.329000000000001</v>
      </c>
      <c r="CZ18" s="9">
        <v>38.762999999999998</v>
      </c>
      <c r="DA18" s="9">
        <v>67.981999999999999</v>
      </c>
      <c r="DB18" s="9">
        <v>266.803</v>
      </c>
      <c r="DC18" s="9">
        <v>102.685</v>
      </c>
      <c r="DD18" s="9">
        <v>24.526</v>
      </c>
      <c r="DE18" s="9">
        <v>495.87</v>
      </c>
      <c r="DF18" s="9">
        <v>531.34699999999998</v>
      </c>
      <c r="DG18" s="9">
        <v>515.25300000000004</v>
      </c>
      <c r="DH18" s="9">
        <v>42.265999999999998</v>
      </c>
      <c r="DI18" s="9">
        <v>36.811</v>
      </c>
      <c r="DJ18" s="9">
        <v>18.184000000000001</v>
      </c>
      <c r="DK18" s="9">
        <v>18.626999999999999</v>
      </c>
      <c r="DL18" s="9">
        <v>25.963000000000001</v>
      </c>
      <c r="DM18" s="9">
        <v>10.848000000000001</v>
      </c>
      <c r="DN18" s="9">
        <v>25.821000000000002</v>
      </c>
      <c r="DO18" s="9">
        <v>6.915</v>
      </c>
      <c r="DP18" s="9">
        <v>4.0750000000000002</v>
      </c>
      <c r="DQ18" s="9">
        <v>17.318000000000001</v>
      </c>
      <c r="DR18" s="9">
        <v>9.7550000000000008</v>
      </c>
      <c r="DS18" s="9">
        <v>9.7379999999999995</v>
      </c>
      <c r="DT18" s="9">
        <v>24.437000000000001</v>
      </c>
      <c r="DU18" s="9">
        <v>12.372999999999999</v>
      </c>
      <c r="DV18" s="9">
        <v>5.4550000000000001</v>
      </c>
      <c r="DW18" s="9">
        <v>472.98700000000002</v>
      </c>
      <c r="DX18" s="9">
        <v>326.21100000000001</v>
      </c>
      <c r="DY18" s="9">
        <v>316.17200000000003</v>
      </c>
      <c r="DZ18" s="9">
        <v>5.5620000000000003</v>
      </c>
      <c r="EA18" s="9">
        <v>4.4770000000000003</v>
      </c>
      <c r="EB18" s="9">
        <v>5.5620000000000003</v>
      </c>
      <c r="EC18" s="9">
        <v>2.1749999999999998</v>
      </c>
      <c r="ED18" s="9">
        <v>2.302</v>
      </c>
      <c r="EE18" s="9">
        <v>243.71</v>
      </c>
      <c r="EF18" s="9">
        <v>17.222999999999999</v>
      </c>
      <c r="EG18" s="9">
        <v>16.34</v>
      </c>
      <c r="EH18" s="9">
        <v>48.938000000000002</v>
      </c>
      <c r="EI18" s="9">
        <v>39.527999999999999</v>
      </c>
      <c r="EJ18" s="9">
        <v>286.68299999999999</v>
      </c>
      <c r="EK18" s="9">
        <v>146.77600000000001</v>
      </c>
      <c r="EL18" s="9">
        <v>16.094000000000001</v>
      </c>
      <c r="EM18" s="9">
        <v>531.34699999999998</v>
      </c>
      <c r="EN18" s="9">
        <v>868.13499999999999</v>
      </c>
      <c r="EO18" s="9">
        <v>817.98</v>
      </c>
      <c r="EP18" s="9">
        <v>85.885999999999996</v>
      </c>
      <c r="EQ18" s="9">
        <v>76.650000000000006</v>
      </c>
      <c r="ER18" s="9">
        <v>31.303999999999998</v>
      </c>
      <c r="ES18" s="9">
        <v>45.344999999999999</v>
      </c>
      <c r="ET18" s="9">
        <v>49.3</v>
      </c>
      <c r="EU18" s="9">
        <v>27.349</v>
      </c>
      <c r="EV18" s="9">
        <v>50.744999999999997</v>
      </c>
      <c r="EW18" s="9">
        <v>18.925999999999998</v>
      </c>
      <c r="EX18" s="9">
        <v>6.2389999999999999</v>
      </c>
      <c r="EY18" s="9">
        <v>19.672999999999998</v>
      </c>
      <c r="EZ18" s="9">
        <v>31.327999999999999</v>
      </c>
      <c r="FA18" s="9">
        <v>25.649000000000001</v>
      </c>
      <c r="FB18" s="9">
        <v>47.076000000000001</v>
      </c>
      <c r="FC18" s="9">
        <v>29.574000000000002</v>
      </c>
      <c r="FD18" s="9">
        <v>9.2360000000000007</v>
      </c>
      <c r="FE18" s="9">
        <v>732.09400000000005</v>
      </c>
      <c r="FF18" s="9">
        <v>645.82000000000005</v>
      </c>
      <c r="FG18" s="9">
        <v>604.88199999999995</v>
      </c>
      <c r="FH18" s="9">
        <v>13.782999999999999</v>
      </c>
      <c r="FI18" s="9">
        <v>27.155999999999999</v>
      </c>
      <c r="FJ18" s="9">
        <v>15.343999999999999</v>
      </c>
      <c r="FK18" s="9">
        <v>19.59</v>
      </c>
      <c r="FL18" s="9">
        <v>5.1589999999999998</v>
      </c>
      <c r="FM18" s="9">
        <v>454.32299999999998</v>
      </c>
      <c r="FN18" s="9">
        <v>49.811999999999998</v>
      </c>
      <c r="FO18" s="9">
        <v>37.314999999999998</v>
      </c>
      <c r="FP18" s="9">
        <v>104.37</v>
      </c>
      <c r="FQ18" s="9">
        <v>79.405000000000001</v>
      </c>
      <c r="FR18" s="9">
        <v>566.41499999999996</v>
      </c>
      <c r="FS18" s="9">
        <v>86.274000000000001</v>
      </c>
      <c r="FT18" s="9">
        <v>50.154000000000003</v>
      </c>
      <c r="FU18" s="9">
        <v>868.13499999999999</v>
      </c>
      <c r="FV18" s="9">
        <v>503.77100000000002</v>
      </c>
      <c r="FW18" s="9">
        <v>464.87900000000002</v>
      </c>
      <c r="FX18" s="9">
        <v>43.756999999999998</v>
      </c>
      <c r="FY18" s="9">
        <v>37.889000000000003</v>
      </c>
      <c r="FZ18" s="9">
        <v>16.934000000000001</v>
      </c>
      <c r="GA18" s="9">
        <v>20.954999999999998</v>
      </c>
      <c r="GB18" s="9">
        <v>19.821000000000002</v>
      </c>
      <c r="GC18" s="9">
        <v>18.068000000000001</v>
      </c>
      <c r="GD18" s="9">
        <v>21.048999999999999</v>
      </c>
      <c r="GE18" s="9">
        <v>16.84</v>
      </c>
      <c r="GF18" s="9">
        <v>0</v>
      </c>
      <c r="GG18" s="9">
        <v>13.146000000000001</v>
      </c>
      <c r="GH18" s="9">
        <v>13.105</v>
      </c>
      <c r="GI18" s="9">
        <v>11.638</v>
      </c>
      <c r="GJ18" s="9">
        <v>25.167000000000002</v>
      </c>
      <c r="GK18" s="9">
        <v>12.721</v>
      </c>
      <c r="GL18" s="9">
        <v>5.8680000000000003</v>
      </c>
      <c r="GM18" s="9">
        <v>421.12299999999999</v>
      </c>
      <c r="GN18" s="9">
        <v>352.31799999999998</v>
      </c>
      <c r="GO18" s="9">
        <v>338.45400000000001</v>
      </c>
      <c r="GP18" s="9">
        <v>7.2530000000000001</v>
      </c>
      <c r="GQ18" s="9">
        <v>6.61</v>
      </c>
      <c r="GR18" s="9">
        <v>6.5529999999999999</v>
      </c>
      <c r="GS18" s="9">
        <v>5.9489999999999998</v>
      </c>
      <c r="GT18" s="9">
        <v>1.3620000000000001</v>
      </c>
      <c r="GU18" s="9">
        <v>222.511</v>
      </c>
      <c r="GV18" s="9">
        <v>23.864000000000001</v>
      </c>
      <c r="GW18" s="9">
        <v>19.907</v>
      </c>
      <c r="GX18" s="9">
        <v>86.036000000000001</v>
      </c>
      <c r="GY18" s="9">
        <v>33.031999999999996</v>
      </c>
      <c r="GZ18" s="9">
        <v>319.28500000000003</v>
      </c>
      <c r="HA18" s="9">
        <v>68.805000000000007</v>
      </c>
      <c r="HB18" s="9">
        <v>38.890999999999998</v>
      </c>
      <c r="HC18" s="9">
        <v>503.77100000000002</v>
      </c>
      <c r="HD18" s="9">
        <v>534.15899999999999</v>
      </c>
      <c r="HE18" s="9">
        <v>467.83</v>
      </c>
      <c r="HF18" s="9">
        <v>467.83</v>
      </c>
      <c r="HG18" s="9">
        <v>36.204000000000001</v>
      </c>
      <c r="HH18" s="9">
        <v>431.62599999999998</v>
      </c>
      <c r="HI18" s="9">
        <v>66.328999999999994</v>
      </c>
      <c r="HJ18" s="9">
        <v>3707.7950000000001</v>
      </c>
      <c r="HK18" s="9">
        <v>3483.9639999999999</v>
      </c>
      <c r="HL18" s="9">
        <v>780.70899999999995</v>
      </c>
      <c r="HM18" s="9">
        <v>352.95</v>
      </c>
      <c r="HN18" s="9">
        <v>138.726</v>
      </c>
      <c r="HO18" s="9">
        <v>172.87200000000001</v>
      </c>
      <c r="HP18" s="9">
        <v>214.81800000000001</v>
      </c>
      <c r="HQ18" s="9">
        <v>96.218999999999994</v>
      </c>
      <c r="HR18" s="9">
        <v>220.02199999999999</v>
      </c>
      <c r="HS18" s="9">
        <v>50.475000000000001</v>
      </c>
      <c r="HT18" s="9">
        <v>37.668999999999997</v>
      </c>
      <c r="HU18" s="9">
        <v>115.631</v>
      </c>
      <c r="HV18" s="9">
        <v>110.77200000000001</v>
      </c>
      <c r="HW18" s="9">
        <v>85.194999999999993</v>
      </c>
      <c r="HX18" s="9">
        <v>223.88399999999999</v>
      </c>
      <c r="HY18" s="9">
        <v>87.713999999999999</v>
      </c>
      <c r="HZ18" s="9">
        <v>427.75900000000001</v>
      </c>
      <c r="IA18" s="9">
        <v>2703.2550000000001</v>
      </c>
      <c r="IB18" s="9">
        <v>2162.739</v>
      </c>
      <c r="IC18" s="9">
        <v>2034.7629999999999</v>
      </c>
      <c r="ID18" s="9">
        <v>69.132000000000005</v>
      </c>
      <c r="IE18" s="9">
        <v>57.673999999999999</v>
      </c>
      <c r="IF18" s="9">
        <v>76.334999999999994</v>
      </c>
      <c r="IG18" s="9">
        <v>27.565000000000001</v>
      </c>
      <c r="IH18" s="9">
        <v>21.376999999999999</v>
      </c>
      <c r="II18" s="9">
        <v>1560.7239999999999</v>
      </c>
      <c r="IJ18" s="9">
        <v>153.20400000000001</v>
      </c>
      <c r="IK18" s="9">
        <v>126.14100000000001</v>
      </c>
      <c r="IL18" s="9">
        <v>322.67</v>
      </c>
      <c r="IM18" s="9">
        <v>402.51499999999999</v>
      </c>
      <c r="IN18" s="9">
        <v>1760.2239999999999</v>
      </c>
      <c r="IO18" s="9">
        <v>540.51599999999996</v>
      </c>
      <c r="IP18" s="9">
        <v>223.83099999999999</v>
      </c>
      <c r="IQ18" s="9">
        <v>3216.0709999999999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367.83199999999999</v>
      </c>
      <c r="C11" s="9">
        <v>396.97300000000001</v>
      </c>
      <c r="D11" s="9">
        <v>380.048</v>
      </c>
      <c r="E11" s="9">
        <v>18.443999999999999</v>
      </c>
      <c r="F11" s="9">
        <v>17.565000000000001</v>
      </c>
      <c r="G11" s="9">
        <v>7.149</v>
      </c>
      <c r="H11" s="9">
        <v>10.416</v>
      </c>
      <c r="I11" s="9">
        <v>13.276999999999999</v>
      </c>
      <c r="J11" s="9">
        <v>4.2880000000000003</v>
      </c>
      <c r="K11" s="9">
        <v>12.314</v>
      </c>
      <c r="L11" s="9">
        <v>0</v>
      </c>
      <c r="M11" s="9">
        <v>3.8210000000000002</v>
      </c>
      <c r="N11" s="9">
        <v>6.3220000000000001</v>
      </c>
      <c r="O11" s="9">
        <v>3.4359999999999999</v>
      </c>
      <c r="P11" s="9">
        <v>7.8070000000000004</v>
      </c>
      <c r="Q11" s="9">
        <v>12.016</v>
      </c>
      <c r="R11" s="9">
        <v>5.548</v>
      </c>
      <c r="S11" s="9">
        <v>0.879</v>
      </c>
      <c r="T11" s="9">
        <v>361.60399999999998</v>
      </c>
      <c r="U11" s="9">
        <v>222.249</v>
      </c>
      <c r="V11" s="9">
        <v>205.28399999999999</v>
      </c>
      <c r="W11" s="9">
        <v>7.1529999999999996</v>
      </c>
      <c r="X11" s="9">
        <v>9.8119999999999994</v>
      </c>
      <c r="Y11" s="9">
        <v>7.1230000000000002</v>
      </c>
      <c r="Z11" s="9">
        <v>0.55700000000000005</v>
      </c>
      <c r="AA11" s="9">
        <v>6.78</v>
      </c>
      <c r="AB11" s="9">
        <v>169.76400000000001</v>
      </c>
      <c r="AC11" s="9">
        <v>14.253</v>
      </c>
      <c r="AD11" s="9">
        <v>10.461</v>
      </c>
      <c r="AE11" s="9">
        <v>27.771000000000001</v>
      </c>
      <c r="AF11" s="9">
        <v>48.268999999999998</v>
      </c>
      <c r="AG11" s="9">
        <v>173.98099999999999</v>
      </c>
      <c r="AH11" s="9">
        <v>139.35499999999999</v>
      </c>
      <c r="AI11" s="9">
        <v>16.925000000000001</v>
      </c>
      <c r="AJ11" s="9">
        <v>396.97300000000001</v>
      </c>
      <c r="AK11" s="9">
        <v>709.447</v>
      </c>
      <c r="AL11" s="9">
        <v>677.48699999999997</v>
      </c>
      <c r="AM11" s="9">
        <v>55.343000000000004</v>
      </c>
      <c r="AN11" s="9">
        <v>47.371000000000002</v>
      </c>
      <c r="AO11" s="9">
        <v>26.061</v>
      </c>
      <c r="AP11" s="9">
        <v>21.31</v>
      </c>
      <c r="AQ11" s="9">
        <v>36.243000000000002</v>
      </c>
      <c r="AR11" s="9">
        <v>11.128</v>
      </c>
      <c r="AS11" s="9">
        <v>38.323</v>
      </c>
      <c r="AT11" s="9">
        <v>0</v>
      </c>
      <c r="AU11" s="9">
        <v>8.48</v>
      </c>
      <c r="AV11" s="9">
        <v>19.375</v>
      </c>
      <c r="AW11" s="9">
        <v>16.407</v>
      </c>
      <c r="AX11" s="9">
        <v>11.589</v>
      </c>
      <c r="AY11" s="9">
        <v>31.466000000000001</v>
      </c>
      <c r="AZ11" s="9">
        <v>15.906000000000001</v>
      </c>
      <c r="BA11" s="9">
        <v>7.9710000000000001</v>
      </c>
      <c r="BB11" s="9">
        <v>622.14400000000001</v>
      </c>
      <c r="BC11" s="9">
        <v>513.79600000000005</v>
      </c>
      <c r="BD11" s="9">
        <v>483.83300000000003</v>
      </c>
      <c r="BE11" s="9">
        <v>17.324000000000002</v>
      </c>
      <c r="BF11" s="9">
        <v>12.638999999999999</v>
      </c>
      <c r="BG11" s="9">
        <v>22.105</v>
      </c>
      <c r="BH11" s="9">
        <v>0.90800000000000003</v>
      </c>
      <c r="BI11" s="9">
        <v>5.3520000000000003</v>
      </c>
      <c r="BJ11" s="9">
        <v>402.82299999999998</v>
      </c>
      <c r="BK11" s="9">
        <v>32.61</v>
      </c>
      <c r="BL11" s="9">
        <v>33.408000000000001</v>
      </c>
      <c r="BM11" s="9">
        <v>44.956000000000003</v>
      </c>
      <c r="BN11" s="9">
        <v>115.29300000000001</v>
      </c>
      <c r="BO11" s="9">
        <v>398.50200000000001</v>
      </c>
      <c r="BP11" s="9">
        <v>108.348</v>
      </c>
      <c r="BQ11" s="9">
        <v>31.96</v>
      </c>
      <c r="BR11" s="9">
        <v>709.447</v>
      </c>
      <c r="BS11" s="9">
        <v>388.03100000000001</v>
      </c>
      <c r="BT11" s="9">
        <v>376.375</v>
      </c>
      <c r="BU11" s="9">
        <v>43.956000000000003</v>
      </c>
      <c r="BV11" s="9">
        <v>39.515000000000001</v>
      </c>
      <c r="BW11" s="9">
        <v>24.927</v>
      </c>
      <c r="BX11" s="9">
        <v>14.587999999999999</v>
      </c>
      <c r="BY11" s="9">
        <v>31.157</v>
      </c>
      <c r="BZ11" s="9">
        <v>8.3580000000000005</v>
      </c>
      <c r="CA11" s="9">
        <v>31.782</v>
      </c>
      <c r="CB11" s="9">
        <v>2.8460000000000001</v>
      </c>
      <c r="CC11" s="9">
        <v>4.8869999999999996</v>
      </c>
      <c r="CD11" s="9">
        <v>14.128</v>
      </c>
      <c r="CE11" s="9">
        <v>13.662000000000001</v>
      </c>
      <c r="CF11" s="9">
        <v>11.725</v>
      </c>
      <c r="CG11" s="9">
        <v>22.193999999999999</v>
      </c>
      <c r="CH11" s="9">
        <v>17.321999999999999</v>
      </c>
      <c r="CI11" s="9">
        <v>4.4409999999999998</v>
      </c>
      <c r="CJ11" s="9">
        <v>332.42</v>
      </c>
      <c r="CK11" s="9">
        <v>224.928</v>
      </c>
      <c r="CL11" s="9">
        <v>217.559</v>
      </c>
      <c r="CM11" s="9">
        <v>2.2210000000000001</v>
      </c>
      <c r="CN11" s="9">
        <v>5.1479999999999997</v>
      </c>
      <c r="CO11" s="9">
        <v>2.2210000000000001</v>
      </c>
      <c r="CP11" s="9">
        <v>2.907</v>
      </c>
      <c r="CQ11" s="9">
        <v>1.571</v>
      </c>
      <c r="CR11" s="9">
        <v>182.054</v>
      </c>
      <c r="CS11" s="9">
        <v>11.516</v>
      </c>
      <c r="CT11" s="9">
        <v>9.0039999999999996</v>
      </c>
      <c r="CU11" s="9">
        <v>22.353999999999999</v>
      </c>
      <c r="CV11" s="9">
        <v>24.24</v>
      </c>
      <c r="CW11" s="9">
        <v>200.68799999999999</v>
      </c>
      <c r="CX11" s="9">
        <v>107.491</v>
      </c>
      <c r="CY11" s="9">
        <v>11.654999999999999</v>
      </c>
      <c r="CZ11" s="9">
        <v>388.03100000000001</v>
      </c>
      <c r="DA11" s="9">
        <v>267.86799999999999</v>
      </c>
      <c r="DB11" s="9">
        <v>243.72399999999999</v>
      </c>
      <c r="DC11" s="9">
        <v>30.286999999999999</v>
      </c>
      <c r="DD11" s="9">
        <v>21.963999999999999</v>
      </c>
      <c r="DE11" s="9">
        <v>9.6039999999999992</v>
      </c>
      <c r="DF11" s="9">
        <v>12.36</v>
      </c>
      <c r="DG11" s="9">
        <v>12.685</v>
      </c>
      <c r="DH11" s="9">
        <v>9.2799999999999994</v>
      </c>
      <c r="DI11" s="9">
        <v>12.371</v>
      </c>
      <c r="DJ11" s="9">
        <v>5.5940000000000003</v>
      </c>
      <c r="DK11" s="9">
        <v>4</v>
      </c>
      <c r="DL11" s="9">
        <v>3.669</v>
      </c>
      <c r="DM11" s="9">
        <v>12.253</v>
      </c>
      <c r="DN11" s="9">
        <v>6.0419999999999998</v>
      </c>
      <c r="DO11" s="9">
        <v>13.531000000000001</v>
      </c>
      <c r="DP11" s="9">
        <v>8.4339999999999993</v>
      </c>
      <c r="DQ11" s="9">
        <v>8.3230000000000004</v>
      </c>
      <c r="DR11" s="9">
        <v>213.43700000000001</v>
      </c>
      <c r="DS11" s="9">
        <v>192.90600000000001</v>
      </c>
      <c r="DT11" s="9">
        <v>183.71799999999999</v>
      </c>
      <c r="DU11" s="9">
        <v>4.8940000000000001</v>
      </c>
      <c r="DV11" s="9">
        <v>4.2939999999999996</v>
      </c>
      <c r="DW11" s="9">
        <v>3.8959999999999999</v>
      </c>
      <c r="DX11" s="9">
        <v>2.7959999999999998</v>
      </c>
      <c r="DY11" s="9">
        <v>2.0369999999999999</v>
      </c>
      <c r="DZ11" s="9">
        <v>134.93</v>
      </c>
      <c r="EA11" s="9">
        <v>9.4719999999999995</v>
      </c>
      <c r="EB11" s="9">
        <v>15.791</v>
      </c>
      <c r="EC11" s="9">
        <v>32.712000000000003</v>
      </c>
      <c r="ED11" s="9">
        <v>31.05</v>
      </c>
      <c r="EE11" s="9">
        <v>161.85599999999999</v>
      </c>
      <c r="EF11" s="9">
        <v>20.53</v>
      </c>
      <c r="EG11" s="9">
        <v>24.143999999999998</v>
      </c>
      <c r="EH11" s="9">
        <v>267.86799999999999</v>
      </c>
      <c r="EI11" s="9">
        <v>393.56400000000002</v>
      </c>
      <c r="EJ11" s="9">
        <v>371.14499999999998</v>
      </c>
      <c r="EK11" s="9">
        <v>29.018999999999998</v>
      </c>
      <c r="EL11" s="9">
        <v>23.202999999999999</v>
      </c>
      <c r="EM11" s="9">
        <v>7.4740000000000002</v>
      </c>
      <c r="EN11" s="9">
        <v>15.728999999999999</v>
      </c>
      <c r="EO11" s="9">
        <v>13.484999999999999</v>
      </c>
      <c r="EP11" s="9">
        <v>9.718</v>
      </c>
      <c r="EQ11" s="9">
        <v>9.1020000000000003</v>
      </c>
      <c r="ER11" s="9">
        <v>8.298</v>
      </c>
      <c r="ES11" s="9">
        <v>5.4379999999999997</v>
      </c>
      <c r="ET11" s="9">
        <v>7.3460000000000001</v>
      </c>
      <c r="EU11" s="9">
        <v>7.8410000000000002</v>
      </c>
      <c r="EV11" s="9">
        <v>8.016</v>
      </c>
      <c r="EW11" s="9">
        <v>15.456</v>
      </c>
      <c r="EX11" s="9">
        <v>7.7469999999999999</v>
      </c>
      <c r="EY11" s="9">
        <v>5.8159999999999998</v>
      </c>
      <c r="EZ11" s="9">
        <v>342.12599999999998</v>
      </c>
      <c r="FA11" s="9">
        <v>291.78300000000002</v>
      </c>
      <c r="FB11" s="9">
        <v>266.58</v>
      </c>
      <c r="FC11" s="9">
        <v>12.143000000000001</v>
      </c>
      <c r="FD11" s="9">
        <v>13.06</v>
      </c>
      <c r="FE11" s="9">
        <v>9.1539999999999999</v>
      </c>
      <c r="FF11" s="9">
        <v>12.375999999999999</v>
      </c>
      <c r="FG11" s="9">
        <v>3.6739999999999999</v>
      </c>
      <c r="FH11" s="9">
        <v>240.697</v>
      </c>
      <c r="FI11" s="9">
        <v>21.722999999999999</v>
      </c>
      <c r="FJ11" s="9">
        <v>11.601000000000001</v>
      </c>
      <c r="FK11" s="9">
        <v>17.762</v>
      </c>
      <c r="FL11" s="9">
        <v>56.518000000000001</v>
      </c>
      <c r="FM11" s="9">
        <v>235.26499999999999</v>
      </c>
      <c r="FN11" s="9">
        <v>50.343000000000004</v>
      </c>
      <c r="FO11" s="9">
        <v>22.417999999999999</v>
      </c>
      <c r="FP11" s="9">
        <v>393.56400000000002</v>
      </c>
      <c r="FQ11" s="9">
        <v>280.15199999999999</v>
      </c>
      <c r="FR11" s="9">
        <v>254.51400000000001</v>
      </c>
      <c r="FS11" s="9">
        <v>28.655999999999999</v>
      </c>
      <c r="FT11" s="9">
        <v>23.995999999999999</v>
      </c>
      <c r="FU11" s="9">
        <v>8.843</v>
      </c>
      <c r="FV11" s="9">
        <v>15.154</v>
      </c>
      <c r="FW11" s="9">
        <v>11.276999999999999</v>
      </c>
      <c r="FX11" s="9">
        <v>12.718999999999999</v>
      </c>
      <c r="FY11" s="9">
        <v>9.702</v>
      </c>
      <c r="FZ11" s="9">
        <v>11.788</v>
      </c>
      <c r="GA11" s="9">
        <v>1.917</v>
      </c>
      <c r="GB11" s="9">
        <v>6.4189999999999996</v>
      </c>
      <c r="GC11" s="9">
        <v>11.225</v>
      </c>
      <c r="GD11" s="9">
        <v>6.3520000000000003</v>
      </c>
      <c r="GE11" s="9">
        <v>17.359000000000002</v>
      </c>
      <c r="GF11" s="9">
        <v>6.6369999999999996</v>
      </c>
      <c r="GG11" s="9">
        <v>4.66</v>
      </c>
      <c r="GH11" s="9">
        <v>225.85900000000001</v>
      </c>
      <c r="GI11" s="9">
        <v>203.05199999999999</v>
      </c>
      <c r="GJ11" s="9">
        <v>188.001</v>
      </c>
      <c r="GK11" s="9">
        <v>3.3220000000000001</v>
      </c>
      <c r="GL11" s="9">
        <v>11.728</v>
      </c>
      <c r="GM11" s="9">
        <v>3.391</v>
      </c>
      <c r="GN11" s="9">
        <v>10.728</v>
      </c>
      <c r="GO11" s="9">
        <v>0</v>
      </c>
      <c r="GP11" s="9">
        <v>137.22999999999999</v>
      </c>
      <c r="GQ11" s="9">
        <v>13.750999999999999</v>
      </c>
      <c r="GR11" s="9">
        <v>10.741</v>
      </c>
      <c r="GS11" s="9">
        <v>41.33</v>
      </c>
      <c r="GT11" s="9">
        <v>37.479999999999997</v>
      </c>
      <c r="GU11" s="9">
        <v>165.572</v>
      </c>
      <c r="GV11" s="9">
        <v>22.806999999999999</v>
      </c>
      <c r="GW11" s="9">
        <v>25.638000000000002</v>
      </c>
      <c r="GX11" s="9">
        <v>280.15199999999999</v>
      </c>
      <c r="GY11" s="9">
        <v>166.06800000000001</v>
      </c>
      <c r="GZ11" s="9">
        <v>156.16499999999999</v>
      </c>
      <c r="HA11" s="9">
        <v>15.833</v>
      </c>
      <c r="HB11" s="9">
        <v>14.446999999999999</v>
      </c>
      <c r="HC11" s="9">
        <v>4.9429999999999996</v>
      </c>
      <c r="HD11" s="9">
        <v>9.5039999999999996</v>
      </c>
      <c r="HE11" s="9">
        <v>9.3170000000000002</v>
      </c>
      <c r="HF11" s="9">
        <v>5.1310000000000002</v>
      </c>
      <c r="HG11" s="9">
        <v>10.821</v>
      </c>
      <c r="HH11" s="9">
        <v>1.026</v>
      </c>
      <c r="HI11" s="9">
        <v>2.1389999999999998</v>
      </c>
      <c r="HJ11" s="9">
        <v>3.8290000000000002</v>
      </c>
      <c r="HK11" s="9">
        <v>7.5679999999999996</v>
      </c>
      <c r="HL11" s="9">
        <v>3.05</v>
      </c>
      <c r="HM11" s="9">
        <v>9.2829999999999995</v>
      </c>
      <c r="HN11" s="9">
        <v>5.1639999999999997</v>
      </c>
      <c r="HO11" s="9">
        <v>1.3859999999999999</v>
      </c>
      <c r="HP11" s="9">
        <v>140.33199999999999</v>
      </c>
      <c r="HQ11" s="9">
        <v>117.956</v>
      </c>
      <c r="HR11" s="9">
        <v>111.723</v>
      </c>
      <c r="HS11" s="9">
        <v>0.52700000000000002</v>
      </c>
      <c r="HT11" s="9">
        <v>5.7069999999999999</v>
      </c>
      <c r="HU11" s="9">
        <v>2.101</v>
      </c>
      <c r="HV11" s="9">
        <v>2.052</v>
      </c>
      <c r="HW11" s="9">
        <v>1.5469999999999999</v>
      </c>
      <c r="HX11" s="9">
        <v>86.116</v>
      </c>
      <c r="HY11" s="9">
        <v>6.98</v>
      </c>
      <c r="HZ11" s="9">
        <v>7.9589999999999996</v>
      </c>
      <c r="IA11" s="9">
        <v>16.901</v>
      </c>
      <c r="IB11" s="9">
        <v>12.657</v>
      </c>
      <c r="IC11" s="9">
        <v>105.29900000000001</v>
      </c>
      <c r="ID11" s="9">
        <v>22.375</v>
      </c>
      <c r="IE11" s="9">
        <v>9.9030000000000005</v>
      </c>
      <c r="IF11" s="9">
        <v>166.06800000000001</v>
      </c>
      <c r="IG11" s="9">
        <v>255.15600000000001</v>
      </c>
      <c r="IH11" s="9">
        <v>220.69499999999999</v>
      </c>
      <c r="II11" s="9">
        <v>25.341999999999999</v>
      </c>
      <c r="IJ11" s="9">
        <v>18.169</v>
      </c>
      <c r="IK11" s="9">
        <v>5.415</v>
      </c>
      <c r="IL11" s="9">
        <v>12.753</v>
      </c>
      <c r="IM11" s="9">
        <v>9.68</v>
      </c>
      <c r="IN11" s="9">
        <v>8.4890000000000008</v>
      </c>
      <c r="IO11" s="9">
        <v>8.6460000000000008</v>
      </c>
      <c r="IP11" s="9">
        <v>5.7130000000000001</v>
      </c>
      <c r="IQ11" s="9">
        <v>1.073</v>
      </c>
    </row>
    <row r="12" spans="1:251">
      <c r="A12" s="10">
        <v>42401</v>
      </c>
      <c r="B12" s="9">
        <v>387.673</v>
      </c>
      <c r="C12" s="9">
        <v>404.83199999999999</v>
      </c>
      <c r="D12" s="9">
        <v>385.17099999999999</v>
      </c>
      <c r="E12" s="9">
        <v>25.356000000000002</v>
      </c>
      <c r="F12" s="9">
        <v>24.375</v>
      </c>
      <c r="G12" s="9">
        <v>9.91</v>
      </c>
      <c r="H12" s="9">
        <v>14.465</v>
      </c>
      <c r="I12" s="9">
        <v>12.792</v>
      </c>
      <c r="J12" s="9">
        <v>11.583</v>
      </c>
      <c r="K12" s="9">
        <v>11.167</v>
      </c>
      <c r="L12" s="9">
        <v>1.7150000000000001</v>
      </c>
      <c r="M12" s="9">
        <v>9.8510000000000009</v>
      </c>
      <c r="N12" s="9">
        <v>10.492000000000001</v>
      </c>
      <c r="O12" s="9">
        <v>6.9690000000000003</v>
      </c>
      <c r="P12" s="9">
        <v>6.9139999999999997</v>
      </c>
      <c r="Q12" s="9">
        <v>20.062999999999999</v>
      </c>
      <c r="R12" s="9">
        <v>4.3120000000000003</v>
      </c>
      <c r="S12" s="9">
        <v>0.98099999999999998</v>
      </c>
      <c r="T12" s="9">
        <v>359.81599999999997</v>
      </c>
      <c r="U12" s="9">
        <v>220.97399999999999</v>
      </c>
      <c r="V12" s="9">
        <v>199.93199999999999</v>
      </c>
      <c r="W12" s="9">
        <v>11.75</v>
      </c>
      <c r="X12" s="9">
        <v>9.2919999999999998</v>
      </c>
      <c r="Y12" s="9">
        <v>11.801</v>
      </c>
      <c r="Z12" s="9">
        <v>2.1739999999999999</v>
      </c>
      <c r="AA12" s="9">
        <v>5.4119999999999999</v>
      </c>
      <c r="AB12" s="9">
        <v>176.809</v>
      </c>
      <c r="AC12" s="9">
        <v>12.62</v>
      </c>
      <c r="AD12" s="9">
        <v>8.8710000000000004</v>
      </c>
      <c r="AE12" s="9">
        <v>22.672999999999998</v>
      </c>
      <c r="AF12" s="9">
        <v>51.97</v>
      </c>
      <c r="AG12" s="9">
        <v>169.00399999999999</v>
      </c>
      <c r="AH12" s="9">
        <v>138.84200000000001</v>
      </c>
      <c r="AI12" s="9">
        <v>19.66</v>
      </c>
      <c r="AJ12" s="9">
        <v>404.83199999999999</v>
      </c>
      <c r="AK12" s="9">
        <v>688.74900000000002</v>
      </c>
      <c r="AL12" s="9">
        <v>659.10599999999999</v>
      </c>
      <c r="AM12" s="9">
        <v>70.433000000000007</v>
      </c>
      <c r="AN12" s="9">
        <v>63.738</v>
      </c>
      <c r="AO12" s="9">
        <v>36.396000000000001</v>
      </c>
      <c r="AP12" s="9">
        <v>27.341999999999999</v>
      </c>
      <c r="AQ12" s="9">
        <v>51.054000000000002</v>
      </c>
      <c r="AR12" s="9">
        <v>12.683999999999999</v>
      </c>
      <c r="AS12" s="9">
        <v>53.383000000000003</v>
      </c>
      <c r="AT12" s="9">
        <v>0.503</v>
      </c>
      <c r="AU12" s="9">
        <v>9.202</v>
      </c>
      <c r="AV12" s="9">
        <v>19.373999999999999</v>
      </c>
      <c r="AW12" s="9">
        <v>20.131</v>
      </c>
      <c r="AX12" s="9">
        <v>24.231999999999999</v>
      </c>
      <c r="AY12" s="9">
        <v>46.442999999999998</v>
      </c>
      <c r="AZ12" s="9">
        <v>17.295000000000002</v>
      </c>
      <c r="BA12" s="9">
        <v>6.6950000000000003</v>
      </c>
      <c r="BB12" s="9">
        <v>588.673</v>
      </c>
      <c r="BC12" s="9">
        <v>468.00700000000001</v>
      </c>
      <c r="BD12" s="9">
        <v>447.69200000000001</v>
      </c>
      <c r="BE12" s="9">
        <v>12.946</v>
      </c>
      <c r="BF12" s="9">
        <v>7.3689999999999998</v>
      </c>
      <c r="BG12" s="9">
        <v>16.32</v>
      </c>
      <c r="BH12" s="9">
        <v>1.7529999999999999</v>
      </c>
      <c r="BI12" s="9">
        <v>2.2429999999999999</v>
      </c>
      <c r="BJ12" s="9">
        <v>366.44900000000001</v>
      </c>
      <c r="BK12" s="9">
        <v>28.157</v>
      </c>
      <c r="BL12" s="9">
        <v>21.193999999999999</v>
      </c>
      <c r="BM12" s="9">
        <v>52.206000000000003</v>
      </c>
      <c r="BN12" s="9">
        <v>95.771000000000001</v>
      </c>
      <c r="BO12" s="9">
        <v>372.23599999999999</v>
      </c>
      <c r="BP12" s="9">
        <v>120.666</v>
      </c>
      <c r="BQ12" s="9">
        <v>29.643000000000001</v>
      </c>
      <c r="BR12" s="9">
        <v>688.74900000000002</v>
      </c>
      <c r="BS12" s="9">
        <v>410.52499999999998</v>
      </c>
      <c r="BT12" s="9">
        <v>396.22</v>
      </c>
      <c r="BU12" s="9">
        <v>38.408000000000001</v>
      </c>
      <c r="BV12" s="9">
        <v>35.884999999999998</v>
      </c>
      <c r="BW12" s="9">
        <v>22.786000000000001</v>
      </c>
      <c r="BX12" s="9">
        <v>13.1</v>
      </c>
      <c r="BY12" s="9">
        <v>29.106000000000002</v>
      </c>
      <c r="BZ12" s="9">
        <v>6.78</v>
      </c>
      <c r="CA12" s="9">
        <v>27.954999999999998</v>
      </c>
      <c r="CB12" s="9">
        <v>2.903</v>
      </c>
      <c r="CC12" s="9">
        <v>4.383</v>
      </c>
      <c r="CD12" s="9">
        <v>10.151999999999999</v>
      </c>
      <c r="CE12" s="9">
        <v>11.394</v>
      </c>
      <c r="CF12" s="9">
        <v>14.339</v>
      </c>
      <c r="CG12" s="9">
        <v>24.731000000000002</v>
      </c>
      <c r="CH12" s="9">
        <v>11.154</v>
      </c>
      <c r="CI12" s="9">
        <v>2.5230000000000001</v>
      </c>
      <c r="CJ12" s="9">
        <v>357.81200000000001</v>
      </c>
      <c r="CK12" s="9">
        <v>238.06299999999999</v>
      </c>
      <c r="CL12" s="9">
        <v>226.9</v>
      </c>
      <c r="CM12" s="9">
        <v>5.43</v>
      </c>
      <c r="CN12" s="9">
        <v>5.7329999999999997</v>
      </c>
      <c r="CO12" s="9">
        <v>4.4059999999999997</v>
      </c>
      <c r="CP12" s="9">
        <v>5.6680000000000001</v>
      </c>
      <c r="CQ12" s="9">
        <v>0.57399999999999995</v>
      </c>
      <c r="CR12" s="9">
        <v>188.21899999999999</v>
      </c>
      <c r="CS12" s="9">
        <v>10.452</v>
      </c>
      <c r="CT12" s="9">
        <v>10.436999999999999</v>
      </c>
      <c r="CU12" s="9">
        <v>28.954999999999998</v>
      </c>
      <c r="CV12" s="9">
        <v>32.938000000000002</v>
      </c>
      <c r="CW12" s="9">
        <v>205.125</v>
      </c>
      <c r="CX12" s="9">
        <v>119.749</v>
      </c>
      <c r="CY12" s="9">
        <v>14.305999999999999</v>
      </c>
      <c r="CZ12" s="9">
        <v>410.52499999999998</v>
      </c>
      <c r="DA12" s="9">
        <v>282.81400000000002</v>
      </c>
      <c r="DB12" s="9">
        <v>259.58199999999999</v>
      </c>
      <c r="DC12" s="9">
        <v>24.266999999999999</v>
      </c>
      <c r="DD12" s="9">
        <v>17.234000000000002</v>
      </c>
      <c r="DE12" s="9">
        <v>10.545999999999999</v>
      </c>
      <c r="DF12" s="9">
        <v>6.6870000000000003</v>
      </c>
      <c r="DG12" s="9">
        <v>11.438000000000001</v>
      </c>
      <c r="DH12" s="9">
        <v>5.7960000000000003</v>
      </c>
      <c r="DI12" s="9">
        <v>9.7110000000000003</v>
      </c>
      <c r="DJ12" s="9">
        <v>3.177</v>
      </c>
      <c r="DK12" s="9">
        <v>2.5830000000000002</v>
      </c>
      <c r="DL12" s="9">
        <v>4.5140000000000002</v>
      </c>
      <c r="DM12" s="9">
        <v>6.7279999999999998</v>
      </c>
      <c r="DN12" s="9">
        <v>5.9909999999999997</v>
      </c>
      <c r="DO12" s="9">
        <v>8.66</v>
      </c>
      <c r="DP12" s="9">
        <v>8.5730000000000004</v>
      </c>
      <c r="DQ12" s="9">
        <v>7.0339999999999998</v>
      </c>
      <c r="DR12" s="9">
        <v>235.315</v>
      </c>
      <c r="DS12" s="9">
        <v>214.126</v>
      </c>
      <c r="DT12" s="9">
        <v>201.80699999999999</v>
      </c>
      <c r="DU12" s="9">
        <v>6.274</v>
      </c>
      <c r="DV12" s="9">
        <v>6.0449999999999999</v>
      </c>
      <c r="DW12" s="9">
        <v>4.7009999999999996</v>
      </c>
      <c r="DX12" s="9">
        <v>3.4790000000000001</v>
      </c>
      <c r="DY12" s="9">
        <v>1.972</v>
      </c>
      <c r="DZ12" s="9">
        <v>138.41</v>
      </c>
      <c r="EA12" s="9">
        <v>19.795999999999999</v>
      </c>
      <c r="EB12" s="9">
        <v>19.617999999999999</v>
      </c>
      <c r="EC12" s="9">
        <v>36.302999999999997</v>
      </c>
      <c r="ED12" s="9">
        <v>31.259</v>
      </c>
      <c r="EE12" s="9">
        <v>182.86699999999999</v>
      </c>
      <c r="EF12" s="9">
        <v>21.189</v>
      </c>
      <c r="EG12" s="9">
        <v>23.231999999999999</v>
      </c>
      <c r="EH12" s="9">
        <v>282.81400000000002</v>
      </c>
      <c r="EI12" s="9">
        <v>404.04</v>
      </c>
      <c r="EJ12" s="9">
        <v>373.48700000000002</v>
      </c>
      <c r="EK12" s="9">
        <v>27.567</v>
      </c>
      <c r="EL12" s="9">
        <v>25.161000000000001</v>
      </c>
      <c r="EM12" s="9">
        <v>4.8570000000000002</v>
      </c>
      <c r="EN12" s="9">
        <v>20.303999999999998</v>
      </c>
      <c r="EO12" s="9">
        <v>14.509</v>
      </c>
      <c r="EP12" s="9">
        <v>10.651999999999999</v>
      </c>
      <c r="EQ12" s="9">
        <v>13.510999999999999</v>
      </c>
      <c r="ER12" s="9">
        <v>5.835</v>
      </c>
      <c r="ES12" s="9">
        <v>5.2919999999999998</v>
      </c>
      <c r="ET12" s="9">
        <v>7.5659999999999998</v>
      </c>
      <c r="EU12" s="9">
        <v>7.7050000000000001</v>
      </c>
      <c r="EV12" s="9">
        <v>9.89</v>
      </c>
      <c r="EW12" s="9">
        <v>15.015000000000001</v>
      </c>
      <c r="EX12" s="9">
        <v>10.146000000000001</v>
      </c>
      <c r="EY12" s="9">
        <v>2.4049999999999998</v>
      </c>
      <c r="EZ12" s="9">
        <v>345.92</v>
      </c>
      <c r="FA12" s="9">
        <v>300.79899999999998</v>
      </c>
      <c r="FB12" s="9">
        <v>277.202</v>
      </c>
      <c r="FC12" s="9">
        <v>11.077</v>
      </c>
      <c r="FD12" s="9">
        <v>12.52</v>
      </c>
      <c r="FE12" s="9">
        <v>9.2899999999999991</v>
      </c>
      <c r="FF12" s="9">
        <v>10.265000000000001</v>
      </c>
      <c r="FG12" s="9">
        <v>3.5459999999999998</v>
      </c>
      <c r="FH12" s="9">
        <v>239.94399999999999</v>
      </c>
      <c r="FI12" s="9">
        <v>17.513999999999999</v>
      </c>
      <c r="FJ12" s="9">
        <v>17.056999999999999</v>
      </c>
      <c r="FK12" s="9">
        <v>26.283000000000001</v>
      </c>
      <c r="FL12" s="9">
        <v>46.225999999999999</v>
      </c>
      <c r="FM12" s="9">
        <v>254.57300000000001</v>
      </c>
      <c r="FN12" s="9">
        <v>45.121000000000002</v>
      </c>
      <c r="FO12" s="9">
        <v>30.553000000000001</v>
      </c>
      <c r="FP12" s="9">
        <v>404.04</v>
      </c>
      <c r="FQ12" s="9">
        <v>271.56900000000002</v>
      </c>
      <c r="FR12" s="9">
        <v>246.81399999999999</v>
      </c>
      <c r="FS12" s="9">
        <v>25.215</v>
      </c>
      <c r="FT12" s="9">
        <v>20.526</v>
      </c>
      <c r="FU12" s="9">
        <v>7.806</v>
      </c>
      <c r="FV12" s="9">
        <v>12.72</v>
      </c>
      <c r="FW12" s="9">
        <v>10.563000000000001</v>
      </c>
      <c r="FX12" s="9">
        <v>9.9629999999999992</v>
      </c>
      <c r="FY12" s="9">
        <v>9.6720000000000006</v>
      </c>
      <c r="FZ12" s="9">
        <v>9.4719999999999995</v>
      </c>
      <c r="GA12" s="9">
        <v>1.3819999999999999</v>
      </c>
      <c r="GB12" s="9">
        <v>4.7699999999999996</v>
      </c>
      <c r="GC12" s="9">
        <v>9.5440000000000005</v>
      </c>
      <c r="GD12" s="9">
        <v>6.2119999999999997</v>
      </c>
      <c r="GE12" s="9">
        <v>14.122999999999999</v>
      </c>
      <c r="GF12" s="9">
        <v>6.4029999999999996</v>
      </c>
      <c r="GG12" s="9">
        <v>4.6900000000000004</v>
      </c>
      <c r="GH12" s="9">
        <v>221.59899999999999</v>
      </c>
      <c r="GI12" s="9">
        <v>199.96600000000001</v>
      </c>
      <c r="GJ12" s="9">
        <v>190.25399999999999</v>
      </c>
      <c r="GK12" s="9">
        <v>3.911</v>
      </c>
      <c r="GL12" s="9">
        <v>5.8010000000000002</v>
      </c>
      <c r="GM12" s="9">
        <v>2.2130000000000001</v>
      </c>
      <c r="GN12" s="9">
        <v>6.2809999999999997</v>
      </c>
      <c r="GO12" s="9">
        <v>0</v>
      </c>
      <c r="GP12" s="9">
        <v>136.42099999999999</v>
      </c>
      <c r="GQ12" s="9">
        <v>14.82</v>
      </c>
      <c r="GR12" s="9">
        <v>12.282999999999999</v>
      </c>
      <c r="GS12" s="9">
        <v>36.441000000000003</v>
      </c>
      <c r="GT12" s="9">
        <v>27.861000000000001</v>
      </c>
      <c r="GU12" s="9">
        <v>172.10499999999999</v>
      </c>
      <c r="GV12" s="9">
        <v>21.632999999999999</v>
      </c>
      <c r="GW12" s="9">
        <v>24.754999999999999</v>
      </c>
      <c r="GX12" s="9">
        <v>271.56900000000002</v>
      </c>
      <c r="GY12" s="9">
        <v>183.17400000000001</v>
      </c>
      <c r="GZ12" s="9">
        <v>172.00800000000001</v>
      </c>
      <c r="HA12" s="9">
        <v>16.087</v>
      </c>
      <c r="HB12" s="9">
        <v>14.428000000000001</v>
      </c>
      <c r="HC12" s="9">
        <v>6.2279999999999998</v>
      </c>
      <c r="HD12" s="9">
        <v>8.1999999999999993</v>
      </c>
      <c r="HE12" s="9">
        <v>8.4009999999999998</v>
      </c>
      <c r="HF12" s="9">
        <v>6.0270000000000001</v>
      </c>
      <c r="HG12" s="9">
        <v>9.5440000000000005</v>
      </c>
      <c r="HH12" s="9">
        <v>1.2430000000000001</v>
      </c>
      <c r="HI12" s="9">
        <v>2.552</v>
      </c>
      <c r="HJ12" s="9">
        <v>5.99</v>
      </c>
      <c r="HK12" s="9">
        <v>3.968</v>
      </c>
      <c r="HL12" s="9">
        <v>4.47</v>
      </c>
      <c r="HM12" s="9">
        <v>9.2200000000000006</v>
      </c>
      <c r="HN12" s="9">
        <v>5.2080000000000002</v>
      </c>
      <c r="HO12" s="9">
        <v>1.66</v>
      </c>
      <c r="HP12" s="9">
        <v>155.92099999999999</v>
      </c>
      <c r="HQ12" s="9">
        <v>132.86500000000001</v>
      </c>
      <c r="HR12" s="9">
        <v>127.346</v>
      </c>
      <c r="HS12" s="9">
        <v>1.542</v>
      </c>
      <c r="HT12" s="9">
        <v>3.976</v>
      </c>
      <c r="HU12" s="9">
        <v>2.5539999999999998</v>
      </c>
      <c r="HV12" s="9">
        <v>1.7929999999999999</v>
      </c>
      <c r="HW12" s="9">
        <v>1.171</v>
      </c>
      <c r="HX12" s="9">
        <v>97.736999999999995</v>
      </c>
      <c r="HY12" s="9">
        <v>7.2880000000000003</v>
      </c>
      <c r="HZ12" s="9">
        <v>6.5960000000000001</v>
      </c>
      <c r="IA12" s="9">
        <v>21.244</v>
      </c>
      <c r="IB12" s="9">
        <v>13.356999999999999</v>
      </c>
      <c r="IC12" s="9">
        <v>119.508</v>
      </c>
      <c r="ID12" s="9">
        <v>23.056000000000001</v>
      </c>
      <c r="IE12" s="9">
        <v>11.166</v>
      </c>
      <c r="IF12" s="9">
        <v>183.17400000000001</v>
      </c>
      <c r="IG12" s="9">
        <v>253.96899999999999</v>
      </c>
      <c r="IH12" s="9">
        <v>232.51</v>
      </c>
      <c r="II12" s="9">
        <v>17.541</v>
      </c>
      <c r="IJ12" s="9">
        <v>14.635999999999999</v>
      </c>
      <c r="IK12" s="9">
        <v>5.8860000000000001</v>
      </c>
      <c r="IL12" s="9">
        <v>8.7490000000000006</v>
      </c>
      <c r="IM12" s="9">
        <v>9.0389999999999997</v>
      </c>
      <c r="IN12" s="9">
        <v>5.5960000000000001</v>
      </c>
      <c r="IO12" s="9">
        <v>8.76</v>
      </c>
      <c r="IP12" s="9">
        <v>3.93</v>
      </c>
      <c r="IQ12" s="9">
        <v>0</v>
      </c>
    </row>
    <row r="13" spans="1:251">
      <c r="A13" s="10">
        <v>42767</v>
      </c>
      <c r="B13" s="9">
        <v>413.78</v>
      </c>
      <c r="C13" s="9">
        <v>429.96199999999999</v>
      </c>
      <c r="D13" s="9">
        <v>413.96800000000002</v>
      </c>
      <c r="E13" s="9">
        <v>25.978999999999999</v>
      </c>
      <c r="F13" s="9">
        <v>22.698</v>
      </c>
      <c r="G13" s="9">
        <v>9.3650000000000002</v>
      </c>
      <c r="H13" s="9">
        <v>13.333</v>
      </c>
      <c r="I13" s="9">
        <v>11.983000000000001</v>
      </c>
      <c r="J13" s="9">
        <v>10.715</v>
      </c>
      <c r="K13" s="9">
        <v>12.007999999999999</v>
      </c>
      <c r="L13" s="9">
        <v>1.7370000000000001</v>
      </c>
      <c r="M13" s="9">
        <v>6.3280000000000003</v>
      </c>
      <c r="N13" s="9">
        <v>8.1470000000000002</v>
      </c>
      <c r="O13" s="9">
        <v>5.35</v>
      </c>
      <c r="P13" s="9">
        <v>9.2010000000000005</v>
      </c>
      <c r="Q13" s="9">
        <v>17.303999999999998</v>
      </c>
      <c r="R13" s="9">
        <v>5.3940000000000001</v>
      </c>
      <c r="S13" s="9">
        <v>3.2810000000000001</v>
      </c>
      <c r="T13" s="9">
        <v>387.98899999999998</v>
      </c>
      <c r="U13" s="9">
        <v>239.827</v>
      </c>
      <c r="V13" s="9">
        <v>229.68700000000001</v>
      </c>
      <c r="W13" s="9">
        <v>7.3310000000000004</v>
      </c>
      <c r="X13" s="9">
        <v>2.8090000000000002</v>
      </c>
      <c r="Y13" s="9">
        <v>5.4720000000000004</v>
      </c>
      <c r="Z13" s="9">
        <v>0</v>
      </c>
      <c r="AA13" s="9">
        <v>2.8660000000000001</v>
      </c>
      <c r="AB13" s="9">
        <v>194.40100000000001</v>
      </c>
      <c r="AC13" s="9">
        <v>13.579000000000001</v>
      </c>
      <c r="AD13" s="9">
        <v>9.6980000000000004</v>
      </c>
      <c r="AE13" s="9">
        <v>22.15</v>
      </c>
      <c r="AF13" s="9">
        <v>43.206000000000003</v>
      </c>
      <c r="AG13" s="9">
        <v>196.62100000000001</v>
      </c>
      <c r="AH13" s="9">
        <v>148.16200000000001</v>
      </c>
      <c r="AI13" s="9">
        <v>15.994</v>
      </c>
      <c r="AJ13" s="9">
        <v>429.96199999999999</v>
      </c>
      <c r="AK13" s="9">
        <v>736.04899999999998</v>
      </c>
      <c r="AL13" s="9">
        <v>692.81100000000004</v>
      </c>
      <c r="AM13" s="9">
        <v>55.701000000000001</v>
      </c>
      <c r="AN13" s="9">
        <v>50.05</v>
      </c>
      <c r="AO13" s="9">
        <v>29.074999999999999</v>
      </c>
      <c r="AP13" s="9">
        <v>20.975999999999999</v>
      </c>
      <c r="AQ13" s="9">
        <v>43.423999999999999</v>
      </c>
      <c r="AR13" s="9">
        <v>6.6260000000000003</v>
      </c>
      <c r="AS13" s="9">
        <v>44.844999999999999</v>
      </c>
      <c r="AT13" s="9">
        <v>0</v>
      </c>
      <c r="AU13" s="9">
        <v>5.2050000000000001</v>
      </c>
      <c r="AV13" s="9">
        <v>11.926</v>
      </c>
      <c r="AW13" s="9">
        <v>17.507000000000001</v>
      </c>
      <c r="AX13" s="9">
        <v>20.617999999999999</v>
      </c>
      <c r="AY13" s="9">
        <v>35.933999999999997</v>
      </c>
      <c r="AZ13" s="9">
        <v>14.117000000000001</v>
      </c>
      <c r="BA13" s="9">
        <v>5.6509999999999998</v>
      </c>
      <c r="BB13" s="9">
        <v>637.11</v>
      </c>
      <c r="BC13" s="9">
        <v>537.05799999999999</v>
      </c>
      <c r="BD13" s="9">
        <v>507.17599999999999</v>
      </c>
      <c r="BE13" s="9">
        <v>21.08</v>
      </c>
      <c r="BF13" s="9">
        <v>8.8019999999999996</v>
      </c>
      <c r="BG13" s="9">
        <v>25.501000000000001</v>
      </c>
      <c r="BH13" s="9">
        <v>0.54300000000000004</v>
      </c>
      <c r="BI13" s="9">
        <v>3.8370000000000002</v>
      </c>
      <c r="BJ13" s="9">
        <v>436.20400000000001</v>
      </c>
      <c r="BK13" s="9">
        <v>37.723999999999997</v>
      </c>
      <c r="BL13" s="9">
        <v>23.315000000000001</v>
      </c>
      <c r="BM13" s="9">
        <v>39.814999999999998</v>
      </c>
      <c r="BN13" s="9">
        <v>105.417</v>
      </c>
      <c r="BO13" s="9">
        <v>431.642</v>
      </c>
      <c r="BP13" s="9">
        <v>100.05200000000001</v>
      </c>
      <c r="BQ13" s="9">
        <v>43.238</v>
      </c>
      <c r="BR13" s="9">
        <v>736.04899999999998</v>
      </c>
      <c r="BS13" s="9">
        <v>402.983</v>
      </c>
      <c r="BT13" s="9">
        <v>381.161</v>
      </c>
      <c r="BU13" s="9">
        <v>39.932000000000002</v>
      </c>
      <c r="BV13" s="9">
        <v>38.54</v>
      </c>
      <c r="BW13" s="9">
        <v>27.675999999999998</v>
      </c>
      <c r="BX13" s="9">
        <v>10.864000000000001</v>
      </c>
      <c r="BY13" s="9">
        <v>31.584</v>
      </c>
      <c r="BZ13" s="9">
        <v>6.9560000000000004</v>
      </c>
      <c r="CA13" s="9">
        <v>32.091999999999999</v>
      </c>
      <c r="CB13" s="9">
        <v>1.4650000000000001</v>
      </c>
      <c r="CC13" s="9">
        <v>4.9829999999999997</v>
      </c>
      <c r="CD13" s="9">
        <v>13.833</v>
      </c>
      <c r="CE13" s="9">
        <v>11.429</v>
      </c>
      <c r="CF13" s="9">
        <v>13.278</v>
      </c>
      <c r="CG13" s="9">
        <v>23.716999999999999</v>
      </c>
      <c r="CH13" s="9">
        <v>14.824</v>
      </c>
      <c r="CI13" s="9">
        <v>1.3919999999999999</v>
      </c>
      <c r="CJ13" s="9">
        <v>341.22800000000001</v>
      </c>
      <c r="CK13" s="9">
        <v>221.429</v>
      </c>
      <c r="CL13" s="9">
        <v>216.297</v>
      </c>
      <c r="CM13" s="9">
        <v>2.2909999999999999</v>
      </c>
      <c r="CN13" s="9">
        <v>2.84</v>
      </c>
      <c r="CO13" s="9">
        <v>3.609</v>
      </c>
      <c r="CP13" s="9">
        <v>0.51600000000000001</v>
      </c>
      <c r="CQ13" s="9">
        <v>1.0069999999999999</v>
      </c>
      <c r="CR13" s="9">
        <v>183.76300000000001</v>
      </c>
      <c r="CS13" s="9">
        <v>5.819</v>
      </c>
      <c r="CT13" s="9">
        <v>6.3390000000000004</v>
      </c>
      <c r="CU13" s="9">
        <v>25.507999999999999</v>
      </c>
      <c r="CV13" s="9">
        <v>26.329000000000001</v>
      </c>
      <c r="CW13" s="9">
        <v>195.1</v>
      </c>
      <c r="CX13" s="9">
        <v>119.79900000000001</v>
      </c>
      <c r="CY13" s="9">
        <v>21.823</v>
      </c>
      <c r="CZ13" s="9">
        <v>402.983</v>
      </c>
      <c r="DA13" s="9">
        <v>300.46899999999999</v>
      </c>
      <c r="DB13" s="9">
        <v>275.84899999999999</v>
      </c>
      <c r="DC13" s="9">
        <v>34.427</v>
      </c>
      <c r="DD13" s="9">
        <v>31.553999999999998</v>
      </c>
      <c r="DE13" s="9">
        <v>17.131</v>
      </c>
      <c r="DF13" s="9">
        <v>14.423</v>
      </c>
      <c r="DG13" s="9">
        <v>19.248999999999999</v>
      </c>
      <c r="DH13" s="9">
        <v>12.305999999999999</v>
      </c>
      <c r="DI13" s="9">
        <v>17.053999999999998</v>
      </c>
      <c r="DJ13" s="9">
        <v>9.8160000000000007</v>
      </c>
      <c r="DK13" s="9">
        <v>4.2110000000000003</v>
      </c>
      <c r="DL13" s="9">
        <v>5.7</v>
      </c>
      <c r="DM13" s="9">
        <v>18.146999999999998</v>
      </c>
      <c r="DN13" s="9">
        <v>7.7080000000000002</v>
      </c>
      <c r="DO13" s="9">
        <v>21.709</v>
      </c>
      <c r="DP13" s="9">
        <v>9.8450000000000006</v>
      </c>
      <c r="DQ13" s="9">
        <v>2.8730000000000002</v>
      </c>
      <c r="DR13" s="9">
        <v>241.422</v>
      </c>
      <c r="DS13" s="9">
        <v>217.19800000000001</v>
      </c>
      <c r="DT13" s="9">
        <v>213.077</v>
      </c>
      <c r="DU13" s="9">
        <v>2.6139999999999999</v>
      </c>
      <c r="DV13" s="9">
        <v>1.5069999999999999</v>
      </c>
      <c r="DW13" s="9">
        <v>1.54</v>
      </c>
      <c r="DX13" s="9">
        <v>1.1579999999999999</v>
      </c>
      <c r="DY13" s="9">
        <v>1.4219999999999999</v>
      </c>
      <c r="DZ13" s="9">
        <v>147.209</v>
      </c>
      <c r="EA13" s="9">
        <v>19.116</v>
      </c>
      <c r="EB13" s="9">
        <v>13.082000000000001</v>
      </c>
      <c r="EC13" s="9">
        <v>37.790999999999997</v>
      </c>
      <c r="ED13" s="9">
        <v>30.73</v>
      </c>
      <c r="EE13" s="9">
        <v>186.46700000000001</v>
      </c>
      <c r="EF13" s="9">
        <v>24.224</v>
      </c>
      <c r="EG13" s="9">
        <v>24.62</v>
      </c>
      <c r="EH13" s="9">
        <v>300.46899999999999</v>
      </c>
      <c r="EI13" s="9">
        <v>434.66500000000002</v>
      </c>
      <c r="EJ13" s="9">
        <v>405.64</v>
      </c>
      <c r="EK13" s="9">
        <v>25.449000000000002</v>
      </c>
      <c r="EL13" s="9">
        <v>22.074999999999999</v>
      </c>
      <c r="EM13" s="9">
        <v>7.9960000000000004</v>
      </c>
      <c r="EN13" s="9">
        <v>14.079000000000001</v>
      </c>
      <c r="EO13" s="9">
        <v>14.7</v>
      </c>
      <c r="EP13" s="9">
        <v>7.375</v>
      </c>
      <c r="EQ13" s="9">
        <v>13.128</v>
      </c>
      <c r="ER13" s="9">
        <v>5.2190000000000003</v>
      </c>
      <c r="ES13" s="9">
        <v>3.7269999999999999</v>
      </c>
      <c r="ET13" s="9">
        <v>5.9029999999999996</v>
      </c>
      <c r="EU13" s="9">
        <v>8.0410000000000004</v>
      </c>
      <c r="EV13" s="9">
        <v>8.1310000000000002</v>
      </c>
      <c r="EW13" s="9">
        <v>13.54</v>
      </c>
      <c r="EX13" s="9">
        <v>8.5350000000000001</v>
      </c>
      <c r="EY13" s="9">
        <v>3.3740000000000001</v>
      </c>
      <c r="EZ13" s="9">
        <v>380.19099999999997</v>
      </c>
      <c r="FA13" s="9">
        <v>330.01900000000001</v>
      </c>
      <c r="FB13" s="9">
        <v>305.74400000000003</v>
      </c>
      <c r="FC13" s="9">
        <v>12.465</v>
      </c>
      <c r="FD13" s="9">
        <v>11.81</v>
      </c>
      <c r="FE13" s="9">
        <v>8.7530000000000001</v>
      </c>
      <c r="FF13" s="9">
        <v>9.0289999999999999</v>
      </c>
      <c r="FG13" s="9">
        <v>5.9969999999999999</v>
      </c>
      <c r="FH13" s="9">
        <v>272.53699999999998</v>
      </c>
      <c r="FI13" s="9">
        <v>14.532</v>
      </c>
      <c r="FJ13" s="9">
        <v>18.21</v>
      </c>
      <c r="FK13" s="9">
        <v>24.739000000000001</v>
      </c>
      <c r="FL13" s="9">
        <v>48.460999999999999</v>
      </c>
      <c r="FM13" s="9">
        <v>281.55700000000002</v>
      </c>
      <c r="FN13" s="9">
        <v>50.173000000000002</v>
      </c>
      <c r="FO13" s="9">
        <v>29.024999999999999</v>
      </c>
      <c r="FP13" s="9">
        <v>434.66500000000002</v>
      </c>
      <c r="FQ13" s="9">
        <v>246.809</v>
      </c>
      <c r="FR13" s="9">
        <v>225.435</v>
      </c>
      <c r="FS13" s="9">
        <v>20.064</v>
      </c>
      <c r="FT13" s="9">
        <v>19.439</v>
      </c>
      <c r="FU13" s="9">
        <v>6.8860000000000001</v>
      </c>
      <c r="FV13" s="9">
        <v>12.553000000000001</v>
      </c>
      <c r="FW13" s="9">
        <v>8.19</v>
      </c>
      <c r="FX13" s="9">
        <v>11.249000000000001</v>
      </c>
      <c r="FY13" s="9">
        <v>7.5990000000000002</v>
      </c>
      <c r="FZ13" s="9">
        <v>9.9499999999999993</v>
      </c>
      <c r="GA13" s="9">
        <v>1.266</v>
      </c>
      <c r="GB13" s="9">
        <v>5.8639999999999999</v>
      </c>
      <c r="GC13" s="9">
        <v>7.9329999999999998</v>
      </c>
      <c r="GD13" s="9">
        <v>5.6429999999999998</v>
      </c>
      <c r="GE13" s="9">
        <v>14.252000000000001</v>
      </c>
      <c r="GF13" s="9">
        <v>5.1879999999999997</v>
      </c>
      <c r="GG13" s="9">
        <v>0.625</v>
      </c>
      <c r="GH13" s="9">
        <v>205.37100000000001</v>
      </c>
      <c r="GI13" s="9">
        <v>182.821</v>
      </c>
      <c r="GJ13" s="9">
        <v>174.017</v>
      </c>
      <c r="GK13" s="9">
        <v>4.9569999999999999</v>
      </c>
      <c r="GL13" s="9">
        <v>3.847</v>
      </c>
      <c r="GM13" s="9">
        <v>3.4670000000000001</v>
      </c>
      <c r="GN13" s="9">
        <v>5.3369999999999997</v>
      </c>
      <c r="GO13" s="9">
        <v>0</v>
      </c>
      <c r="GP13" s="9">
        <v>132.68799999999999</v>
      </c>
      <c r="GQ13" s="9">
        <v>8.2349999999999994</v>
      </c>
      <c r="GR13" s="9">
        <v>9.6739999999999995</v>
      </c>
      <c r="GS13" s="9">
        <v>32.223999999999997</v>
      </c>
      <c r="GT13" s="9">
        <v>20.143000000000001</v>
      </c>
      <c r="GU13" s="9">
        <v>162.678</v>
      </c>
      <c r="GV13" s="9">
        <v>22.548999999999999</v>
      </c>
      <c r="GW13" s="9">
        <v>21.373999999999999</v>
      </c>
      <c r="GX13" s="9">
        <v>246.809</v>
      </c>
      <c r="GY13" s="9">
        <v>181.148</v>
      </c>
      <c r="GZ13" s="9">
        <v>170.95500000000001</v>
      </c>
      <c r="HA13" s="9">
        <v>16.831</v>
      </c>
      <c r="HB13" s="9">
        <v>16.314</v>
      </c>
      <c r="HC13" s="9">
        <v>6.86</v>
      </c>
      <c r="HD13" s="9">
        <v>9.4540000000000006</v>
      </c>
      <c r="HE13" s="9">
        <v>12.173</v>
      </c>
      <c r="HF13" s="9">
        <v>4.141</v>
      </c>
      <c r="HG13" s="9">
        <v>12.715</v>
      </c>
      <c r="HH13" s="9">
        <v>2.4529999999999998</v>
      </c>
      <c r="HI13" s="9">
        <v>0.53</v>
      </c>
      <c r="HJ13" s="9">
        <v>4.7249999999999996</v>
      </c>
      <c r="HK13" s="9">
        <v>6.6360000000000001</v>
      </c>
      <c r="HL13" s="9">
        <v>4.9530000000000003</v>
      </c>
      <c r="HM13" s="9">
        <v>6.2779999999999996</v>
      </c>
      <c r="HN13" s="9">
        <v>10.036</v>
      </c>
      <c r="HO13" s="9">
        <v>0.51800000000000002</v>
      </c>
      <c r="HP13" s="9">
        <v>154.124</v>
      </c>
      <c r="HQ13" s="9">
        <v>132.01900000000001</v>
      </c>
      <c r="HR13" s="9">
        <v>124.45699999999999</v>
      </c>
      <c r="HS13" s="9">
        <v>1.7649999999999999</v>
      </c>
      <c r="HT13" s="9">
        <v>5.7969999999999997</v>
      </c>
      <c r="HU13" s="9">
        <v>3.6509999999999998</v>
      </c>
      <c r="HV13" s="9">
        <v>2.1629999999999998</v>
      </c>
      <c r="HW13" s="9">
        <v>1.135</v>
      </c>
      <c r="HX13" s="9">
        <v>98.406999999999996</v>
      </c>
      <c r="HY13" s="9">
        <v>5.7949999999999999</v>
      </c>
      <c r="HZ13" s="9">
        <v>6.694</v>
      </c>
      <c r="IA13" s="9">
        <v>21.123999999999999</v>
      </c>
      <c r="IB13" s="9">
        <v>14.728</v>
      </c>
      <c r="IC13" s="9">
        <v>117.291</v>
      </c>
      <c r="ID13" s="9">
        <v>22.105</v>
      </c>
      <c r="IE13" s="9">
        <v>10.194000000000001</v>
      </c>
      <c r="IF13" s="9">
        <v>181.148</v>
      </c>
      <c r="IG13" s="9">
        <v>285.45</v>
      </c>
      <c r="IH13" s="9">
        <v>259.75099999999998</v>
      </c>
      <c r="II13" s="9">
        <v>21.655999999999999</v>
      </c>
      <c r="IJ13" s="9">
        <v>20.603000000000002</v>
      </c>
      <c r="IK13" s="9">
        <v>9.7520000000000007</v>
      </c>
      <c r="IL13" s="9">
        <v>10.851000000000001</v>
      </c>
      <c r="IM13" s="9">
        <v>10.691000000000001</v>
      </c>
      <c r="IN13" s="9">
        <v>9.9120000000000008</v>
      </c>
      <c r="IO13" s="9">
        <v>13.141999999999999</v>
      </c>
      <c r="IP13" s="9">
        <v>6.3150000000000004</v>
      </c>
      <c r="IQ13" s="9">
        <v>0</v>
      </c>
    </row>
    <row r="14" spans="1:251">
      <c r="A14" s="10">
        <v>43132</v>
      </c>
      <c r="B14" s="9">
        <v>436.13900000000001</v>
      </c>
      <c r="C14" s="9">
        <v>384.31400000000002</v>
      </c>
      <c r="D14" s="9">
        <v>370.923</v>
      </c>
      <c r="E14" s="9">
        <v>20.719000000000001</v>
      </c>
      <c r="F14" s="9">
        <v>18.695</v>
      </c>
      <c r="G14" s="9">
        <v>6.3280000000000003</v>
      </c>
      <c r="H14" s="9">
        <v>11.228</v>
      </c>
      <c r="I14" s="9">
        <v>10.596</v>
      </c>
      <c r="J14" s="9">
        <v>8.0980000000000008</v>
      </c>
      <c r="K14" s="9">
        <v>12.62</v>
      </c>
      <c r="L14" s="9">
        <v>0</v>
      </c>
      <c r="M14" s="9">
        <v>6.0750000000000002</v>
      </c>
      <c r="N14" s="9">
        <v>7.9969999999999999</v>
      </c>
      <c r="O14" s="9">
        <v>3.7069999999999999</v>
      </c>
      <c r="P14" s="9">
        <v>6.9909999999999997</v>
      </c>
      <c r="Q14" s="9">
        <v>13.914</v>
      </c>
      <c r="R14" s="9">
        <v>4.7809999999999997</v>
      </c>
      <c r="S14" s="9">
        <v>2.024</v>
      </c>
      <c r="T14" s="9">
        <v>350.20400000000001</v>
      </c>
      <c r="U14" s="9">
        <v>209.50700000000001</v>
      </c>
      <c r="V14" s="9">
        <v>197.16</v>
      </c>
      <c r="W14" s="9">
        <v>8.94</v>
      </c>
      <c r="X14" s="9">
        <v>3.407</v>
      </c>
      <c r="Y14" s="9">
        <v>6.8710000000000004</v>
      </c>
      <c r="Z14" s="9">
        <v>1.552</v>
      </c>
      <c r="AA14" s="9">
        <v>3.411</v>
      </c>
      <c r="AB14" s="9">
        <v>175.46799999999999</v>
      </c>
      <c r="AC14" s="9">
        <v>9.8610000000000007</v>
      </c>
      <c r="AD14" s="9">
        <v>6.9269999999999996</v>
      </c>
      <c r="AE14" s="9">
        <v>17.251000000000001</v>
      </c>
      <c r="AF14" s="9">
        <v>38.893000000000001</v>
      </c>
      <c r="AG14" s="9">
        <v>170.613</v>
      </c>
      <c r="AH14" s="9">
        <v>140.697</v>
      </c>
      <c r="AI14" s="9">
        <v>13.391999999999999</v>
      </c>
      <c r="AJ14" s="9">
        <v>384.31400000000002</v>
      </c>
      <c r="AK14" s="9">
        <v>768.69600000000003</v>
      </c>
      <c r="AL14" s="9">
        <v>733.92</v>
      </c>
      <c r="AM14" s="9">
        <v>65.53</v>
      </c>
      <c r="AN14" s="9">
        <v>61.192999999999998</v>
      </c>
      <c r="AO14" s="9">
        <v>34.96</v>
      </c>
      <c r="AP14" s="9">
        <v>26.233000000000001</v>
      </c>
      <c r="AQ14" s="9">
        <v>53.07</v>
      </c>
      <c r="AR14" s="9">
        <v>8.1229999999999993</v>
      </c>
      <c r="AS14" s="9">
        <v>55.460999999999999</v>
      </c>
      <c r="AT14" s="9">
        <v>0.52400000000000002</v>
      </c>
      <c r="AU14" s="9">
        <v>5.2080000000000002</v>
      </c>
      <c r="AV14" s="9">
        <v>23.245999999999999</v>
      </c>
      <c r="AW14" s="9">
        <v>19.401</v>
      </c>
      <c r="AX14" s="9">
        <v>18.545999999999999</v>
      </c>
      <c r="AY14" s="9">
        <v>42.176000000000002</v>
      </c>
      <c r="AZ14" s="9">
        <v>19.016999999999999</v>
      </c>
      <c r="BA14" s="9">
        <v>4.3369999999999997</v>
      </c>
      <c r="BB14" s="9">
        <v>668.39</v>
      </c>
      <c r="BC14" s="9">
        <v>558.73500000000001</v>
      </c>
      <c r="BD14" s="9">
        <v>523.95600000000002</v>
      </c>
      <c r="BE14" s="9">
        <v>22.234000000000002</v>
      </c>
      <c r="BF14" s="9">
        <v>12.545</v>
      </c>
      <c r="BG14" s="9">
        <v>28.468</v>
      </c>
      <c r="BH14" s="9">
        <v>2.7029999999999998</v>
      </c>
      <c r="BI14" s="9">
        <v>3.609</v>
      </c>
      <c r="BJ14" s="9">
        <v>448.91800000000001</v>
      </c>
      <c r="BK14" s="9">
        <v>40.091999999999999</v>
      </c>
      <c r="BL14" s="9">
        <v>23.858000000000001</v>
      </c>
      <c r="BM14" s="9">
        <v>45.866999999999997</v>
      </c>
      <c r="BN14" s="9">
        <v>132.27799999999999</v>
      </c>
      <c r="BO14" s="9">
        <v>426.45699999999999</v>
      </c>
      <c r="BP14" s="9">
        <v>109.655</v>
      </c>
      <c r="BQ14" s="9">
        <v>34.776000000000003</v>
      </c>
      <c r="BR14" s="9">
        <v>768.69600000000003</v>
      </c>
      <c r="BS14" s="9">
        <v>427.86900000000003</v>
      </c>
      <c r="BT14" s="9">
        <v>410.642</v>
      </c>
      <c r="BU14" s="9">
        <v>33.872</v>
      </c>
      <c r="BV14" s="9">
        <v>32.384999999999998</v>
      </c>
      <c r="BW14" s="9">
        <v>17.974</v>
      </c>
      <c r="BX14" s="9">
        <v>14.411</v>
      </c>
      <c r="BY14" s="9">
        <v>22.89</v>
      </c>
      <c r="BZ14" s="9">
        <v>9.4939999999999998</v>
      </c>
      <c r="CA14" s="9">
        <v>21.997</v>
      </c>
      <c r="CB14" s="9">
        <v>2.6920000000000002</v>
      </c>
      <c r="CC14" s="9">
        <v>7.1829999999999998</v>
      </c>
      <c r="CD14" s="9">
        <v>15.329000000000001</v>
      </c>
      <c r="CE14" s="9">
        <v>7.2389999999999999</v>
      </c>
      <c r="CF14" s="9">
        <v>9.8170000000000002</v>
      </c>
      <c r="CG14" s="9">
        <v>22.818999999999999</v>
      </c>
      <c r="CH14" s="9">
        <v>9.5660000000000007</v>
      </c>
      <c r="CI14" s="9">
        <v>1.4870000000000001</v>
      </c>
      <c r="CJ14" s="9">
        <v>376.77</v>
      </c>
      <c r="CK14" s="9">
        <v>261.88600000000002</v>
      </c>
      <c r="CL14" s="9">
        <v>252.607</v>
      </c>
      <c r="CM14" s="9">
        <v>4.1260000000000003</v>
      </c>
      <c r="CN14" s="9">
        <v>5.1529999999999996</v>
      </c>
      <c r="CO14" s="9">
        <v>2.6640000000000001</v>
      </c>
      <c r="CP14" s="9">
        <v>5.0110000000000001</v>
      </c>
      <c r="CQ14" s="9">
        <v>1.605</v>
      </c>
      <c r="CR14" s="9">
        <v>218.70599999999999</v>
      </c>
      <c r="CS14" s="9">
        <v>9.3239999999999998</v>
      </c>
      <c r="CT14" s="9">
        <v>6.8319999999999999</v>
      </c>
      <c r="CU14" s="9">
        <v>27.024000000000001</v>
      </c>
      <c r="CV14" s="9">
        <v>32.231000000000002</v>
      </c>
      <c r="CW14" s="9">
        <v>229.655</v>
      </c>
      <c r="CX14" s="9">
        <v>114.88500000000001</v>
      </c>
      <c r="CY14" s="9">
        <v>17.227</v>
      </c>
      <c r="CZ14" s="9">
        <v>427.86900000000003</v>
      </c>
      <c r="DA14" s="9">
        <v>292.04000000000002</v>
      </c>
      <c r="DB14" s="9">
        <v>268.73899999999998</v>
      </c>
      <c r="DC14" s="9">
        <v>33.423000000000002</v>
      </c>
      <c r="DD14" s="9">
        <v>30.783000000000001</v>
      </c>
      <c r="DE14" s="9">
        <v>18.765999999999998</v>
      </c>
      <c r="DF14" s="9">
        <v>12.016999999999999</v>
      </c>
      <c r="DG14" s="9">
        <v>20.922000000000001</v>
      </c>
      <c r="DH14" s="9">
        <v>9.8610000000000007</v>
      </c>
      <c r="DI14" s="9">
        <v>14.497</v>
      </c>
      <c r="DJ14" s="9">
        <v>6.2569999999999997</v>
      </c>
      <c r="DK14" s="9">
        <v>8.8989999999999991</v>
      </c>
      <c r="DL14" s="9">
        <v>5.5259999999999998</v>
      </c>
      <c r="DM14" s="9">
        <v>13.494999999999999</v>
      </c>
      <c r="DN14" s="9">
        <v>11.762</v>
      </c>
      <c r="DO14" s="9">
        <v>20.934999999999999</v>
      </c>
      <c r="DP14" s="9">
        <v>9.8469999999999995</v>
      </c>
      <c r="DQ14" s="9">
        <v>2.64</v>
      </c>
      <c r="DR14" s="9">
        <v>235.31700000000001</v>
      </c>
      <c r="DS14" s="9">
        <v>213.078</v>
      </c>
      <c r="DT14" s="9">
        <v>204.47300000000001</v>
      </c>
      <c r="DU14" s="9">
        <v>5.3179999999999996</v>
      </c>
      <c r="DV14" s="9">
        <v>3.2879999999999998</v>
      </c>
      <c r="DW14" s="9">
        <v>3.3130000000000002</v>
      </c>
      <c r="DX14" s="9">
        <v>1.2629999999999999</v>
      </c>
      <c r="DY14" s="9">
        <v>1.2090000000000001</v>
      </c>
      <c r="DZ14" s="9">
        <v>148.44399999999999</v>
      </c>
      <c r="EA14" s="9">
        <v>16.05</v>
      </c>
      <c r="EB14" s="9">
        <v>17.998000000000001</v>
      </c>
      <c r="EC14" s="9">
        <v>30.585999999999999</v>
      </c>
      <c r="ED14" s="9">
        <v>28.577000000000002</v>
      </c>
      <c r="EE14" s="9">
        <v>184.501</v>
      </c>
      <c r="EF14" s="9">
        <v>22.238</v>
      </c>
      <c r="EG14" s="9">
        <v>23.300999999999998</v>
      </c>
      <c r="EH14" s="9">
        <v>292.04000000000002</v>
      </c>
      <c r="EI14" s="9">
        <v>441.93200000000002</v>
      </c>
      <c r="EJ14" s="9">
        <v>413.05700000000002</v>
      </c>
      <c r="EK14" s="9">
        <v>42.210999999999999</v>
      </c>
      <c r="EL14" s="9">
        <v>39.252000000000002</v>
      </c>
      <c r="EM14" s="9">
        <v>7.8079999999999998</v>
      </c>
      <c r="EN14" s="9">
        <v>31.443999999999999</v>
      </c>
      <c r="EO14" s="9">
        <v>26.123999999999999</v>
      </c>
      <c r="EP14" s="9">
        <v>13.128</v>
      </c>
      <c r="EQ14" s="9">
        <v>20.402000000000001</v>
      </c>
      <c r="ER14" s="9">
        <v>12.488</v>
      </c>
      <c r="ES14" s="9">
        <v>5.7690000000000001</v>
      </c>
      <c r="ET14" s="9">
        <v>11.12</v>
      </c>
      <c r="EU14" s="9">
        <v>12.609</v>
      </c>
      <c r="EV14" s="9">
        <v>15.523</v>
      </c>
      <c r="EW14" s="9">
        <v>27.885000000000002</v>
      </c>
      <c r="EX14" s="9">
        <v>11.367000000000001</v>
      </c>
      <c r="EY14" s="9">
        <v>2.9590000000000001</v>
      </c>
      <c r="EZ14" s="9">
        <v>370.846</v>
      </c>
      <c r="FA14" s="9">
        <v>319.89299999999997</v>
      </c>
      <c r="FB14" s="9">
        <v>298.13600000000002</v>
      </c>
      <c r="FC14" s="9">
        <v>10.678000000000001</v>
      </c>
      <c r="FD14" s="9">
        <v>11.079000000000001</v>
      </c>
      <c r="FE14" s="9">
        <v>7.6150000000000002</v>
      </c>
      <c r="FF14" s="9">
        <v>11.763999999999999</v>
      </c>
      <c r="FG14" s="9">
        <v>2.3780000000000001</v>
      </c>
      <c r="FH14" s="9">
        <v>259.15199999999999</v>
      </c>
      <c r="FI14" s="9">
        <v>18.367999999999999</v>
      </c>
      <c r="FJ14" s="9">
        <v>14.705</v>
      </c>
      <c r="FK14" s="9">
        <v>27.669</v>
      </c>
      <c r="FL14" s="9">
        <v>50.253</v>
      </c>
      <c r="FM14" s="9">
        <v>269.64</v>
      </c>
      <c r="FN14" s="9">
        <v>50.953000000000003</v>
      </c>
      <c r="FO14" s="9">
        <v>28.873999999999999</v>
      </c>
      <c r="FP14" s="9">
        <v>441.93200000000002</v>
      </c>
      <c r="FQ14" s="9">
        <v>282.017</v>
      </c>
      <c r="FR14" s="9">
        <v>266.62200000000001</v>
      </c>
      <c r="FS14" s="9">
        <v>27.225000000000001</v>
      </c>
      <c r="FT14" s="9">
        <v>25.058</v>
      </c>
      <c r="FU14" s="9">
        <v>8.8840000000000003</v>
      </c>
      <c r="FV14" s="9">
        <v>16.173999999999999</v>
      </c>
      <c r="FW14" s="9">
        <v>11.553000000000001</v>
      </c>
      <c r="FX14" s="9">
        <v>13.505000000000001</v>
      </c>
      <c r="FY14" s="9">
        <v>13.634</v>
      </c>
      <c r="FZ14" s="9">
        <v>10.4</v>
      </c>
      <c r="GA14" s="9">
        <v>0.57099999999999995</v>
      </c>
      <c r="GB14" s="9">
        <v>3.9159999999999999</v>
      </c>
      <c r="GC14" s="9">
        <v>14.891</v>
      </c>
      <c r="GD14" s="9">
        <v>6.2510000000000003</v>
      </c>
      <c r="GE14" s="9">
        <v>18.36</v>
      </c>
      <c r="GF14" s="9">
        <v>6.6980000000000004</v>
      </c>
      <c r="GG14" s="9">
        <v>2.1669999999999998</v>
      </c>
      <c r="GH14" s="9">
        <v>239.39699999999999</v>
      </c>
      <c r="GI14" s="9">
        <v>219.732</v>
      </c>
      <c r="GJ14" s="9">
        <v>214.62299999999999</v>
      </c>
      <c r="GK14" s="9">
        <v>2.137</v>
      </c>
      <c r="GL14" s="9">
        <v>2.972</v>
      </c>
      <c r="GM14" s="9">
        <v>1.135</v>
      </c>
      <c r="GN14" s="9">
        <v>2.972</v>
      </c>
      <c r="GO14" s="9">
        <v>1.002</v>
      </c>
      <c r="GP14" s="9">
        <v>165.90299999999999</v>
      </c>
      <c r="GQ14" s="9">
        <v>15.458</v>
      </c>
      <c r="GR14" s="9">
        <v>10.843</v>
      </c>
      <c r="GS14" s="9">
        <v>27.529</v>
      </c>
      <c r="GT14" s="9">
        <v>26.254000000000001</v>
      </c>
      <c r="GU14" s="9">
        <v>193.47800000000001</v>
      </c>
      <c r="GV14" s="9">
        <v>19.664000000000001</v>
      </c>
      <c r="GW14" s="9">
        <v>15.395</v>
      </c>
      <c r="GX14" s="9">
        <v>282.017</v>
      </c>
      <c r="GY14" s="9">
        <v>170.06100000000001</v>
      </c>
      <c r="GZ14" s="9">
        <v>157.435</v>
      </c>
      <c r="HA14" s="9">
        <v>15.542</v>
      </c>
      <c r="HB14" s="9">
        <v>14.366</v>
      </c>
      <c r="HC14" s="9">
        <v>8.2420000000000009</v>
      </c>
      <c r="HD14" s="9">
        <v>6.1239999999999997</v>
      </c>
      <c r="HE14" s="9">
        <v>12.347</v>
      </c>
      <c r="HF14" s="9">
        <v>2.0190000000000001</v>
      </c>
      <c r="HG14" s="9">
        <v>12.347</v>
      </c>
      <c r="HH14" s="9">
        <v>0</v>
      </c>
      <c r="HI14" s="9">
        <v>2.0190000000000001</v>
      </c>
      <c r="HJ14" s="9">
        <v>4.2190000000000003</v>
      </c>
      <c r="HK14" s="9">
        <v>5.6040000000000001</v>
      </c>
      <c r="HL14" s="9">
        <v>4.5430000000000001</v>
      </c>
      <c r="HM14" s="9">
        <v>8.5280000000000005</v>
      </c>
      <c r="HN14" s="9">
        <v>5.8380000000000001</v>
      </c>
      <c r="HO14" s="9">
        <v>1.1759999999999999</v>
      </c>
      <c r="HP14" s="9">
        <v>141.89400000000001</v>
      </c>
      <c r="HQ14" s="9">
        <v>120.52</v>
      </c>
      <c r="HR14" s="9">
        <v>115.19499999999999</v>
      </c>
      <c r="HS14" s="9">
        <v>0.505</v>
      </c>
      <c r="HT14" s="9">
        <v>4.82</v>
      </c>
      <c r="HU14" s="9">
        <v>0.55600000000000005</v>
      </c>
      <c r="HV14" s="9">
        <v>2.4710000000000001</v>
      </c>
      <c r="HW14" s="9">
        <v>0.60199999999999998</v>
      </c>
      <c r="HX14" s="9">
        <v>89.43</v>
      </c>
      <c r="HY14" s="9">
        <v>8.6140000000000008</v>
      </c>
      <c r="HZ14" s="9">
        <v>3.75</v>
      </c>
      <c r="IA14" s="9">
        <v>18.725000000000001</v>
      </c>
      <c r="IB14" s="9">
        <v>14.037000000000001</v>
      </c>
      <c r="IC14" s="9">
        <v>106.483</v>
      </c>
      <c r="ID14" s="9">
        <v>21.373999999999999</v>
      </c>
      <c r="IE14" s="9">
        <v>12.625</v>
      </c>
      <c r="IF14" s="9">
        <v>170.06100000000001</v>
      </c>
      <c r="IG14" s="9">
        <v>265.80700000000002</v>
      </c>
      <c r="IH14" s="9">
        <v>243.303</v>
      </c>
      <c r="II14" s="9">
        <v>28.387</v>
      </c>
      <c r="IJ14" s="9">
        <v>26.247</v>
      </c>
      <c r="IK14" s="9">
        <v>11.462999999999999</v>
      </c>
      <c r="IL14" s="9">
        <v>14.784000000000001</v>
      </c>
      <c r="IM14" s="9">
        <v>16.562000000000001</v>
      </c>
      <c r="IN14" s="9">
        <v>9.6839999999999993</v>
      </c>
      <c r="IO14" s="9">
        <v>13.502000000000001</v>
      </c>
      <c r="IP14" s="9">
        <v>10.182</v>
      </c>
      <c r="IQ14" s="9">
        <v>0.88200000000000001</v>
      </c>
    </row>
    <row r="15" spans="1:251">
      <c r="A15" s="10">
        <v>43497</v>
      </c>
      <c r="B15" s="9">
        <v>462.43299999999999</v>
      </c>
      <c r="C15" s="9">
        <v>390.863</v>
      </c>
      <c r="D15" s="9">
        <v>371.98399999999998</v>
      </c>
      <c r="E15" s="9">
        <v>27.495999999999999</v>
      </c>
      <c r="F15" s="9">
        <v>25.802</v>
      </c>
      <c r="G15" s="9">
        <v>13.074</v>
      </c>
      <c r="H15" s="9">
        <v>12.728</v>
      </c>
      <c r="I15" s="9">
        <v>16.616</v>
      </c>
      <c r="J15" s="9">
        <v>9.1859999999999999</v>
      </c>
      <c r="K15" s="9">
        <v>15.885999999999999</v>
      </c>
      <c r="L15" s="9">
        <v>1.3140000000000001</v>
      </c>
      <c r="M15" s="9">
        <v>7.9109999999999996</v>
      </c>
      <c r="N15" s="9">
        <v>8.6910000000000007</v>
      </c>
      <c r="O15" s="9">
        <v>5.8179999999999996</v>
      </c>
      <c r="P15" s="9">
        <v>11.292999999999999</v>
      </c>
      <c r="Q15" s="9">
        <v>21.495999999999999</v>
      </c>
      <c r="R15" s="9">
        <v>4.306</v>
      </c>
      <c r="S15" s="9">
        <v>1.694</v>
      </c>
      <c r="T15" s="9">
        <v>344.488</v>
      </c>
      <c r="U15" s="9">
        <v>227.14599999999999</v>
      </c>
      <c r="V15" s="9">
        <v>208.267</v>
      </c>
      <c r="W15" s="9">
        <v>9.7870000000000008</v>
      </c>
      <c r="X15" s="9">
        <v>9.0920000000000005</v>
      </c>
      <c r="Y15" s="9">
        <v>11.704000000000001</v>
      </c>
      <c r="Z15" s="9">
        <v>1.903</v>
      </c>
      <c r="AA15" s="9">
        <v>4.7140000000000004</v>
      </c>
      <c r="AB15" s="9">
        <v>181.16399999999999</v>
      </c>
      <c r="AC15" s="9">
        <v>13.382999999999999</v>
      </c>
      <c r="AD15" s="9">
        <v>6.4550000000000001</v>
      </c>
      <c r="AE15" s="9">
        <v>26.143999999999998</v>
      </c>
      <c r="AF15" s="9">
        <v>53.305</v>
      </c>
      <c r="AG15" s="9">
        <v>173.84100000000001</v>
      </c>
      <c r="AH15" s="9">
        <v>117.342</v>
      </c>
      <c r="AI15" s="9">
        <v>18.879000000000001</v>
      </c>
      <c r="AJ15" s="9">
        <v>390.863</v>
      </c>
      <c r="AK15" s="9">
        <v>830.01</v>
      </c>
      <c r="AL15" s="9">
        <v>787.29499999999996</v>
      </c>
      <c r="AM15" s="9">
        <v>73.113</v>
      </c>
      <c r="AN15" s="9">
        <v>65.682000000000002</v>
      </c>
      <c r="AO15" s="9">
        <v>29.792000000000002</v>
      </c>
      <c r="AP15" s="9">
        <v>35.89</v>
      </c>
      <c r="AQ15" s="9">
        <v>54.933</v>
      </c>
      <c r="AR15" s="9">
        <v>10.749000000000001</v>
      </c>
      <c r="AS15" s="9">
        <v>58.499000000000002</v>
      </c>
      <c r="AT15" s="9">
        <v>0</v>
      </c>
      <c r="AU15" s="9">
        <v>6.3659999999999997</v>
      </c>
      <c r="AV15" s="9">
        <v>29.414999999999999</v>
      </c>
      <c r="AW15" s="9">
        <v>16.225999999999999</v>
      </c>
      <c r="AX15" s="9">
        <v>20.04</v>
      </c>
      <c r="AY15" s="9">
        <v>53.015000000000001</v>
      </c>
      <c r="AZ15" s="9">
        <v>12.666</v>
      </c>
      <c r="BA15" s="9">
        <v>7.431</v>
      </c>
      <c r="BB15" s="9">
        <v>714.18200000000002</v>
      </c>
      <c r="BC15" s="9">
        <v>589.88</v>
      </c>
      <c r="BD15" s="9">
        <v>542.351</v>
      </c>
      <c r="BE15" s="9">
        <v>30.756</v>
      </c>
      <c r="BF15" s="9">
        <v>16.773</v>
      </c>
      <c r="BG15" s="9">
        <v>39.722999999999999</v>
      </c>
      <c r="BH15" s="9">
        <v>0.625</v>
      </c>
      <c r="BI15" s="9">
        <v>7.18</v>
      </c>
      <c r="BJ15" s="9">
        <v>472.959</v>
      </c>
      <c r="BK15" s="9">
        <v>35.469000000000001</v>
      </c>
      <c r="BL15" s="9">
        <v>27.634</v>
      </c>
      <c r="BM15" s="9">
        <v>53.817999999999998</v>
      </c>
      <c r="BN15" s="9">
        <v>148.85599999999999</v>
      </c>
      <c r="BO15" s="9">
        <v>441.02499999999998</v>
      </c>
      <c r="BP15" s="9">
        <v>124.301</v>
      </c>
      <c r="BQ15" s="9">
        <v>42.715000000000003</v>
      </c>
      <c r="BR15" s="9">
        <v>830.01</v>
      </c>
      <c r="BS15" s="9">
        <v>430.89600000000002</v>
      </c>
      <c r="BT15" s="9">
        <v>414.49599999999998</v>
      </c>
      <c r="BU15" s="9">
        <v>43.67</v>
      </c>
      <c r="BV15" s="9">
        <v>42.359000000000002</v>
      </c>
      <c r="BW15" s="9">
        <v>23.277000000000001</v>
      </c>
      <c r="BX15" s="9">
        <v>19.082000000000001</v>
      </c>
      <c r="BY15" s="9">
        <v>32.847000000000001</v>
      </c>
      <c r="BZ15" s="9">
        <v>9.5129999999999999</v>
      </c>
      <c r="CA15" s="9">
        <v>32.847000000000001</v>
      </c>
      <c r="CB15" s="9">
        <v>3.1760000000000002</v>
      </c>
      <c r="CC15" s="9">
        <v>6.3369999999999997</v>
      </c>
      <c r="CD15" s="9">
        <v>15.911</v>
      </c>
      <c r="CE15" s="9">
        <v>15.95</v>
      </c>
      <c r="CF15" s="9">
        <v>10.499000000000001</v>
      </c>
      <c r="CG15" s="9">
        <v>28.071000000000002</v>
      </c>
      <c r="CH15" s="9">
        <v>14.289</v>
      </c>
      <c r="CI15" s="9">
        <v>1.31</v>
      </c>
      <c r="CJ15" s="9">
        <v>370.82600000000002</v>
      </c>
      <c r="CK15" s="9">
        <v>261.411</v>
      </c>
      <c r="CL15" s="9">
        <v>253.78100000000001</v>
      </c>
      <c r="CM15" s="9">
        <v>2.9689999999999999</v>
      </c>
      <c r="CN15" s="9">
        <v>4.6609999999999996</v>
      </c>
      <c r="CO15" s="9">
        <v>1.3069999999999999</v>
      </c>
      <c r="CP15" s="9">
        <v>2.3239999999999998</v>
      </c>
      <c r="CQ15" s="9">
        <v>3.9990000000000001</v>
      </c>
      <c r="CR15" s="9">
        <v>220.82599999999999</v>
      </c>
      <c r="CS15" s="9">
        <v>6.1689999999999996</v>
      </c>
      <c r="CT15" s="9">
        <v>6.5449999999999999</v>
      </c>
      <c r="CU15" s="9">
        <v>27.870999999999999</v>
      </c>
      <c r="CV15" s="9">
        <v>33.938000000000002</v>
      </c>
      <c r="CW15" s="9">
        <v>227.47300000000001</v>
      </c>
      <c r="CX15" s="9">
        <v>109.41500000000001</v>
      </c>
      <c r="CY15" s="9">
        <v>16.399999999999999</v>
      </c>
      <c r="CZ15" s="9">
        <v>430.89600000000002</v>
      </c>
      <c r="DA15" s="9">
        <v>325.053</v>
      </c>
      <c r="DB15" s="9">
        <v>301.10300000000001</v>
      </c>
      <c r="DC15" s="9">
        <v>32.176000000000002</v>
      </c>
      <c r="DD15" s="9">
        <v>28.192</v>
      </c>
      <c r="DE15" s="9">
        <v>13.462999999999999</v>
      </c>
      <c r="DF15" s="9">
        <v>14.728999999999999</v>
      </c>
      <c r="DG15" s="9">
        <v>17.440000000000001</v>
      </c>
      <c r="DH15" s="9">
        <v>10.752000000000001</v>
      </c>
      <c r="DI15" s="9">
        <v>14.502000000000001</v>
      </c>
      <c r="DJ15" s="9">
        <v>6.4779999999999998</v>
      </c>
      <c r="DK15" s="9">
        <v>5.5519999999999996</v>
      </c>
      <c r="DL15" s="9">
        <v>3.11</v>
      </c>
      <c r="DM15" s="9">
        <v>15.679</v>
      </c>
      <c r="DN15" s="9">
        <v>9.4030000000000005</v>
      </c>
      <c r="DO15" s="9">
        <v>16.474</v>
      </c>
      <c r="DP15" s="9">
        <v>11.718</v>
      </c>
      <c r="DQ15" s="9">
        <v>3.984</v>
      </c>
      <c r="DR15" s="9">
        <v>268.92700000000002</v>
      </c>
      <c r="DS15" s="9">
        <v>240.64099999999999</v>
      </c>
      <c r="DT15" s="9">
        <v>230.179</v>
      </c>
      <c r="DU15" s="9">
        <v>4.952</v>
      </c>
      <c r="DV15" s="9">
        <v>5.51</v>
      </c>
      <c r="DW15" s="9">
        <v>3.9449999999999998</v>
      </c>
      <c r="DX15" s="9">
        <v>4.6760000000000002</v>
      </c>
      <c r="DY15" s="9">
        <v>1.84</v>
      </c>
      <c r="DZ15" s="9">
        <v>161.31</v>
      </c>
      <c r="EA15" s="9">
        <v>20.361000000000001</v>
      </c>
      <c r="EB15" s="9">
        <v>17.774000000000001</v>
      </c>
      <c r="EC15" s="9">
        <v>41.195999999999998</v>
      </c>
      <c r="ED15" s="9">
        <v>34.447000000000003</v>
      </c>
      <c r="EE15" s="9">
        <v>206.19300000000001</v>
      </c>
      <c r="EF15" s="9">
        <v>28.286000000000001</v>
      </c>
      <c r="EG15" s="9">
        <v>23.95</v>
      </c>
      <c r="EH15" s="9">
        <v>325.053</v>
      </c>
      <c r="EI15" s="9">
        <v>447.39</v>
      </c>
      <c r="EJ15" s="9">
        <v>420.90600000000001</v>
      </c>
      <c r="EK15" s="9">
        <v>39.183</v>
      </c>
      <c r="EL15" s="9">
        <v>34.465000000000003</v>
      </c>
      <c r="EM15" s="9">
        <v>13.042999999999999</v>
      </c>
      <c r="EN15" s="9">
        <v>21.422000000000001</v>
      </c>
      <c r="EO15" s="9">
        <v>18.283999999999999</v>
      </c>
      <c r="EP15" s="9">
        <v>16.181999999999999</v>
      </c>
      <c r="EQ15" s="9">
        <v>17.164000000000001</v>
      </c>
      <c r="ER15" s="9">
        <v>10.010999999999999</v>
      </c>
      <c r="ES15" s="9">
        <v>7.2910000000000004</v>
      </c>
      <c r="ET15" s="9">
        <v>13.048999999999999</v>
      </c>
      <c r="EU15" s="9">
        <v>9.3859999999999992</v>
      </c>
      <c r="EV15" s="9">
        <v>12.03</v>
      </c>
      <c r="EW15" s="9">
        <v>25.693999999999999</v>
      </c>
      <c r="EX15" s="9">
        <v>8.7710000000000008</v>
      </c>
      <c r="EY15" s="9">
        <v>4.7169999999999996</v>
      </c>
      <c r="EZ15" s="9">
        <v>381.72300000000001</v>
      </c>
      <c r="FA15" s="9">
        <v>330.072</v>
      </c>
      <c r="FB15" s="9">
        <v>308.00099999999998</v>
      </c>
      <c r="FC15" s="9">
        <v>11.409000000000001</v>
      </c>
      <c r="FD15" s="9">
        <v>10.662000000000001</v>
      </c>
      <c r="FE15" s="9">
        <v>8.9280000000000008</v>
      </c>
      <c r="FF15" s="9">
        <v>10.893000000000001</v>
      </c>
      <c r="FG15" s="9">
        <v>2.2490000000000001</v>
      </c>
      <c r="FH15" s="9">
        <v>269.89600000000002</v>
      </c>
      <c r="FI15" s="9">
        <v>20.309999999999999</v>
      </c>
      <c r="FJ15" s="9">
        <v>15.007</v>
      </c>
      <c r="FK15" s="9">
        <v>24.859000000000002</v>
      </c>
      <c r="FL15" s="9">
        <v>55.551000000000002</v>
      </c>
      <c r="FM15" s="9">
        <v>274.52100000000002</v>
      </c>
      <c r="FN15" s="9">
        <v>51.651000000000003</v>
      </c>
      <c r="FO15" s="9">
        <v>26.484999999999999</v>
      </c>
      <c r="FP15" s="9">
        <v>447.39</v>
      </c>
      <c r="FQ15" s="9">
        <v>279.35300000000001</v>
      </c>
      <c r="FR15" s="9">
        <v>265.505</v>
      </c>
      <c r="FS15" s="9">
        <v>29.747</v>
      </c>
      <c r="FT15" s="9">
        <v>28.443000000000001</v>
      </c>
      <c r="FU15" s="9">
        <v>11.358000000000001</v>
      </c>
      <c r="FV15" s="9">
        <v>17.084</v>
      </c>
      <c r="FW15" s="9">
        <v>10.407999999999999</v>
      </c>
      <c r="FX15" s="9">
        <v>18.035</v>
      </c>
      <c r="FY15" s="9">
        <v>9.4420000000000002</v>
      </c>
      <c r="FZ15" s="9">
        <v>14.877000000000001</v>
      </c>
      <c r="GA15" s="9">
        <v>2.6219999999999999</v>
      </c>
      <c r="GB15" s="9">
        <v>6.3479999999999999</v>
      </c>
      <c r="GC15" s="9">
        <v>12.664</v>
      </c>
      <c r="GD15" s="9">
        <v>9.4309999999999992</v>
      </c>
      <c r="GE15" s="9">
        <v>19.798999999999999</v>
      </c>
      <c r="GF15" s="9">
        <v>8.6440000000000001</v>
      </c>
      <c r="GG15" s="9">
        <v>1.3049999999999999</v>
      </c>
      <c r="GH15" s="9">
        <v>235.75800000000001</v>
      </c>
      <c r="GI15" s="9">
        <v>217.32900000000001</v>
      </c>
      <c r="GJ15" s="9">
        <v>199.19499999999999</v>
      </c>
      <c r="GK15" s="9">
        <v>7.0430000000000001</v>
      </c>
      <c r="GL15" s="9">
        <v>11.090999999999999</v>
      </c>
      <c r="GM15" s="9">
        <v>5.7140000000000004</v>
      </c>
      <c r="GN15" s="9">
        <v>11.337999999999999</v>
      </c>
      <c r="GO15" s="9">
        <v>0.49099999999999999</v>
      </c>
      <c r="GP15" s="9">
        <v>152.84</v>
      </c>
      <c r="GQ15" s="9">
        <v>15.928000000000001</v>
      </c>
      <c r="GR15" s="9">
        <v>8.9570000000000007</v>
      </c>
      <c r="GS15" s="9">
        <v>39.603000000000002</v>
      </c>
      <c r="GT15" s="9">
        <v>42.667000000000002</v>
      </c>
      <c r="GU15" s="9">
        <v>174.66200000000001</v>
      </c>
      <c r="GV15" s="9">
        <v>18.428999999999998</v>
      </c>
      <c r="GW15" s="9">
        <v>13.848000000000001</v>
      </c>
      <c r="GX15" s="9">
        <v>279.35300000000001</v>
      </c>
      <c r="GY15" s="9">
        <v>170.46799999999999</v>
      </c>
      <c r="GZ15" s="9">
        <v>160.60400000000001</v>
      </c>
      <c r="HA15" s="9">
        <v>15.7</v>
      </c>
      <c r="HB15" s="9">
        <v>14.35</v>
      </c>
      <c r="HC15" s="9">
        <v>5.1719999999999997</v>
      </c>
      <c r="HD15" s="9">
        <v>9.1780000000000008</v>
      </c>
      <c r="HE15" s="9">
        <v>7.9320000000000004</v>
      </c>
      <c r="HF15" s="9">
        <v>6.4180000000000001</v>
      </c>
      <c r="HG15" s="9">
        <v>10.804</v>
      </c>
      <c r="HH15" s="9">
        <v>2.09</v>
      </c>
      <c r="HI15" s="9">
        <v>1.456</v>
      </c>
      <c r="HJ15" s="9">
        <v>6.4710000000000001</v>
      </c>
      <c r="HK15" s="9">
        <v>3.601</v>
      </c>
      <c r="HL15" s="9">
        <v>4.2779999999999996</v>
      </c>
      <c r="HM15" s="9">
        <v>9.6349999999999998</v>
      </c>
      <c r="HN15" s="9">
        <v>4.7149999999999999</v>
      </c>
      <c r="HO15" s="9">
        <v>1.35</v>
      </c>
      <c r="HP15" s="9">
        <v>144.904</v>
      </c>
      <c r="HQ15" s="9">
        <v>113.84</v>
      </c>
      <c r="HR15" s="9">
        <v>107.792</v>
      </c>
      <c r="HS15" s="9">
        <v>3.5459999999999998</v>
      </c>
      <c r="HT15" s="9">
        <v>2.5019999999999998</v>
      </c>
      <c r="HU15" s="9">
        <v>3.5459999999999998</v>
      </c>
      <c r="HV15" s="9">
        <v>0.96599999999999997</v>
      </c>
      <c r="HW15" s="9">
        <v>0.77</v>
      </c>
      <c r="HX15" s="9">
        <v>85.501000000000005</v>
      </c>
      <c r="HY15" s="9">
        <v>4.9450000000000003</v>
      </c>
      <c r="HZ15" s="9">
        <v>3.9489999999999998</v>
      </c>
      <c r="IA15" s="9">
        <v>19.445</v>
      </c>
      <c r="IB15" s="9">
        <v>14.864000000000001</v>
      </c>
      <c r="IC15" s="9">
        <v>98.977000000000004</v>
      </c>
      <c r="ID15" s="9">
        <v>31.064</v>
      </c>
      <c r="IE15" s="9">
        <v>9.8640000000000008</v>
      </c>
      <c r="IF15" s="9">
        <v>170.46799999999999</v>
      </c>
      <c r="IG15" s="9">
        <v>276.452</v>
      </c>
      <c r="IH15" s="9">
        <v>253.78399999999999</v>
      </c>
      <c r="II15" s="9">
        <v>25.268999999999998</v>
      </c>
      <c r="IJ15" s="9">
        <v>25.268999999999998</v>
      </c>
      <c r="IK15" s="9">
        <v>9.2829999999999995</v>
      </c>
      <c r="IL15" s="9">
        <v>15.986000000000001</v>
      </c>
      <c r="IM15" s="9">
        <v>13.468999999999999</v>
      </c>
      <c r="IN15" s="9">
        <v>11.8</v>
      </c>
      <c r="IO15" s="9">
        <v>12.617000000000001</v>
      </c>
      <c r="IP15" s="9">
        <v>11.048999999999999</v>
      </c>
      <c r="IQ15" s="9">
        <v>0</v>
      </c>
    </row>
    <row r="16" spans="1:251">
      <c r="A16" s="10">
        <v>43862</v>
      </c>
      <c r="B16" s="9">
        <v>433.4</v>
      </c>
      <c r="C16" s="9">
        <v>457.87200000000001</v>
      </c>
      <c r="D16" s="9">
        <v>437.84</v>
      </c>
      <c r="E16" s="9">
        <v>35.935000000000002</v>
      </c>
      <c r="F16" s="9">
        <v>35.357999999999997</v>
      </c>
      <c r="G16" s="9">
        <v>16.187999999999999</v>
      </c>
      <c r="H16" s="9">
        <v>19.170000000000002</v>
      </c>
      <c r="I16" s="9">
        <v>19.827999999999999</v>
      </c>
      <c r="J16" s="9">
        <v>15.53</v>
      </c>
      <c r="K16" s="9">
        <v>21.908000000000001</v>
      </c>
      <c r="L16" s="9">
        <v>2.4249999999999998</v>
      </c>
      <c r="M16" s="9">
        <v>11.025</v>
      </c>
      <c r="N16" s="9">
        <v>12.183999999999999</v>
      </c>
      <c r="O16" s="9">
        <v>7.9740000000000002</v>
      </c>
      <c r="P16" s="9">
        <v>15.201000000000001</v>
      </c>
      <c r="Q16" s="9">
        <v>24.337</v>
      </c>
      <c r="R16" s="9">
        <v>11.021000000000001</v>
      </c>
      <c r="S16" s="9">
        <v>0.57599999999999996</v>
      </c>
      <c r="T16" s="9">
        <v>401.90600000000001</v>
      </c>
      <c r="U16" s="9">
        <v>250.21700000000001</v>
      </c>
      <c r="V16" s="9">
        <v>235.018</v>
      </c>
      <c r="W16" s="9">
        <v>7.274</v>
      </c>
      <c r="X16" s="9">
        <v>7.9249999999999998</v>
      </c>
      <c r="Y16" s="9">
        <v>5.8470000000000004</v>
      </c>
      <c r="Z16" s="9">
        <v>3.0739999999999998</v>
      </c>
      <c r="AA16" s="9">
        <v>4.3049999999999997</v>
      </c>
      <c r="AB16" s="9">
        <v>205.25899999999999</v>
      </c>
      <c r="AC16" s="9">
        <v>10.707000000000001</v>
      </c>
      <c r="AD16" s="9">
        <v>7.819</v>
      </c>
      <c r="AE16" s="9">
        <v>26.431999999999999</v>
      </c>
      <c r="AF16" s="9">
        <v>44.295999999999999</v>
      </c>
      <c r="AG16" s="9">
        <v>205.92099999999999</v>
      </c>
      <c r="AH16" s="9">
        <v>151.68899999999999</v>
      </c>
      <c r="AI16" s="9">
        <v>20.032</v>
      </c>
      <c r="AJ16" s="9">
        <v>457.87200000000001</v>
      </c>
      <c r="AK16" s="9">
        <v>835.41300000000001</v>
      </c>
      <c r="AL16" s="9">
        <v>791.57600000000002</v>
      </c>
      <c r="AM16" s="9">
        <v>78.495999999999995</v>
      </c>
      <c r="AN16" s="9">
        <v>68.944999999999993</v>
      </c>
      <c r="AO16" s="9">
        <v>37.533999999999999</v>
      </c>
      <c r="AP16" s="9">
        <v>31.41</v>
      </c>
      <c r="AQ16" s="9">
        <v>52.512</v>
      </c>
      <c r="AR16" s="9">
        <v>16.433</v>
      </c>
      <c r="AS16" s="9">
        <v>57.142000000000003</v>
      </c>
      <c r="AT16" s="9">
        <v>0</v>
      </c>
      <c r="AU16" s="9">
        <v>11.803000000000001</v>
      </c>
      <c r="AV16" s="9">
        <v>27.309000000000001</v>
      </c>
      <c r="AW16" s="9">
        <v>17.259</v>
      </c>
      <c r="AX16" s="9">
        <v>24.376999999999999</v>
      </c>
      <c r="AY16" s="9">
        <v>55.332000000000001</v>
      </c>
      <c r="AZ16" s="9">
        <v>13.612</v>
      </c>
      <c r="BA16" s="9">
        <v>9.5519999999999996</v>
      </c>
      <c r="BB16" s="9">
        <v>713.08</v>
      </c>
      <c r="BC16" s="9">
        <v>594.94100000000003</v>
      </c>
      <c r="BD16" s="9">
        <v>562.61</v>
      </c>
      <c r="BE16" s="9">
        <v>24.791</v>
      </c>
      <c r="BF16" s="9">
        <v>7.5410000000000004</v>
      </c>
      <c r="BG16" s="9">
        <v>28.815000000000001</v>
      </c>
      <c r="BH16" s="9">
        <v>0</v>
      </c>
      <c r="BI16" s="9">
        <v>3.5169999999999999</v>
      </c>
      <c r="BJ16" s="9">
        <v>459.64299999999997</v>
      </c>
      <c r="BK16" s="9">
        <v>37.713000000000001</v>
      </c>
      <c r="BL16" s="9">
        <v>35.825000000000003</v>
      </c>
      <c r="BM16" s="9">
        <v>61.76</v>
      </c>
      <c r="BN16" s="9">
        <v>119.498</v>
      </c>
      <c r="BO16" s="9">
        <v>475.44400000000002</v>
      </c>
      <c r="BP16" s="9">
        <v>118.139</v>
      </c>
      <c r="BQ16" s="9">
        <v>43.837000000000003</v>
      </c>
      <c r="BR16" s="9">
        <v>835.41300000000001</v>
      </c>
      <c r="BS16" s="9">
        <v>444.48200000000003</v>
      </c>
      <c r="BT16" s="9">
        <v>424.80200000000002</v>
      </c>
      <c r="BU16" s="9">
        <v>45.966000000000001</v>
      </c>
      <c r="BV16" s="9">
        <v>42.185000000000002</v>
      </c>
      <c r="BW16" s="9">
        <v>29.658999999999999</v>
      </c>
      <c r="BX16" s="9">
        <v>12.526</v>
      </c>
      <c r="BY16" s="9">
        <v>33.658000000000001</v>
      </c>
      <c r="BZ16" s="9">
        <v>8.5269999999999992</v>
      </c>
      <c r="CA16" s="9">
        <v>33.521000000000001</v>
      </c>
      <c r="CB16" s="9">
        <v>2.4950000000000001</v>
      </c>
      <c r="CC16" s="9">
        <v>5.7279999999999998</v>
      </c>
      <c r="CD16" s="9">
        <v>15.959</v>
      </c>
      <c r="CE16" s="9">
        <v>7.6120000000000001</v>
      </c>
      <c r="CF16" s="9">
        <v>18.614999999999998</v>
      </c>
      <c r="CG16" s="9">
        <v>27.155999999999999</v>
      </c>
      <c r="CH16" s="9">
        <v>15.029</v>
      </c>
      <c r="CI16" s="9">
        <v>3.7810000000000001</v>
      </c>
      <c r="CJ16" s="9">
        <v>378.83499999999998</v>
      </c>
      <c r="CK16" s="9">
        <v>257.34699999999998</v>
      </c>
      <c r="CL16" s="9">
        <v>249.465</v>
      </c>
      <c r="CM16" s="9">
        <v>3.016</v>
      </c>
      <c r="CN16" s="9">
        <v>4.867</v>
      </c>
      <c r="CO16" s="9">
        <v>2.5539999999999998</v>
      </c>
      <c r="CP16" s="9">
        <v>3.4209999999999998</v>
      </c>
      <c r="CQ16" s="9">
        <v>1.4470000000000001</v>
      </c>
      <c r="CR16" s="9">
        <v>199.994</v>
      </c>
      <c r="CS16" s="9">
        <v>10.484</v>
      </c>
      <c r="CT16" s="9">
        <v>12.803000000000001</v>
      </c>
      <c r="CU16" s="9">
        <v>34.067</v>
      </c>
      <c r="CV16" s="9">
        <v>23.056000000000001</v>
      </c>
      <c r="CW16" s="9">
        <v>234.291</v>
      </c>
      <c r="CX16" s="9">
        <v>121.488</v>
      </c>
      <c r="CY16" s="9">
        <v>19.681000000000001</v>
      </c>
      <c r="CZ16" s="9">
        <v>444.48200000000003</v>
      </c>
      <c r="DA16" s="9">
        <v>330.71699999999998</v>
      </c>
      <c r="DB16" s="9">
        <v>297.02499999999998</v>
      </c>
      <c r="DC16" s="9">
        <v>30.315000000000001</v>
      </c>
      <c r="DD16" s="9">
        <v>25.396000000000001</v>
      </c>
      <c r="DE16" s="9">
        <v>16.768000000000001</v>
      </c>
      <c r="DF16" s="9">
        <v>8.6289999999999996</v>
      </c>
      <c r="DG16" s="9">
        <v>13.754</v>
      </c>
      <c r="DH16" s="9">
        <v>11.641999999999999</v>
      </c>
      <c r="DI16" s="9">
        <v>9.33</v>
      </c>
      <c r="DJ16" s="9">
        <v>7.2370000000000001</v>
      </c>
      <c r="DK16" s="9">
        <v>7.62</v>
      </c>
      <c r="DL16" s="9">
        <v>4.7949999999999999</v>
      </c>
      <c r="DM16" s="9">
        <v>11.111000000000001</v>
      </c>
      <c r="DN16" s="9">
        <v>9.49</v>
      </c>
      <c r="DO16" s="9">
        <v>16.925999999999998</v>
      </c>
      <c r="DP16" s="9">
        <v>8.4710000000000001</v>
      </c>
      <c r="DQ16" s="9">
        <v>4.9180000000000001</v>
      </c>
      <c r="DR16" s="9">
        <v>266.70999999999998</v>
      </c>
      <c r="DS16" s="9">
        <v>241.17599999999999</v>
      </c>
      <c r="DT16" s="9">
        <v>233.43100000000001</v>
      </c>
      <c r="DU16" s="9">
        <v>3.2080000000000002</v>
      </c>
      <c r="DV16" s="9">
        <v>4.5369999999999999</v>
      </c>
      <c r="DW16" s="9">
        <v>2.738</v>
      </c>
      <c r="DX16" s="9">
        <v>2.6920000000000002</v>
      </c>
      <c r="DY16" s="9">
        <v>1.825</v>
      </c>
      <c r="DZ16" s="9">
        <v>164.86699999999999</v>
      </c>
      <c r="EA16" s="9">
        <v>21.710999999999999</v>
      </c>
      <c r="EB16" s="9">
        <v>17.131</v>
      </c>
      <c r="EC16" s="9">
        <v>37.468000000000004</v>
      </c>
      <c r="ED16" s="9">
        <v>34.113999999999997</v>
      </c>
      <c r="EE16" s="9">
        <v>207.06200000000001</v>
      </c>
      <c r="EF16" s="9">
        <v>25.533999999999999</v>
      </c>
      <c r="EG16" s="9">
        <v>33.692</v>
      </c>
      <c r="EH16" s="9">
        <v>330.71699999999998</v>
      </c>
      <c r="EI16" s="9">
        <v>440.19299999999998</v>
      </c>
      <c r="EJ16" s="9">
        <v>415.36200000000002</v>
      </c>
      <c r="EK16" s="9">
        <v>32.902999999999999</v>
      </c>
      <c r="EL16" s="9">
        <v>29.501999999999999</v>
      </c>
      <c r="EM16" s="9">
        <v>6.6120000000000001</v>
      </c>
      <c r="EN16" s="9">
        <v>22.314</v>
      </c>
      <c r="EO16" s="9">
        <v>16.800999999999998</v>
      </c>
      <c r="EP16" s="9">
        <v>12.701000000000001</v>
      </c>
      <c r="EQ16" s="9">
        <v>14.18</v>
      </c>
      <c r="ER16" s="9">
        <v>11.227</v>
      </c>
      <c r="ES16" s="9">
        <v>3.1840000000000002</v>
      </c>
      <c r="ET16" s="9">
        <v>12.292</v>
      </c>
      <c r="EU16" s="9">
        <v>9.9990000000000006</v>
      </c>
      <c r="EV16" s="9">
        <v>7.2110000000000003</v>
      </c>
      <c r="EW16" s="9">
        <v>19.492000000000001</v>
      </c>
      <c r="EX16" s="9">
        <v>10.01</v>
      </c>
      <c r="EY16" s="9">
        <v>3.4009999999999998</v>
      </c>
      <c r="EZ16" s="9">
        <v>382.459</v>
      </c>
      <c r="FA16" s="9">
        <v>341.399</v>
      </c>
      <c r="FB16" s="9">
        <v>314.803</v>
      </c>
      <c r="FC16" s="9">
        <v>11.238</v>
      </c>
      <c r="FD16" s="9">
        <v>15.356999999999999</v>
      </c>
      <c r="FE16" s="9">
        <v>7.798</v>
      </c>
      <c r="FF16" s="9">
        <v>12.159000000000001</v>
      </c>
      <c r="FG16" s="9">
        <v>6.1120000000000001</v>
      </c>
      <c r="FH16" s="9">
        <v>283.92500000000001</v>
      </c>
      <c r="FI16" s="9">
        <v>17.195</v>
      </c>
      <c r="FJ16" s="9">
        <v>17.693000000000001</v>
      </c>
      <c r="FK16" s="9">
        <v>22.585000000000001</v>
      </c>
      <c r="FL16" s="9">
        <v>55.381</v>
      </c>
      <c r="FM16" s="9">
        <v>286.017</v>
      </c>
      <c r="FN16" s="9">
        <v>41.061</v>
      </c>
      <c r="FO16" s="9">
        <v>24.831</v>
      </c>
      <c r="FP16" s="9">
        <v>440.19299999999998</v>
      </c>
      <c r="FQ16" s="9">
        <v>264.16800000000001</v>
      </c>
      <c r="FR16" s="9">
        <v>243.1</v>
      </c>
      <c r="FS16" s="9">
        <v>34.680999999999997</v>
      </c>
      <c r="FT16" s="9">
        <v>32.607999999999997</v>
      </c>
      <c r="FU16" s="9">
        <v>14.253</v>
      </c>
      <c r="FV16" s="9">
        <v>18.356000000000002</v>
      </c>
      <c r="FW16" s="9">
        <v>14.842000000000001</v>
      </c>
      <c r="FX16" s="9">
        <v>17.766999999999999</v>
      </c>
      <c r="FY16" s="9">
        <v>12.821</v>
      </c>
      <c r="FZ16" s="9">
        <v>17.260999999999999</v>
      </c>
      <c r="GA16" s="9">
        <v>1.796</v>
      </c>
      <c r="GB16" s="9">
        <v>10.930999999999999</v>
      </c>
      <c r="GC16" s="9">
        <v>14.577</v>
      </c>
      <c r="GD16" s="9">
        <v>7.101</v>
      </c>
      <c r="GE16" s="9">
        <v>21.18</v>
      </c>
      <c r="GF16" s="9">
        <v>11.428000000000001</v>
      </c>
      <c r="GG16" s="9">
        <v>2.0720000000000001</v>
      </c>
      <c r="GH16" s="9">
        <v>208.41900000000001</v>
      </c>
      <c r="GI16" s="9">
        <v>191.94200000000001</v>
      </c>
      <c r="GJ16" s="9">
        <v>179.488</v>
      </c>
      <c r="GK16" s="9">
        <v>3.54</v>
      </c>
      <c r="GL16" s="9">
        <v>8.9139999999999997</v>
      </c>
      <c r="GM16" s="9">
        <v>2.8039999999999998</v>
      </c>
      <c r="GN16" s="9">
        <v>9.0510000000000002</v>
      </c>
      <c r="GO16" s="9">
        <v>0.59899999999999998</v>
      </c>
      <c r="GP16" s="9">
        <v>122.306</v>
      </c>
      <c r="GQ16" s="9">
        <v>14.407999999999999</v>
      </c>
      <c r="GR16" s="9">
        <v>12.159000000000001</v>
      </c>
      <c r="GS16" s="9">
        <v>43.069000000000003</v>
      </c>
      <c r="GT16" s="9">
        <v>29.23</v>
      </c>
      <c r="GU16" s="9">
        <v>162.71299999999999</v>
      </c>
      <c r="GV16" s="9">
        <v>16.477</v>
      </c>
      <c r="GW16" s="9">
        <v>21.068000000000001</v>
      </c>
      <c r="GX16" s="9">
        <v>264.16800000000001</v>
      </c>
      <c r="GY16" s="9">
        <v>190.42</v>
      </c>
      <c r="GZ16" s="9">
        <v>179.227</v>
      </c>
      <c r="HA16" s="9">
        <v>19.288</v>
      </c>
      <c r="HB16" s="9">
        <v>18.631</v>
      </c>
      <c r="HC16" s="9">
        <v>10.881</v>
      </c>
      <c r="HD16" s="9">
        <v>7.75</v>
      </c>
      <c r="HE16" s="9">
        <v>13.647</v>
      </c>
      <c r="HF16" s="9">
        <v>4.984</v>
      </c>
      <c r="HG16" s="9">
        <v>12.842000000000001</v>
      </c>
      <c r="HH16" s="9">
        <v>3.2280000000000002</v>
      </c>
      <c r="HI16" s="9">
        <v>0</v>
      </c>
      <c r="HJ16" s="9">
        <v>5.9</v>
      </c>
      <c r="HK16" s="9">
        <v>7.66</v>
      </c>
      <c r="HL16" s="9">
        <v>5.07</v>
      </c>
      <c r="HM16" s="9">
        <v>8.9019999999999992</v>
      </c>
      <c r="HN16" s="9">
        <v>9.7289999999999992</v>
      </c>
      <c r="HO16" s="9">
        <v>0.65700000000000003</v>
      </c>
      <c r="HP16" s="9">
        <v>159.93899999999999</v>
      </c>
      <c r="HQ16" s="9">
        <v>134.114</v>
      </c>
      <c r="HR16" s="9">
        <v>131.94399999999999</v>
      </c>
      <c r="HS16" s="9">
        <v>0.748</v>
      </c>
      <c r="HT16" s="9">
        <v>1.4219999999999999</v>
      </c>
      <c r="HU16" s="9">
        <v>1.4219999999999999</v>
      </c>
      <c r="HV16" s="9">
        <v>0</v>
      </c>
      <c r="HW16" s="9">
        <v>0</v>
      </c>
      <c r="HX16" s="9">
        <v>101.312</v>
      </c>
      <c r="HY16" s="9">
        <v>5.8650000000000002</v>
      </c>
      <c r="HZ16" s="9">
        <v>7.2530000000000001</v>
      </c>
      <c r="IA16" s="9">
        <v>19.684000000000001</v>
      </c>
      <c r="IB16" s="9">
        <v>9.2170000000000005</v>
      </c>
      <c r="IC16" s="9">
        <v>124.89700000000001</v>
      </c>
      <c r="ID16" s="9">
        <v>25.824999999999999</v>
      </c>
      <c r="IE16" s="9">
        <v>11.193</v>
      </c>
      <c r="IF16" s="9">
        <v>190.42</v>
      </c>
      <c r="IG16" s="9">
        <v>290.74900000000002</v>
      </c>
      <c r="IH16" s="9">
        <v>266.23500000000001</v>
      </c>
      <c r="II16" s="9">
        <v>22.863</v>
      </c>
      <c r="IJ16" s="9">
        <v>20.577000000000002</v>
      </c>
      <c r="IK16" s="9">
        <v>7.4560000000000004</v>
      </c>
      <c r="IL16" s="9">
        <v>13.121</v>
      </c>
      <c r="IM16" s="9">
        <v>9.7880000000000003</v>
      </c>
      <c r="IN16" s="9">
        <v>10.789</v>
      </c>
      <c r="IO16" s="9">
        <v>11.718</v>
      </c>
      <c r="IP16" s="9">
        <v>6.0170000000000003</v>
      </c>
      <c r="IQ16" s="9">
        <v>0</v>
      </c>
    </row>
    <row r="17" spans="1:251">
      <c r="A17" s="10">
        <v>44228</v>
      </c>
      <c r="B17" s="9">
        <v>347.63900000000001</v>
      </c>
      <c r="C17" s="9">
        <v>421.04300000000001</v>
      </c>
      <c r="D17" s="9">
        <v>404.738</v>
      </c>
      <c r="E17" s="9">
        <v>20.65</v>
      </c>
      <c r="F17" s="9">
        <v>18.920999999999999</v>
      </c>
      <c r="G17" s="9">
        <v>8.2750000000000004</v>
      </c>
      <c r="H17" s="9">
        <v>10.646000000000001</v>
      </c>
      <c r="I17" s="9">
        <v>9.4440000000000008</v>
      </c>
      <c r="J17" s="9">
        <v>9.4770000000000003</v>
      </c>
      <c r="K17" s="9">
        <v>10.811999999999999</v>
      </c>
      <c r="L17" s="9">
        <v>0.505</v>
      </c>
      <c r="M17" s="9">
        <v>6.8860000000000001</v>
      </c>
      <c r="N17" s="9">
        <v>6.3920000000000003</v>
      </c>
      <c r="O17" s="9">
        <v>4.1319999999999997</v>
      </c>
      <c r="P17" s="9">
        <v>8.3970000000000002</v>
      </c>
      <c r="Q17" s="9">
        <v>14.611000000000001</v>
      </c>
      <c r="R17" s="9">
        <v>4.3099999999999996</v>
      </c>
      <c r="S17" s="9">
        <v>1.7290000000000001</v>
      </c>
      <c r="T17" s="9">
        <v>384.08800000000002</v>
      </c>
      <c r="U17" s="9">
        <v>247.71100000000001</v>
      </c>
      <c r="V17" s="9">
        <v>234.92400000000001</v>
      </c>
      <c r="W17" s="9">
        <v>7.032</v>
      </c>
      <c r="X17" s="9">
        <v>5.7549999999999999</v>
      </c>
      <c r="Y17" s="9">
        <v>8.218</v>
      </c>
      <c r="Z17" s="9">
        <v>2.4769999999999999</v>
      </c>
      <c r="AA17" s="9">
        <v>2.0920000000000001</v>
      </c>
      <c r="AB17" s="9">
        <v>183.15</v>
      </c>
      <c r="AC17" s="9">
        <v>24.939</v>
      </c>
      <c r="AD17" s="9">
        <v>12.548999999999999</v>
      </c>
      <c r="AE17" s="9">
        <v>27.071999999999999</v>
      </c>
      <c r="AF17" s="9">
        <v>44.552</v>
      </c>
      <c r="AG17" s="9">
        <v>203.15899999999999</v>
      </c>
      <c r="AH17" s="9">
        <v>136.37700000000001</v>
      </c>
      <c r="AI17" s="9">
        <v>16.303999999999998</v>
      </c>
      <c r="AJ17" s="9">
        <v>421.04300000000001</v>
      </c>
      <c r="AK17" s="9">
        <v>984.81399999999996</v>
      </c>
      <c r="AL17" s="9">
        <v>938.29200000000003</v>
      </c>
      <c r="AM17" s="9">
        <v>80.866</v>
      </c>
      <c r="AN17" s="9">
        <v>67.465000000000003</v>
      </c>
      <c r="AO17" s="9">
        <v>31.317</v>
      </c>
      <c r="AP17" s="9">
        <v>36.149000000000001</v>
      </c>
      <c r="AQ17" s="9">
        <v>50.954999999999998</v>
      </c>
      <c r="AR17" s="9">
        <v>16.510000000000002</v>
      </c>
      <c r="AS17" s="9">
        <v>55.225999999999999</v>
      </c>
      <c r="AT17" s="9">
        <v>0</v>
      </c>
      <c r="AU17" s="9">
        <v>12.239000000000001</v>
      </c>
      <c r="AV17" s="9">
        <v>24.456</v>
      </c>
      <c r="AW17" s="9">
        <v>25.704000000000001</v>
      </c>
      <c r="AX17" s="9">
        <v>17.306000000000001</v>
      </c>
      <c r="AY17" s="9">
        <v>48.664999999999999</v>
      </c>
      <c r="AZ17" s="9">
        <v>18.800999999999998</v>
      </c>
      <c r="BA17" s="9">
        <v>13.4</v>
      </c>
      <c r="BB17" s="9">
        <v>857.42600000000004</v>
      </c>
      <c r="BC17" s="9">
        <v>722.18299999999999</v>
      </c>
      <c r="BD17" s="9">
        <v>682.28200000000004</v>
      </c>
      <c r="BE17" s="9">
        <v>28.265999999999998</v>
      </c>
      <c r="BF17" s="9">
        <v>11.634</v>
      </c>
      <c r="BG17" s="9">
        <v>30.097000000000001</v>
      </c>
      <c r="BH17" s="9">
        <v>2.56</v>
      </c>
      <c r="BI17" s="9">
        <v>7.2439999999999998</v>
      </c>
      <c r="BJ17" s="9">
        <v>529.03899999999999</v>
      </c>
      <c r="BK17" s="9">
        <v>61.73</v>
      </c>
      <c r="BL17" s="9">
        <v>53.643999999999998</v>
      </c>
      <c r="BM17" s="9">
        <v>77.77</v>
      </c>
      <c r="BN17" s="9">
        <v>149.161</v>
      </c>
      <c r="BO17" s="9">
        <v>573.02200000000005</v>
      </c>
      <c r="BP17" s="9">
        <v>135.244</v>
      </c>
      <c r="BQ17" s="9">
        <v>46.521999999999998</v>
      </c>
      <c r="BR17" s="9">
        <v>984.81399999999996</v>
      </c>
      <c r="BS17" s="9">
        <v>435.23500000000001</v>
      </c>
      <c r="BT17" s="9">
        <v>418.53300000000002</v>
      </c>
      <c r="BU17" s="9">
        <v>30.324999999999999</v>
      </c>
      <c r="BV17" s="9">
        <v>28.747</v>
      </c>
      <c r="BW17" s="9">
        <v>17.940000000000001</v>
      </c>
      <c r="BX17" s="9">
        <v>10.807</v>
      </c>
      <c r="BY17" s="9">
        <v>19.263000000000002</v>
      </c>
      <c r="BZ17" s="9">
        <v>9.4830000000000005</v>
      </c>
      <c r="CA17" s="9">
        <v>18.593</v>
      </c>
      <c r="CB17" s="9">
        <v>3.6480000000000001</v>
      </c>
      <c r="CC17" s="9">
        <v>6.5049999999999999</v>
      </c>
      <c r="CD17" s="9">
        <v>11.609</v>
      </c>
      <c r="CE17" s="9">
        <v>8.8230000000000004</v>
      </c>
      <c r="CF17" s="9">
        <v>8.3140000000000001</v>
      </c>
      <c r="CG17" s="9">
        <v>17.861000000000001</v>
      </c>
      <c r="CH17" s="9">
        <v>10.885999999999999</v>
      </c>
      <c r="CI17" s="9">
        <v>1.5780000000000001</v>
      </c>
      <c r="CJ17" s="9">
        <v>388.20800000000003</v>
      </c>
      <c r="CK17" s="9">
        <v>271.46899999999999</v>
      </c>
      <c r="CL17" s="9">
        <v>263.786</v>
      </c>
      <c r="CM17" s="9">
        <v>2.7109999999999999</v>
      </c>
      <c r="CN17" s="9">
        <v>4.431</v>
      </c>
      <c r="CO17" s="9">
        <v>2.7109999999999999</v>
      </c>
      <c r="CP17" s="9">
        <v>2.1960000000000002</v>
      </c>
      <c r="CQ17" s="9">
        <v>2.2349999999999999</v>
      </c>
      <c r="CR17" s="9">
        <v>195.82499999999999</v>
      </c>
      <c r="CS17" s="9">
        <v>15.798999999999999</v>
      </c>
      <c r="CT17" s="9">
        <v>14.256</v>
      </c>
      <c r="CU17" s="9">
        <v>45.588999999999999</v>
      </c>
      <c r="CV17" s="9">
        <v>28.206</v>
      </c>
      <c r="CW17" s="9">
        <v>243.26300000000001</v>
      </c>
      <c r="CX17" s="9">
        <v>116.739</v>
      </c>
      <c r="CY17" s="9">
        <v>16.702999999999999</v>
      </c>
      <c r="CZ17" s="9">
        <v>435.23500000000001</v>
      </c>
      <c r="DA17" s="9">
        <v>308.91899999999998</v>
      </c>
      <c r="DB17" s="9">
        <v>287.86599999999999</v>
      </c>
      <c r="DC17" s="9">
        <v>32.679000000000002</v>
      </c>
      <c r="DD17" s="9">
        <v>24.681999999999999</v>
      </c>
      <c r="DE17" s="9">
        <v>5.1159999999999997</v>
      </c>
      <c r="DF17" s="9">
        <v>19.567</v>
      </c>
      <c r="DG17" s="9">
        <v>13.535</v>
      </c>
      <c r="DH17" s="9">
        <v>11.148</v>
      </c>
      <c r="DI17" s="9">
        <v>15.644</v>
      </c>
      <c r="DJ17" s="9">
        <v>4.032</v>
      </c>
      <c r="DK17" s="9">
        <v>4.5519999999999996</v>
      </c>
      <c r="DL17" s="9">
        <v>4.2809999999999997</v>
      </c>
      <c r="DM17" s="9">
        <v>10.398999999999999</v>
      </c>
      <c r="DN17" s="9">
        <v>10.002000000000001</v>
      </c>
      <c r="DO17" s="9">
        <v>15.414999999999999</v>
      </c>
      <c r="DP17" s="9">
        <v>9.2680000000000007</v>
      </c>
      <c r="DQ17" s="9">
        <v>7.9960000000000004</v>
      </c>
      <c r="DR17" s="9">
        <v>255.18799999999999</v>
      </c>
      <c r="DS17" s="9">
        <v>229.81700000000001</v>
      </c>
      <c r="DT17" s="9">
        <v>214.108</v>
      </c>
      <c r="DU17" s="9">
        <v>11.8</v>
      </c>
      <c r="DV17" s="9">
        <v>3.9089999999999998</v>
      </c>
      <c r="DW17" s="9">
        <v>9.9749999999999996</v>
      </c>
      <c r="DX17" s="9">
        <v>4.3330000000000002</v>
      </c>
      <c r="DY17" s="9">
        <v>0.81299999999999994</v>
      </c>
      <c r="DZ17" s="9">
        <v>135.36699999999999</v>
      </c>
      <c r="EA17" s="9">
        <v>22.658000000000001</v>
      </c>
      <c r="EB17" s="9">
        <v>22.231999999999999</v>
      </c>
      <c r="EC17" s="9">
        <v>49.558999999999997</v>
      </c>
      <c r="ED17" s="9">
        <v>38.993000000000002</v>
      </c>
      <c r="EE17" s="9">
        <v>190.82400000000001</v>
      </c>
      <c r="EF17" s="9">
        <v>25.370999999999999</v>
      </c>
      <c r="EG17" s="9">
        <v>21.052</v>
      </c>
      <c r="EH17" s="9">
        <v>308.91899999999998</v>
      </c>
      <c r="EI17" s="9">
        <v>407.25799999999998</v>
      </c>
      <c r="EJ17" s="9">
        <v>383.47199999999998</v>
      </c>
      <c r="EK17" s="9">
        <v>30.404</v>
      </c>
      <c r="EL17" s="9">
        <v>23.747</v>
      </c>
      <c r="EM17" s="9">
        <v>7.9640000000000004</v>
      </c>
      <c r="EN17" s="9">
        <v>15.782999999999999</v>
      </c>
      <c r="EO17" s="9">
        <v>13.202</v>
      </c>
      <c r="EP17" s="9">
        <v>10.545</v>
      </c>
      <c r="EQ17" s="9">
        <v>12.534000000000001</v>
      </c>
      <c r="ER17" s="9">
        <v>7.827</v>
      </c>
      <c r="ES17" s="9">
        <v>2.2120000000000002</v>
      </c>
      <c r="ET17" s="9">
        <v>6.915</v>
      </c>
      <c r="EU17" s="9">
        <v>9.2959999999999994</v>
      </c>
      <c r="EV17" s="9">
        <v>7.5359999999999996</v>
      </c>
      <c r="EW17" s="9">
        <v>16.363</v>
      </c>
      <c r="EX17" s="9">
        <v>7.3840000000000003</v>
      </c>
      <c r="EY17" s="9">
        <v>6.657</v>
      </c>
      <c r="EZ17" s="9">
        <v>353.06799999999998</v>
      </c>
      <c r="FA17" s="9">
        <v>310.86599999999999</v>
      </c>
      <c r="FB17" s="9">
        <v>279.22500000000002</v>
      </c>
      <c r="FC17" s="9">
        <v>15.329000000000001</v>
      </c>
      <c r="FD17" s="9">
        <v>16.312000000000001</v>
      </c>
      <c r="FE17" s="9">
        <v>15.164999999999999</v>
      </c>
      <c r="FF17" s="9">
        <v>12.356999999999999</v>
      </c>
      <c r="FG17" s="9">
        <v>4.1189999999999998</v>
      </c>
      <c r="FH17" s="9">
        <v>231.59299999999999</v>
      </c>
      <c r="FI17" s="9">
        <v>27.324999999999999</v>
      </c>
      <c r="FJ17" s="9">
        <v>24.219000000000001</v>
      </c>
      <c r="FK17" s="9">
        <v>27.728999999999999</v>
      </c>
      <c r="FL17" s="9">
        <v>59.671999999999997</v>
      </c>
      <c r="FM17" s="9">
        <v>251.19399999999999</v>
      </c>
      <c r="FN17" s="9">
        <v>42.201999999999998</v>
      </c>
      <c r="FO17" s="9">
        <v>23.786000000000001</v>
      </c>
      <c r="FP17" s="9">
        <v>407.25799999999998</v>
      </c>
      <c r="FQ17" s="9">
        <v>269.733</v>
      </c>
      <c r="FR17" s="9">
        <v>248.596</v>
      </c>
      <c r="FS17" s="9">
        <v>24.056999999999999</v>
      </c>
      <c r="FT17" s="9">
        <v>21.678999999999998</v>
      </c>
      <c r="FU17" s="9">
        <v>7.7130000000000001</v>
      </c>
      <c r="FV17" s="9">
        <v>13.967000000000001</v>
      </c>
      <c r="FW17" s="9">
        <v>10.542999999999999</v>
      </c>
      <c r="FX17" s="9">
        <v>11.135999999999999</v>
      </c>
      <c r="FY17" s="9">
        <v>7.8730000000000002</v>
      </c>
      <c r="FZ17" s="9">
        <v>12.127000000000001</v>
      </c>
      <c r="GA17" s="9">
        <v>1.679</v>
      </c>
      <c r="GB17" s="9">
        <v>5.8840000000000003</v>
      </c>
      <c r="GC17" s="9">
        <v>13.622999999999999</v>
      </c>
      <c r="GD17" s="9">
        <v>2.1720000000000002</v>
      </c>
      <c r="GE17" s="9">
        <v>11.097</v>
      </c>
      <c r="GF17" s="9">
        <v>10.582000000000001</v>
      </c>
      <c r="GG17" s="9">
        <v>2.3780000000000001</v>
      </c>
      <c r="GH17" s="9">
        <v>224.53899999999999</v>
      </c>
      <c r="GI17" s="9">
        <v>206.102</v>
      </c>
      <c r="GJ17" s="9">
        <v>197.17599999999999</v>
      </c>
      <c r="GK17" s="9">
        <v>4.4850000000000003</v>
      </c>
      <c r="GL17" s="9">
        <v>4.4409999999999998</v>
      </c>
      <c r="GM17" s="9">
        <v>2.9369999999999998</v>
      </c>
      <c r="GN17" s="9">
        <v>4.67</v>
      </c>
      <c r="GO17" s="9">
        <v>1.319</v>
      </c>
      <c r="GP17" s="9">
        <v>118.23699999999999</v>
      </c>
      <c r="GQ17" s="9">
        <v>16.369</v>
      </c>
      <c r="GR17" s="9">
        <v>21.053999999999998</v>
      </c>
      <c r="GS17" s="9">
        <v>50.442</v>
      </c>
      <c r="GT17" s="9">
        <v>26.312000000000001</v>
      </c>
      <c r="GU17" s="9">
        <v>179.79</v>
      </c>
      <c r="GV17" s="9">
        <v>18.437000000000001</v>
      </c>
      <c r="GW17" s="9">
        <v>21.137</v>
      </c>
      <c r="GX17" s="9">
        <v>269.733</v>
      </c>
      <c r="GY17" s="9">
        <v>196.886</v>
      </c>
      <c r="GZ17" s="9">
        <v>180.34800000000001</v>
      </c>
      <c r="HA17" s="9">
        <v>13.952</v>
      </c>
      <c r="HB17" s="9">
        <v>11.926</v>
      </c>
      <c r="HC17" s="9">
        <v>4.6609999999999996</v>
      </c>
      <c r="HD17" s="9">
        <v>7.2649999999999997</v>
      </c>
      <c r="HE17" s="9">
        <v>7.51</v>
      </c>
      <c r="HF17" s="9">
        <v>4.4160000000000004</v>
      </c>
      <c r="HG17" s="9">
        <v>8.6449999999999996</v>
      </c>
      <c r="HH17" s="9">
        <v>1.323</v>
      </c>
      <c r="HI17" s="9">
        <v>1.958</v>
      </c>
      <c r="HJ17" s="9">
        <v>3.609</v>
      </c>
      <c r="HK17" s="9">
        <v>2.875</v>
      </c>
      <c r="HL17" s="9">
        <v>5.4409999999999998</v>
      </c>
      <c r="HM17" s="9">
        <v>8.2490000000000006</v>
      </c>
      <c r="HN17" s="9">
        <v>3.6760000000000002</v>
      </c>
      <c r="HO17" s="9">
        <v>2.0259999999999998</v>
      </c>
      <c r="HP17" s="9">
        <v>166.39699999999999</v>
      </c>
      <c r="HQ17" s="9">
        <v>133.107</v>
      </c>
      <c r="HR17" s="9">
        <v>130.66999999999999</v>
      </c>
      <c r="HS17" s="9">
        <v>0.67500000000000004</v>
      </c>
      <c r="HT17" s="9">
        <v>1.7629999999999999</v>
      </c>
      <c r="HU17" s="9">
        <v>1.2589999999999999</v>
      </c>
      <c r="HV17" s="9">
        <v>1.1779999999999999</v>
      </c>
      <c r="HW17" s="9">
        <v>0</v>
      </c>
      <c r="HX17" s="9">
        <v>94.655000000000001</v>
      </c>
      <c r="HY17" s="9">
        <v>6.1909999999999998</v>
      </c>
      <c r="HZ17" s="9">
        <v>10.318</v>
      </c>
      <c r="IA17" s="9">
        <v>21.943000000000001</v>
      </c>
      <c r="IB17" s="9">
        <v>12.269</v>
      </c>
      <c r="IC17" s="9">
        <v>120.83799999999999</v>
      </c>
      <c r="ID17" s="9">
        <v>33.289000000000001</v>
      </c>
      <c r="IE17" s="9">
        <v>16.538</v>
      </c>
      <c r="IF17" s="9">
        <v>196.886</v>
      </c>
      <c r="IG17" s="9">
        <v>256.28800000000001</v>
      </c>
      <c r="IH17" s="9">
        <v>235.00800000000001</v>
      </c>
      <c r="II17" s="9">
        <v>22.966000000000001</v>
      </c>
      <c r="IJ17" s="9">
        <v>22.42</v>
      </c>
      <c r="IK17" s="9">
        <v>7.19</v>
      </c>
      <c r="IL17" s="9">
        <v>15.23</v>
      </c>
      <c r="IM17" s="9">
        <v>11.292999999999999</v>
      </c>
      <c r="IN17" s="9">
        <v>11.127000000000001</v>
      </c>
      <c r="IO17" s="9">
        <v>10.877000000000001</v>
      </c>
      <c r="IP17" s="9">
        <v>10.239000000000001</v>
      </c>
      <c r="IQ17" s="9">
        <v>1.304</v>
      </c>
    </row>
    <row r="18" spans="1:251">
      <c r="A18" s="10">
        <v>44593</v>
      </c>
      <c r="B18" s="9">
        <v>491.72399999999999</v>
      </c>
      <c r="C18" s="9">
        <v>445.89499999999998</v>
      </c>
      <c r="D18" s="9">
        <v>432.35300000000001</v>
      </c>
      <c r="E18" s="9">
        <v>38.08</v>
      </c>
      <c r="F18" s="9">
        <v>34.412999999999997</v>
      </c>
      <c r="G18" s="9">
        <v>15.115</v>
      </c>
      <c r="H18" s="9">
        <v>19.297999999999998</v>
      </c>
      <c r="I18" s="9">
        <v>21.96</v>
      </c>
      <c r="J18" s="9">
        <v>12.452999999999999</v>
      </c>
      <c r="K18" s="9">
        <v>25.503</v>
      </c>
      <c r="L18" s="9">
        <v>3.1360000000000001</v>
      </c>
      <c r="M18" s="9">
        <v>5.774</v>
      </c>
      <c r="N18" s="9">
        <v>16.07</v>
      </c>
      <c r="O18" s="9">
        <v>7.79</v>
      </c>
      <c r="P18" s="9">
        <v>10.552</v>
      </c>
      <c r="Q18" s="9">
        <v>27.606000000000002</v>
      </c>
      <c r="R18" s="9">
        <v>6.8070000000000004</v>
      </c>
      <c r="S18" s="9">
        <v>3.6669999999999998</v>
      </c>
      <c r="T18" s="9">
        <v>394.27300000000002</v>
      </c>
      <c r="U18" s="9">
        <v>278.34399999999999</v>
      </c>
      <c r="V18" s="9">
        <v>253.834</v>
      </c>
      <c r="W18" s="9">
        <v>13.797000000000001</v>
      </c>
      <c r="X18" s="9">
        <v>10.714</v>
      </c>
      <c r="Y18" s="9">
        <v>17.126999999999999</v>
      </c>
      <c r="Z18" s="9">
        <v>2.2759999999999998</v>
      </c>
      <c r="AA18" s="9">
        <v>4.4980000000000002</v>
      </c>
      <c r="AB18" s="9">
        <v>224.27099999999999</v>
      </c>
      <c r="AC18" s="9">
        <v>16.234999999999999</v>
      </c>
      <c r="AD18" s="9">
        <v>9.5150000000000006</v>
      </c>
      <c r="AE18" s="9">
        <v>28.324000000000002</v>
      </c>
      <c r="AF18" s="9">
        <v>63.22</v>
      </c>
      <c r="AG18" s="9">
        <v>215.125</v>
      </c>
      <c r="AH18" s="9">
        <v>115.928</v>
      </c>
      <c r="AI18" s="9">
        <v>13.542999999999999</v>
      </c>
      <c r="AJ18" s="9">
        <v>445.89499999999998</v>
      </c>
      <c r="AK18" s="9">
        <v>952.84400000000005</v>
      </c>
      <c r="AL18" s="9">
        <v>911.57299999999998</v>
      </c>
      <c r="AM18" s="9">
        <v>103.634</v>
      </c>
      <c r="AN18" s="9">
        <v>88.707999999999998</v>
      </c>
      <c r="AO18" s="9">
        <v>46.548000000000002</v>
      </c>
      <c r="AP18" s="9">
        <v>42.158999999999999</v>
      </c>
      <c r="AQ18" s="9">
        <v>75.881</v>
      </c>
      <c r="AR18" s="9">
        <v>12.827</v>
      </c>
      <c r="AS18" s="9">
        <v>79.911000000000001</v>
      </c>
      <c r="AT18" s="9">
        <v>1.228</v>
      </c>
      <c r="AU18" s="9">
        <v>7.569</v>
      </c>
      <c r="AV18" s="9">
        <v>36.484000000000002</v>
      </c>
      <c r="AW18" s="9">
        <v>28.905000000000001</v>
      </c>
      <c r="AX18" s="9">
        <v>23.318000000000001</v>
      </c>
      <c r="AY18" s="9">
        <v>68.210999999999999</v>
      </c>
      <c r="AZ18" s="9">
        <v>20.497</v>
      </c>
      <c r="BA18" s="9">
        <v>14.926</v>
      </c>
      <c r="BB18" s="9">
        <v>807.93899999999996</v>
      </c>
      <c r="BC18" s="9">
        <v>659.26</v>
      </c>
      <c r="BD18" s="9">
        <v>624.404</v>
      </c>
      <c r="BE18" s="9">
        <v>24.245000000000001</v>
      </c>
      <c r="BF18" s="9">
        <v>10.611000000000001</v>
      </c>
      <c r="BG18" s="9">
        <v>29.163</v>
      </c>
      <c r="BH18" s="9">
        <v>0.46500000000000002</v>
      </c>
      <c r="BI18" s="9">
        <v>5.2279999999999998</v>
      </c>
      <c r="BJ18" s="9">
        <v>495.089</v>
      </c>
      <c r="BK18" s="9">
        <v>44.143000000000001</v>
      </c>
      <c r="BL18" s="9">
        <v>35.804000000000002</v>
      </c>
      <c r="BM18" s="9">
        <v>84.222999999999999</v>
      </c>
      <c r="BN18" s="9">
        <v>155.99600000000001</v>
      </c>
      <c r="BO18" s="9">
        <v>503.26299999999998</v>
      </c>
      <c r="BP18" s="9">
        <v>148.679</v>
      </c>
      <c r="BQ18" s="9">
        <v>41.271000000000001</v>
      </c>
      <c r="BR18" s="9">
        <v>952.84400000000005</v>
      </c>
      <c r="BS18" s="9">
        <v>421.08499999999998</v>
      </c>
      <c r="BT18" s="9">
        <v>410.44</v>
      </c>
      <c r="BU18" s="9">
        <v>42.686</v>
      </c>
      <c r="BV18" s="9">
        <v>39.151000000000003</v>
      </c>
      <c r="BW18" s="9">
        <v>25.082000000000001</v>
      </c>
      <c r="BX18" s="9">
        <v>14.069000000000001</v>
      </c>
      <c r="BY18" s="9">
        <v>25.286999999999999</v>
      </c>
      <c r="BZ18" s="9">
        <v>13.864000000000001</v>
      </c>
      <c r="CA18" s="9">
        <v>24.8</v>
      </c>
      <c r="CB18" s="9">
        <v>5.6920000000000002</v>
      </c>
      <c r="CC18" s="9">
        <v>8.6590000000000007</v>
      </c>
      <c r="CD18" s="9">
        <v>18.963000000000001</v>
      </c>
      <c r="CE18" s="9">
        <v>6.4379999999999997</v>
      </c>
      <c r="CF18" s="9">
        <v>13.75</v>
      </c>
      <c r="CG18" s="9">
        <v>26.41</v>
      </c>
      <c r="CH18" s="9">
        <v>12.742000000000001</v>
      </c>
      <c r="CI18" s="9">
        <v>3.5350000000000001</v>
      </c>
      <c r="CJ18" s="9">
        <v>367.75400000000002</v>
      </c>
      <c r="CK18" s="9">
        <v>253.255</v>
      </c>
      <c r="CL18" s="9">
        <v>244.36600000000001</v>
      </c>
      <c r="CM18" s="9">
        <v>4.859</v>
      </c>
      <c r="CN18" s="9">
        <v>4.03</v>
      </c>
      <c r="CO18" s="9">
        <v>4.3940000000000001</v>
      </c>
      <c r="CP18" s="9">
        <v>2.5049999999999999</v>
      </c>
      <c r="CQ18" s="9">
        <v>1.5249999999999999</v>
      </c>
      <c r="CR18" s="9">
        <v>189.05699999999999</v>
      </c>
      <c r="CS18" s="9">
        <v>15.478</v>
      </c>
      <c r="CT18" s="9">
        <v>7.3719999999999999</v>
      </c>
      <c r="CU18" s="9">
        <v>41.347999999999999</v>
      </c>
      <c r="CV18" s="9">
        <v>36.015999999999998</v>
      </c>
      <c r="CW18" s="9">
        <v>217.239</v>
      </c>
      <c r="CX18" s="9">
        <v>114.499</v>
      </c>
      <c r="CY18" s="9">
        <v>10.646000000000001</v>
      </c>
      <c r="CZ18" s="9">
        <v>421.08499999999998</v>
      </c>
      <c r="DA18" s="9">
        <v>318.73</v>
      </c>
      <c r="DB18" s="9">
        <v>290.68200000000002</v>
      </c>
      <c r="DC18" s="9">
        <v>38.015999999999998</v>
      </c>
      <c r="DD18" s="9">
        <v>32.972999999999999</v>
      </c>
      <c r="DE18" s="9">
        <v>11.233000000000001</v>
      </c>
      <c r="DF18" s="9">
        <v>21.74</v>
      </c>
      <c r="DG18" s="9">
        <v>19.338999999999999</v>
      </c>
      <c r="DH18" s="9">
        <v>13.634</v>
      </c>
      <c r="DI18" s="9">
        <v>18.486000000000001</v>
      </c>
      <c r="DJ18" s="9">
        <v>5.3680000000000003</v>
      </c>
      <c r="DK18" s="9">
        <v>7.3120000000000003</v>
      </c>
      <c r="DL18" s="9">
        <v>5.6109999999999998</v>
      </c>
      <c r="DM18" s="9">
        <v>19.404</v>
      </c>
      <c r="DN18" s="9">
        <v>7.9580000000000002</v>
      </c>
      <c r="DO18" s="9">
        <v>22.422999999999998</v>
      </c>
      <c r="DP18" s="9">
        <v>10.551</v>
      </c>
      <c r="DQ18" s="9">
        <v>5.0430000000000001</v>
      </c>
      <c r="DR18" s="9">
        <v>252.666</v>
      </c>
      <c r="DS18" s="9">
        <v>220.535</v>
      </c>
      <c r="DT18" s="9">
        <v>206.43700000000001</v>
      </c>
      <c r="DU18" s="9">
        <v>7.5570000000000004</v>
      </c>
      <c r="DV18" s="9">
        <v>6.5410000000000004</v>
      </c>
      <c r="DW18" s="9">
        <v>8.266</v>
      </c>
      <c r="DX18" s="9">
        <v>2.7010000000000001</v>
      </c>
      <c r="DY18" s="9">
        <v>3.1320000000000001</v>
      </c>
      <c r="DZ18" s="9">
        <v>130.715</v>
      </c>
      <c r="EA18" s="9">
        <v>20.651</v>
      </c>
      <c r="EB18" s="9">
        <v>19.786000000000001</v>
      </c>
      <c r="EC18" s="9">
        <v>49.383000000000003</v>
      </c>
      <c r="ED18" s="9">
        <v>36.347999999999999</v>
      </c>
      <c r="EE18" s="9">
        <v>184.18700000000001</v>
      </c>
      <c r="EF18" s="9">
        <v>32.131</v>
      </c>
      <c r="EG18" s="9">
        <v>28.048999999999999</v>
      </c>
      <c r="EH18" s="9">
        <v>318.73</v>
      </c>
      <c r="EI18" s="9">
        <v>416.17899999999997</v>
      </c>
      <c r="EJ18" s="9">
        <v>386.71699999999998</v>
      </c>
      <c r="EK18" s="9">
        <v>46.575000000000003</v>
      </c>
      <c r="EL18" s="9">
        <v>45.142000000000003</v>
      </c>
      <c r="EM18" s="9">
        <v>15.705</v>
      </c>
      <c r="EN18" s="9">
        <v>29.437000000000001</v>
      </c>
      <c r="EO18" s="9">
        <v>32.807000000000002</v>
      </c>
      <c r="EP18" s="9">
        <v>12.335000000000001</v>
      </c>
      <c r="EQ18" s="9">
        <v>29.834</v>
      </c>
      <c r="ER18" s="9">
        <v>12.318</v>
      </c>
      <c r="ES18" s="9">
        <v>2.9889999999999999</v>
      </c>
      <c r="ET18" s="9">
        <v>17.654</v>
      </c>
      <c r="EU18" s="9">
        <v>19.079000000000001</v>
      </c>
      <c r="EV18" s="9">
        <v>8.4079999999999995</v>
      </c>
      <c r="EW18" s="9">
        <v>33.978000000000002</v>
      </c>
      <c r="EX18" s="9">
        <v>11.164</v>
      </c>
      <c r="EY18" s="9">
        <v>1.4330000000000001</v>
      </c>
      <c r="EZ18" s="9">
        <v>340.142</v>
      </c>
      <c r="FA18" s="9">
        <v>295.89600000000002</v>
      </c>
      <c r="FB18" s="9">
        <v>273.65499999999997</v>
      </c>
      <c r="FC18" s="9">
        <v>9.8659999999999997</v>
      </c>
      <c r="FD18" s="9">
        <v>12.375</v>
      </c>
      <c r="FE18" s="9">
        <v>7.18</v>
      </c>
      <c r="FF18" s="9">
        <v>11.114000000000001</v>
      </c>
      <c r="FG18" s="9">
        <v>3.4929999999999999</v>
      </c>
      <c r="FH18" s="9">
        <v>230.59399999999999</v>
      </c>
      <c r="FI18" s="9">
        <v>20.305</v>
      </c>
      <c r="FJ18" s="9">
        <v>22.263000000000002</v>
      </c>
      <c r="FK18" s="9">
        <v>22.734000000000002</v>
      </c>
      <c r="FL18" s="9">
        <v>55.045000000000002</v>
      </c>
      <c r="FM18" s="9">
        <v>240.851</v>
      </c>
      <c r="FN18" s="9">
        <v>44.246000000000002</v>
      </c>
      <c r="FO18" s="9">
        <v>29.462</v>
      </c>
      <c r="FP18" s="9">
        <v>416.17899999999997</v>
      </c>
      <c r="FQ18" s="9">
        <v>238.50399999999999</v>
      </c>
      <c r="FR18" s="9">
        <v>224.05199999999999</v>
      </c>
      <c r="FS18" s="9">
        <v>36.179000000000002</v>
      </c>
      <c r="FT18" s="9">
        <v>31.696000000000002</v>
      </c>
      <c r="FU18" s="9">
        <v>9.4740000000000002</v>
      </c>
      <c r="FV18" s="9">
        <v>22.222000000000001</v>
      </c>
      <c r="FW18" s="9">
        <v>14.714</v>
      </c>
      <c r="FX18" s="9">
        <v>16.981999999999999</v>
      </c>
      <c r="FY18" s="9">
        <v>15.632999999999999</v>
      </c>
      <c r="FZ18" s="9">
        <v>14.002000000000001</v>
      </c>
      <c r="GA18" s="9">
        <v>2.0609999999999999</v>
      </c>
      <c r="GB18" s="9">
        <v>9.7189999999999994</v>
      </c>
      <c r="GC18" s="9">
        <v>13.744</v>
      </c>
      <c r="GD18" s="9">
        <v>8.234</v>
      </c>
      <c r="GE18" s="9">
        <v>22.925000000000001</v>
      </c>
      <c r="GF18" s="9">
        <v>8.7710000000000008</v>
      </c>
      <c r="GG18" s="9">
        <v>4.4820000000000002</v>
      </c>
      <c r="GH18" s="9">
        <v>187.874</v>
      </c>
      <c r="GI18" s="9">
        <v>164.49299999999999</v>
      </c>
      <c r="GJ18" s="9">
        <v>157.57900000000001</v>
      </c>
      <c r="GK18" s="9">
        <v>1.677</v>
      </c>
      <c r="GL18" s="9">
        <v>5.2370000000000001</v>
      </c>
      <c r="GM18" s="9">
        <v>1.2809999999999999</v>
      </c>
      <c r="GN18" s="9">
        <v>5.0510000000000002</v>
      </c>
      <c r="GO18" s="9">
        <v>0.58099999999999996</v>
      </c>
      <c r="GP18" s="9">
        <v>99.581000000000003</v>
      </c>
      <c r="GQ18" s="9">
        <v>14.084</v>
      </c>
      <c r="GR18" s="9">
        <v>16.302</v>
      </c>
      <c r="GS18" s="9">
        <v>34.524999999999999</v>
      </c>
      <c r="GT18" s="9">
        <v>21.506</v>
      </c>
      <c r="GU18" s="9">
        <v>142.98699999999999</v>
      </c>
      <c r="GV18" s="9">
        <v>23.381</v>
      </c>
      <c r="GW18" s="9">
        <v>14.452</v>
      </c>
      <c r="GX18" s="9">
        <v>238.50399999999999</v>
      </c>
      <c r="GY18" s="9">
        <v>181.30699999999999</v>
      </c>
      <c r="GZ18" s="9">
        <v>171.40899999999999</v>
      </c>
      <c r="HA18" s="9">
        <v>17.521000000000001</v>
      </c>
      <c r="HB18" s="9">
        <v>15.749000000000001</v>
      </c>
      <c r="HC18" s="9">
        <v>3.6720000000000002</v>
      </c>
      <c r="HD18" s="9">
        <v>12.077999999999999</v>
      </c>
      <c r="HE18" s="9">
        <v>7.7910000000000004</v>
      </c>
      <c r="HF18" s="9">
        <v>7.9580000000000002</v>
      </c>
      <c r="HG18" s="9">
        <v>8.6959999999999997</v>
      </c>
      <c r="HH18" s="9">
        <v>3.2170000000000001</v>
      </c>
      <c r="HI18" s="9">
        <v>3.3050000000000002</v>
      </c>
      <c r="HJ18" s="9">
        <v>3.956</v>
      </c>
      <c r="HK18" s="9">
        <v>6.1970000000000001</v>
      </c>
      <c r="HL18" s="9">
        <v>5.5970000000000004</v>
      </c>
      <c r="HM18" s="9">
        <v>6.99</v>
      </c>
      <c r="HN18" s="9">
        <v>8.76</v>
      </c>
      <c r="HO18" s="9">
        <v>1.7709999999999999</v>
      </c>
      <c r="HP18" s="9">
        <v>153.88900000000001</v>
      </c>
      <c r="HQ18" s="9">
        <v>123.28</v>
      </c>
      <c r="HR18" s="9">
        <v>118.669</v>
      </c>
      <c r="HS18" s="9">
        <v>1.79</v>
      </c>
      <c r="HT18" s="9">
        <v>2.82</v>
      </c>
      <c r="HU18" s="9">
        <v>2.351</v>
      </c>
      <c r="HV18" s="9">
        <v>0.51400000000000001</v>
      </c>
      <c r="HW18" s="9">
        <v>1.7450000000000001</v>
      </c>
      <c r="HX18" s="9">
        <v>81.322000000000003</v>
      </c>
      <c r="HY18" s="9">
        <v>8.0960000000000001</v>
      </c>
      <c r="HZ18" s="9">
        <v>8.923</v>
      </c>
      <c r="IA18" s="9">
        <v>24.939</v>
      </c>
      <c r="IB18" s="9">
        <v>11.708</v>
      </c>
      <c r="IC18" s="9">
        <v>111.571</v>
      </c>
      <c r="ID18" s="9">
        <v>30.609000000000002</v>
      </c>
      <c r="IE18" s="9">
        <v>9.8979999999999997</v>
      </c>
      <c r="IF18" s="9">
        <v>181.30699999999999</v>
      </c>
      <c r="IG18" s="9">
        <v>237.274</v>
      </c>
      <c r="IH18" s="9">
        <v>221.31</v>
      </c>
      <c r="II18" s="9">
        <v>23.759</v>
      </c>
      <c r="IJ18" s="9">
        <v>23.204000000000001</v>
      </c>
      <c r="IK18" s="9">
        <v>11.336</v>
      </c>
      <c r="IL18" s="9">
        <v>11.869</v>
      </c>
      <c r="IM18" s="9">
        <v>17.038</v>
      </c>
      <c r="IN18" s="9">
        <v>6.1669999999999998</v>
      </c>
      <c r="IO18" s="9">
        <v>17.158999999999999</v>
      </c>
      <c r="IP18" s="9">
        <v>5.5140000000000002</v>
      </c>
      <c r="IQ18" s="9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5.32</v>
      </c>
      <c r="C11" s="9">
        <v>8.327</v>
      </c>
      <c r="D11" s="9">
        <v>4.5209999999999999</v>
      </c>
      <c r="E11" s="9">
        <v>9.875</v>
      </c>
      <c r="F11" s="9">
        <v>8.2940000000000005</v>
      </c>
      <c r="G11" s="9">
        <v>7.173</v>
      </c>
      <c r="H11" s="9">
        <v>195.35300000000001</v>
      </c>
      <c r="I11" s="9">
        <v>157.65799999999999</v>
      </c>
      <c r="J11" s="9">
        <v>152.495</v>
      </c>
      <c r="K11" s="9">
        <v>3.484</v>
      </c>
      <c r="L11" s="9">
        <v>1.679</v>
      </c>
      <c r="M11" s="9">
        <v>2.9740000000000002</v>
      </c>
      <c r="N11" s="9">
        <v>0.52900000000000003</v>
      </c>
      <c r="O11" s="9">
        <v>0</v>
      </c>
      <c r="P11" s="9">
        <v>112.746</v>
      </c>
      <c r="Q11" s="9">
        <v>7.6390000000000002</v>
      </c>
      <c r="R11" s="9">
        <v>10.084</v>
      </c>
      <c r="S11" s="9">
        <v>27.189</v>
      </c>
      <c r="T11" s="9">
        <v>15.737</v>
      </c>
      <c r="U11" s="9">
        <v>141.91999999999999</v>
      </c>
      <c r="V11" s="9">
        <v>37.695999999999998</v>
      </c>
      <c r="W11" s="9">
        <v>34.460999999999999</v>
      </c>
      <c r="X11" s="9">
        <v>255.15600000000001</v>
      </c>
      <c r="Y11" s="9">
        <v>953.97699999999998</v>
      </c>
      <c r="Z11" s="9">
        <v>912.36599999999999</v>
      </c>
      <c r="AA11" s="9">
        <v>67.084000000000003</v>
      </c>
      <c r="AB11" s="9">
        <v>59.978000000000002</v>
      </c>
      <c r="AC11" s="9">
        <v>29.922999999999998</v>
      </c>
      <c r="AD11" s="9">
        <v>30.053999999999998</v>
      </c>
      <c r="AE11" s="9">
        <v>45.875999999999998</v>
      </c>
      <c r="AF11" s="9">
        <v>14.102</v>
      </c>
      <c r="AG11" s="9">
        <v>48.423000000000002</v>
      </c>
      <c r="AH11" s="9">
        <v>0</v>
      </c>
      <c r="AI11" s="9">
        <v>10.986000000000001</v>
      </c>
      <c r="AJ11" s="9">
        <v>22.975000000000001</v>
      </c>
      <c r="AK11" s="9">
        <v>19.843</v>
      </c>
      <c r="AL11" s="9">
        <v>17.16</v>
      </c>
      <c r="AM11" s="9">
        <v>39.850999999999999</v>
      </c>
      <c r="AN11" s="9">
        <v>20.126999999999999</v>
      </c>
      <c r="AO11" s="9">
        <v>7.1059999999999999</v>
      </c>
      <c r="AP11" s="9">
        <v>845.28200000000004</v>
      </c>
      <c r="AQ11" s="9">
        <v>656.06100000000004</v>
      </c>
      <c r="AR11" s="9">
        <v>614.47199999999998</v>
      </c>
      <c r="AS11" s="9">
        <v>22.751999999999999</v>
      </c>
      <c r="AT11" s="9">
        <v>18.837</v>
      </c>
      <c r="AU11" s="9">
        <v>28.010999999999999</v>
      </c>
      <c r="AV11" s="9">
        <v>0.98499999999999999</v>
      </c>
      <c r="AW11" s="9">
        <v>10.994</v>
      </c>
      <c r="AX11" s="9">
        <v>512.50699999999995</v>
      </c>
      <c r="AY11" s="9">
        <v>42.189</v>
      </c>
      <c r="AZ11" s="9">
        <v>39.817</v>
      </c>
      <c r="BA11" s="9">
        <v>61.546999999999997</v>
      </c>
      <c r="BB11" s="9">
        <v>146.05699999999999</v>
      </c>
      <c r="BC11" s="9">
        <v>510.00299999999999</v>
      </c>
      <c r="BD11" s="9">
        <v>189.22200000000001</v>
      </c>
      <c r="BE11" s="9">
        <v>41.610999999999997</v>
      </c>
      <c r="BF11" s="9">
        <v>953.97699999999998</v>
      </c>
      <c r="BG11" s="9">
        <v>340.12400000000002</v>
      </c>
      <c r="BH11" s="9">
        <v>327.98</v>
      </c>
      <c r="BI11" s="9">
        <v>26.712</v>
      </c>
      <c r="BJ11" s="9">
        <v>22.968</v>
      </c>
      <c r="BK11" s="9">
        <v>12.004</v>
      </c>
      <c r="BL11" s="9">
        <v>10.962999999999999</v>
      </c>
      <c r="BM11" s="9">
        <v>15.736000000000001</v>
      </c>
      <c r="BN11" s="9">
        <v>7.2320000000000002</v>
      </c>
      <c r="BO11" s="9">
        <v>13.657999999999999</v>
      </c>
      <c r="BP11" s="9">
        <v>4.2130000000000001</v>
      </c>
      <c r="BQ11" s="9">
        <v>5.0960000000000001</v>
      </c>
      <c r="BR11" s="9">
        <v>5.9219999999999997</v>
      </c>
      <c r="BS11" s="9">
        <v>9.1349999999999998</v>
      </c>
      <c r="BT11" s="9">
        <v>7.9109999999999996</v>
      </c>
      <c r="BU11" s="9">
        <v>12.22</v>
      </c>
      <c r="BV11" s="9">
        <v>10.747999999999999</v>
      </c>
      <c r="BW11" s="9">
        <v>3.7440000000000002</v>
      </c>
      <c r="BX11" s="9">
        <v>301.26799999999997</v>
      </c>
      <c r="BY11" s="9">
        <v>228.459</v>
      </c>
      <c r="BZ11" s="9">
        <v>214.55500000000001</v>
      </c>
      <c r="CA11" s="9">
        <v>5.85</v>
      </c>
      <c r="CB11" s="9">
        <v>8.0540000000000003</v>
      </c>
      <c r="CC11" s="9">
        <v>4.8620000000000001</v>
      </c>
      <c r="CD11" s="9">
        <v>6.3860000000000001</v>
      </c>
      <c r="CE11" s="9">
        <v>2.657</v>
      </c>
      <c r="CF11" s="9">
        <v>179.59399999999999</v>
      </c>
      <c r="CG11" s="9">
        <v>15.119</v>
      </c>
      <c r="CH11" s="9">
        <v>10.526999999999999</v>
      </c>
      <c r="CI11" s="9">
        <v>23.219000000000001</v>
      </c>
      <c r="CJ11" s="9">
        <v>51.561999999999998</v>
      </c>
      <c r="CK11" s="9">
        <v>176.89699999999999</v>
      </c>
      <c r="CL11" s="9">
        <v>72.808999999999997</v>
      </c>
      <c r="CM11" s="9">
        <v>12.144</v>
      </c>
      <c r="CN11" s="9">
        <v>340.12400000000002</v>
      </c>
      <c r="CO11" s="9">
        <v>453.02699999999999</v>
      </c>
      <c r="CP11" s="9">
        <v>435.923</v>
      </c>
      <c r="CQ11" s="9">
        <v>44.415999999999997</v>
      </c>
      <c r="CR11" s="9">
        <v>38.792999999999999</v>
      </c>
      <c r="CS11" s="9">
        <v>23.25</v>
      </c>
      <c r="CT11" s="9">
        <v>15.542999999999999</v>
      </c>
      <c r="CU11" s="9">
        <v>30.652999999999999</v>
      </c>
      <c r="CV11" s="9">
        <v>8.14</v>
      </c>
      <c r="CW11" s="9">
        <v>26.687000000000001</v>
      </c>
      <c r="CX11" s="9">
        <v>2.585</v>
      </c>
      <c r="CY11" s="9">
        <v>9.5210000000000008</v>
      </c>
      <c r="CZ11" s="9">
        <v>15.436999999999999</v>
      </c>
      <c r="DA11" s="9">
        <v>13.103999999999999</v>
      </c>
      <c r="DB11" s="9">
        <v>10.252000000000001</v>
      </c>
      <c r="DC11" s="9">
        <v>24.417000000000002</v>
      </c>
      <c r="DD11" s="9">
        <v>14.375999999999999</v>
      </c>
      <c r="DE11" s="9">
        <v>5.6230000000000002</v>
      </c>
      <c r="DF11" s="9">
        <v>391.50700000000001</v>
      </c>
      <c r="DG11" s="9">
        <v>251.09200000000001</v>
      </c>
      <c r="DH11" s="9">
        <v>238.43799999999999</v>
      </c>
      <c r="DI11" s="9">
        <v>5.2830000000000004</v>
      </c>
      <c r="DJ11" s="9">
        <v>7.3710000000000004</v>
      </c>
      <c r="DK11" s="9">
        <v>2.2269999999999999</v>
      </c>
      <c r="DL11" s="9">
        <v>5.2889999999999997</v>
      </c>
      <c r="DM11" s="9">
        <v>5.1379999999999999</v>
      </c>
      <c r="DN11" s="9">
        <v>200.34800000000001</v>
      </c>
      <c r="DO11" s="9">
        <v>14.382</v>
      </c>
      <c r="DP11" s="9">
        <v>11.305</v>
      </c>
      <c r="DQ11" s="9">
        <v>25.056999999999999</v>
      </c>
      <c r="DR11" s="9">
        <v>38.252000000000002</v>
      </c>
      <c r="DS11" s="9">
        <v>212.839</v>
      </c>
      <c r="DT11" s="9">
        <v>140.41499999999999</v>
      </c>
      <c r="DU11" s="9">
        <v>17.103999999999999</v>
      </c>
      <c r="DV11" s="9">
        <v>453.02699999999999</v>
      </c>
      <c r="DW11" s="9">
        <v>602.05600000000004</v>
      </c>
      <c r="DX11" s="9">
        <v>553.85699999999997</v>
      </c>
      <c r="DY11" s="9">
        <v>56.195999999999998</v>
      </c>
      <c r="DZ11" s="9">
        <v>45.854999999999997</v>
      </c>
      <c r="EA11" s="9">
        <v>15.035</v>
      </c>
      <c r="EB11" s="9">
        <v>30.82</v>
      </c>
      <c r="EC11" s="9">
        <v>24.786999999999999</v>
      </c>
      <c r="ED11" s="9">
        <v>21.068999999999999</v>
      </c>
      <c r="EE11" s="9">
        <v>26.026</v>
      </c>
      <c r="EF11" s="9">
        <v>12.852</v>
      </c>
      <c r="EG11" s="9">
        <v>6.1509999999999998</v>
      </c>
      <c r="EH11" s="9">
        <v>10.332000000000001</v>
      </c>
      <c r="EI11" s="9">
        <v>19.529</v>
      </c>
      <c r="EJ11" s="9">
        <v>15.994999999999999</v>
      </c>
      <c r="EK11" s="9">
        <v>29.359000000000002</v>
      </c>
      <c r="EL11" s="9">
        <v>16.495999999999999</v>
      </c>
      <c r="EM11" s="9">
        <v>10.34</v>
      </c>
      <c r="EN11" s="9">
        <v>497.661</v>
      </c>
      <c r="EO11" s="9">
        <v>444.84199999999998</v>
      </c>
      <c r="EP11" s="9">
        <v>418.29700000000003</v>
      </c>
      <c r="EQ11" s="9">
        <v>10.409000000000001</v>
      </c>
      <c r="ER11" s="9">
        <v>16.137</v>
      </c>
      <c r="ES11" s="9">
        <v>13.096</v>
      </c>
      <c r="ET11" s="9">
        <v>11.278</v>
      </c>
      <c r="EU11" s="9">
        <v>2.1720000000000002</v>
      </c>
      <c r="EV11" s="9">
        <v>338.06599999999997</v>
      </c>
      <c r="EW11" s="9">
        <v>27.213000000000001</v>
      </c>
      <c r="EX11" s="9">
        <v>26.785</v>
      </c>
      <c r="EY11" s="9">
        <v>52.779000000000003</v>
      </c>
      <c r="EZ11" s="9">
        <v>58.253999999999998</v>
      </c>
      <c r="FA11" s="9">
        <v>386.58800000000002</v>
      </c>
      <c r="FB11" s="9">
        <v>52.819000000000003</v>
      </c>
      <c r="FC11" s="9">
        <v>48.198999999999998</v>
      </c>
      <c r="FD11" s="9">
        <v>602.05600000000004</v>
      </c>
      <c r="FE11" s="9">
        <v>464.86700000000002</v>
      </c>
      <c r="FF11" s="9">
        <v>409.24900000000002</v>
      </c>
      <c r="FG11" s="9">
        <v>47.616999999999997</v>
      </c>
      <c r="FH11" s="9">
        <v>34.472000000000001</v>
      </c>
      <c r="FI11" s="9">
        <v>11.401</v>
      </c>
      <c r="FJ11" s="9">
        <v>23.071000000000002</v>
      </c>
      <c r="FK11" s="9">
        <v>17.32</v>
      </c>
      <c r="FL11" s="9">
        <v>17.152000000000001</v>
      </c>
      <c r="FM11" s="9">
        <v>18.266999999999999</v>
      </c>
      <c r="FN11" s="9">
        <v>15.614000000000001</v>
      </c>
      <c r="FO11" s="9">
        <v>0</v>
      </c>
      <c r="FP11" s="9">
        <v>8.9139999999999997</v>
      </c>
      <c r="FQ11" s="9">
        <v>18.672999999999998</v>
      </c>
      <c r="FR11" s="9">
        <v>6.8849999999999998</v>
      </c>
      <c r="FS11" s="9">
        <v>22.106000000000002</v>
      </c>
      <c r="FT11" s="9">
        <v>12.366</v>
      </c>
      <c r="FU11" s="9">
        <v>13.145</v>
      </c>
      <c r="FV11" s="9">
        <v>361.63200000000001</v>
      </c>
      <c r="FW11" s="9">
        <v>314.88799999999998</v>
      </c>
      <c r="FX11" s="9">
        <v>300.78399999999999</v>
      </c>
      <c r="FY11" s="9">
        <v>5.1870000000000003</v>
      </c>
      <c r="FZ11" s="9">
        <v>8.9169999999999998</v>
      </c>
      <c r="GA11" s="9">
        <v>4.7679999999999998</v>
      </c>
      <c r="GB11" s="9">
        <v>8.4049999999999994</v>
      </c>
      <c r="GC11" s="9">
        <v>0</v>
      </c>
      <c r="GD11" s="9">
        <v>216.08600000000001</v>
      </c>
      <c r="GE11" s="9">
        <v>17.952000000000002</v>
      </c>
      <c r="GF11" s="9">
        <v>18.585999999999999</v>
      </c>
      <c r="GG11" s="9">
        <v>62.262999999999998</v>
      </c>
      <c r="GH11" s="9">
        <v>40.03</v>
      </c>
      <c r="GI11" s="9">
        <v>274.858</v>
      </c>
      <c r="GJ11" s="9">
        <v>46.743000000000002</v>
      </c>
      <c r="GK11" s="9">
        <v>55.619</v>
      </c>
      <c r="GL11" s="9">
        <v>464.86700000000002</v>
      </c>
      <c r="GM11" s="9">
        <v>367.83199999999999</v>
      </c>
      <c r="GN11" s="9">
        <v>300.12799999999999</v>
      </c>
      <c r="GO11" s="9">
        <v>300.12799999999999</v>
      </c>
      <c r="GP11" s="9">
        <v>32.347000000000001</v>
      </c>
      <c r="GQ11" s="9">
        <v>267.78100000000001</v>
      </c>
      <c r="GR11" s="9">
        <v>67.703999999999994</v>
      </c>
      <c r="GS11" s="9">
        <v>2507.348</v>
      </c>
      <c r="GT11" s="9">
        <v>2328.873</v>
      </c>
      <c r="GU11" s="9">
        <v>460.83100000000002</v>
      </c>
      <c r="GV11" s="9">
        <v>198.65600000000001</v>
      </c>
      <c r="GW11" s="9">
        <v>73.141999999999996</v>
      </c>
      <c r="GX11" s="9">
        <v>104.455</v>
      </c>
      <c r="GY11" s="9">
        <v>120.663</v>
      </c>
      <c r="GZ11" s="9">
        <v>57.463000000000001</v>
      </c>
      <c r="HA11" s="9">
        <v>115.505</v>
      </c>
      <c r="HB11" s="9">
        <v>32.436999999999998</v>
      </c>
      <c r="HC11" s="9">
        <v>19.341999999999999</v>
      </c>
      <c r="HD11" s="9">
        <v>40.610999999999997</v>
      </c>
      <c r="HE11" s="9">
        <v>66.379000000000005</v>
      </c>
      <c r="HF11" s="9">
        <v>71.135999999999996</v>
      </c>
      <c r="HG11" s="9">
        <v>109.417</v>
      </c>
      <c r="HH11" s="9">
        <v>68.707999999999998</v>
      </c>
      <c r="HI11" s="9">
        <v>262.17500000000001</v>
      </c>
      <c r="HJ11" s="9">
        <v>1868.0419999999999</v>
      </c>
      <c r="HK11" s="9">
        <v>1521.413</v>
      </c>
      <c r="HL11" s="9">
        <v>1457.3979999999999</v>
      </c>
      <c r="HM11" s="9">
        <v>31.783999999999999</v>
      </c>
      <c r="HN11" s="9">
        <v>32.231000000000002</v>
      </c>
      <c r="HO11" s="9">
        <v>34.36</v>
      </c>
      <c r="HP11" s="9">
        <v>16.925000000000001</v>
      </c>
      <c r="HQ11" s="9">
        <v>9.5749999999999993</v>
      </c>
      <c r="HR11" s="9">
        <v>1154.3040000000001</v>
      </c>
      <c r="HS11" s="9">
        <v>88.066000000000003</v>
      </c>
      <c r="HT11" s="9">
        <v>80.299000000000007</v>
      </c>
      <c r="HU11" s="9">
        <v>198.744</v>
      </c>
      <c r="HV11" s="9">
        <v>231.96</v>
      </c>
      <c r="HW11" s="9">
        <v>1289.454</v>
      </c>
      <c r="HX11" s="9">
        <v>346.62799999999999</v>
      </c>
      <c r="HY11" s="9">
        <v>178.47499999999999</v>
      </c>
      <c r="HZ11" s="9">
        <v>2211.8220000000001</v>
      </c>
      <c r="IA11" s="9">
        <v>295.52600000000001</v>
      </c>
      <c r="IB11" s="9">
        <v>295.66699999999997</v>
      </c>
      <c r="IC11" s="9">
        <v>285.07799999999997</v>
      </c>
      <c r="ID11" s="9">
        <v>18.350000000000001</v>
      </c>
      <c r="IE11" s="9">
        <v>16.303999999999998</v>
      </c>
      <c r="IF11" s="9">
        <v>8.3510000000000009</v>
      </c>
      <c r="IG11" s="9">
        <v>7.9530000000000003</v>
      </c>
      <c r="IH11" s="9">
        <v>9.2219999999999995</v>
      </c>
      <c r="II11" s="9">
        <v>7.0819999999999999</v>
      </c>
      <c r="IJ11" s="9">
        <v>9.8460000000000001</v>
      </c>
      <c r="IK11" s="9">
        <v>0.64</v>
      </c>
      <c r="IL11" s="9">
        <v>3.3679999999999999</v>
      </c>
      <c r="IM11" s="9">
        <v>4.694</v>
      </c>
      <c r="IN11" s="9">
        <v>3.6560000000000001</v>
      </c>
      <c r="IO11" s="9">
        <v>7.9550000000000001</v>
      </c>
      <c r="IP11" s="9">
        <v>9.6010000000000009</v>
      </c>
      <c r="IQ11" s="9">
        <v>6.7030000000000003</v>
      </c>
    </row>
    <row r="12" spans="1:251">
      <c r="A12" s="10">
        <v>42401</v>
      </c>
      <c r="B12" s="9">
        <v>4.2389999999999999</v>
      </c>
      <c r="C12" s="9">
        <v>6.0220000000000002</v>
      </c>
      <c r="D12" s="9">
        <v>4.375</v>
      </c>
      <c r="E12" s="9">
        <v>8.0009999999999994</v>
      </c>
      <c r="F12" s="9">
        <v>6.6349999999999998</v>
      </c>
      <c r="G12" s="9">
        <v>2.9049999999999998</v>
      </c>
      <c r="H12" s="9">
        <v>214.96899999999999</v>
      </c>
      <c r="I12" s="9">
        <v>172.114</v>
      </c>
      <c r="J12" s="9">
        <v>164.89599999999999</v>
      </c>
      <c r="K12" s="9">
        <v>2.5219999999999998</v>
      </c>
      <c r="L12" s="9">
        <v>4.6959999999999997</v>
      </c>
      <c r="M12" s="9">
        <v>3.18</v>
      </c>
      <c r="N12" s="9">
        <v>3.0459999999999998</v>
      </c>
      <c r="O12" s="9">
        <v>0.51700000000000002</v>
      </c>
      <c r="P12" s="9">
        <v>123.922</v>
      </c>
      <c r="Q12" s="9">
        <v>9.2070000000000007</v>
      </c>
      <c r="R12" s="9">
        <v>9.5749999999999993</v>
      </c>
      <c r="S12" s="9">
        <v>29.408999999999999</v>
      </c>
      <c r="T12" s="9">
        <v>20.643999999999998</v>
      </c>
      <c r="U12" s="9">
        <v>151.47</v>
      </c>
      <c r="V12" s="9">
        <v>42.854999999999997</v>
      </c>
      <c r="W12" s="9">
        <v>21.46</v>
      </c>
      <c r="X12" s="9">
        <v>253.96899999999999</v>
      </c>
      <c r="Y12" s="9">
        <v>936.322</v>
      </c>
      <c r="Z12" s="9">
        <v>895.57399999999996</v>
      </c>
      <c r="AA12" s="9">
        <v>81.772999999999996</v>
      </c>
      <c r="AB12" s="9">
        <v>75.078000000000003</v>
      </c>
      <c r="AC12" s="9">
        <v>39.712000000000003</v>
      </c>
      <c r="AD12" s="9">
        <v>35.366</v>
      </c>
      <c r="AE12" s="9">
        <v>57.939</v>
      </c>
      <c r="AF12" s="9">
        <v>17.138999999999999</v>
      </c>
      <c r="AG12" s="9">
        <v>61.286999999999999</v>
      </c>
      <c r="AH12" s="9">
        <v>0</v>
      </c>
      <c r="AI12" s="9">
        <v>12.555999999999999</v>
      </c>
      <c r="AJ12" s="9">
        <v>25.169</v>
      </c>
      <c r="AK12" s="9">
        <v>24.166</v>
      </c>
      <c r="AL12" s="9">
        <v>25.742999999999999</v>
      </c>
      <c r="AM12" s="9">
        <v>56.273000000000003</v>
      </c>
      <c r="AN12" s="9">
        <v>18.805</v>
      </c>
      <c r="AO12" s="9">
        <v>6.6950000000000003</v>
      </c>
      <c r="AP12" s="9">
        <v>813.8</v>
      </c>
      <c r="AQ12" s="9">
        <v>608.52300000000002</v>
      </c>
      <c r="AR12" s="9">
        <v>576.27300000000002</v>
      </c>
      <c r="AS12" s="9">
        <v>19.571000000000002</v>
      </c>
      <c r="AT12" s="9">
        <v>12.679</v>
      </c>
      <c r="AU12" s="9">
        <v>24.65</v>
      </c>
      <c r="AV12" s="9">
        <v>2.2519999999999998</v>
      </c>
      <c r="AW12" s="9">
        <v>5.3479999999999999</v>
      </c>
      <c r="AX12" s="9">
        <v>479.20600000000002</v>
      </c>
      <c r="AY12" s="9">
        <v>35.238999999999997</v>
      </c>
      <c r="AZ12" s="9">
        <v>28.920999999999999</v>
      </c>
      <c r="BA12" s="9">
        <v>65.156999999999996</v>
      </c>
      <c r="BB12" s="9">
        <v>126.654</v>
      </c>
      <c r="BC12" s="9">
        <v>481.86900000000003</v>
      </c>
      <c r="BD12" s="9">
        <v>205.27699999999999</v>
      </c>
      <c r="BE12" s="9">
        <v>40.747999999999998</v>
      </c>
      <c r="BF12" s="9">
        <v>936.322</v>
      </c>
      <c r="BG12" s="9">
        <v>354.65499999999997</v>
      </c>
      <c r="BH12" s="9">
        <v>337.89299999999997</v>
      </c>
      <c r="BI12" s="9">
        <v>26.181999999999999</v>
      </c>
      <c r="BJ12" s="9">
        <v>23.916</v>
      </c>
      <c r="BK12" s="9">
        <v>11.555999999999999</v>
      </c>
      <c r="BL12" s="9">
        <v>12.36</v>
      </c>
      <c r="BM12" s="9">
        <v>13.377000000000001</v>
      </c>
      <c r="BN12" s="9">
        <v>10.538</v>
      </c>
      <c r="BO12" s="9">
        <v>10.513</v>
      </c>
      <c r="BP12" s="9">
        <v>4.4329999999999998</v>
      </c>
      <c r="BQ12" s="9">
        <v>8.9700000000000006</v>
      </c>
      <c r="BR12" s="9">
        <v>8.0660000000000007</v>
      </c>
      <c r="BS12" s="9">
        <v>5.1349999999999998</v>
      </c>
      <c r="BT12" s="9">
        <v>10.715</v>
      </c>
      <c r="BU12" s="9">
        <v>18.782</v>
      </c>
      <c r="BV12" s="9">
        <v>5.1340000000000003</v>
      </c>
      <c r="BW12" s="9">
        <v>2.266</v>
      </c>
      <c r="BX12" s="9">
        <v>311.71199999999999</v>
      </c>
      <c r="BY12" s="9">
        <v>233.81</v>
      </c>
      <c r="BZ12" s="9">
        <v>216.947</v>
      </c>
      <c r="CA12" s="9">
        <v>7.8840000000000003</v>
      </c>
      <c r="CB12" s="9">
        <v>8.9779999999999998</v>
      </c>
      <c r="CC12" s="9">
        <v>6.7679999999999998</v>
      </c>
      <c r="CD12" s="9">
        <v>5.593</v>
      </c>
      <c r="CE12" s="9">
        <v>3.9860000000000002</v>
      </c>
      <c r="CF12" s="9">
        <v>183.33</v>
      </c>
      <c r="CG12" s="9">
        <v>12.685</v>
      </c>
      <c r="CH12" s="9">
        <v>9.7089999999999996</v>
      </c>
      <c r="CI12" s="9">
        <v>28.085999999999999</v>
      </c>
      <c r="CJ12" s="9">
        <v>42.219000000000001</v>
      </c>
      <c r="CK12" s="9">
        <v>191.59100000000001</v>
      </c>
      <c r="CL12" s="9">
        <v>77.902000000000001</v>
      </c>
      <c r="CM12" s="9">
        <v>16.760999999999999</v>
      </c>
      <c r="CN12" s="9">
        <v>354.65499999999997</v>
      </c>
      <c r="CO12" s="9">
        <v>456.85</v>
      </c>
      <c r="CP12" s="9">
        <v>438.00700000000001</v>
      </c>
      <c r="CQ12" s="9">
        <v>40.441000000000003</v>
      </c>
      <c r="CR12" s="9">
        <v>36.069000000000003</v>
      </c>
      <c r="CS12" s="9">
        <v>20.794</v>
      </c>
      <c r="CT12" s="9">
        <v>15.275</v>
      </c>
      <c r="CU12" s="9">
        <v>28.89</v>
      </c>
      <c r="CV12" s="9">
        <v>7.18</v>
      </c>
      <c r="CW12" s="9">
        <v>24.792000000000002</v>
      </c>
      <c r="CX12" s="9">
        <v>2.665</v>
      </c>
      <c r="CY12" s="9">
        <v>8.6129999999999995</v>
      </c>
      <c r="CZ12" s="9">
        <v>10.294</v>
      </c>
      <c r="DA12" s="9">
        <v>11.595000000000001</v>
      </c>
      <c r="DB12" s="9">
        <v>14.18</v>
      </c>
      <c r="DC12" s="9">
        <v>25.565000000000001</v>
      </c>
      <c r="DD12" s="9">
        <v>10.504</v>
      </c>
      <c r="DE12" s="9">
        <v>4.3719999999999999</v>
      </c>
      <c r="DF12" s="9">
        <v>397.565</v>
      </c>
      <c r="DG12" s="9">
        <v>266.322</v>
      </c>
      <c r="DH12" s="9">
        <v>250.22499999999999</v>
      </c>
      <c r="DI12" s="9">
        <v>8.5839999999999996</v>
      </c>
      <c r="DJ12" s="9">
        <v>7.5119999999999996</v>
      </c>
      <c r="DK12" s="9">
        <v>4.952</v>
      </c>
      <c r="DL12" s="9">
        <v>7.4480000000000004</v>
      </c>
      <c r="DM12" s="9">
        <v>3.6970000000000001</v>
      </c>
      <c r="DN12" s="9">
        <v>203.97300000000001</v>
      </c>
      <c r="DO12" s="9">
        <v>17.016999999999999</v>
      </c>
      <c r="DP12" s="9">
        <v>16.728000000000002</v>
      </c>
      <c r="DQ12" s="9">
        <v>28.603000000000002</v>
      </c>
      <c r="DR12" s="9">
        <v>39.765000000000001</v>
      </c>
      <c r="DS12" s="9">
        <v>226.55600000000001</v>
      </c>
      <c r="DT12" s="9">
        <v>131.244</v>
      </c>
      <c r="DU12" s="9">
        <v>18.844000000000001</v>
      </c>
      <c r="DV12" s="9">
        <v>456.85</v>
      </c>
      <c r="DW12" s="9">
        <v>654.822</v>
      </c>
      <c r="DX12" s="9">
        <v>600.66600000000005</v>
      </c>
      <c r="DY12" s="9">
        <v>57.161000000000001</v>
      </c>
      <c r="DZ12" s="9">
        <v>48.039000000000001</v>
      </c>
      <c r="EA12" s="9">
        <v>21.353000000000002</v>
      </c>
      <c r="EB12" s="9">
        <v>26.687000000000001</v>
      </c>
      <c r="EC12" s="9">
        <v>31.32</v>
      </c>
      <c r="ED12" s="9">
        <v>16.72</v>
      </c>
      <c r="EE12" s="9">
        <v>33.542999999999999</v>
      </c>
      <c r="EF12" s="9">
        <v>8.7769999999999992</v>
      </c>
      <c r="EG12" s="9">
        <v>5.1079999999999997</v>
      </c>
      <c r="EH12" s="9">
        <v>16.548999999999999</v>
      </c>
      <c r="EI12" s="9">
        <v>15.416</v>
      </c>
      <c r="EJ12" s="9">
        <v>16.074000000000002</v>
      </c>
      <c r="EK12" s="9">
        <v>27.981999999999999</v>
      </c>
      <c r="EL12" s="9">
        <v>20.056999999999999</v>
      </c>
      <c r="EM12" s="9">
        <v>9.1219999999999999</v>
      </c>
      <c r="EN12" s="9">
        <v>543.505</v>
      </c>
      <c r="EO12" s="9">
        <v>484.91300000000001</v>
      </c>
      <c r="EP12" s="9">
        <v>457.17599999999999</v>
      </c>
      <c r="EQ12" s="9">
        <v>11.349</v>
      </c>
      <c r="ER12" s="9">
        <v>16.388000000000002</v>
      </c>
      <c r="ES12" s="9">
        <v>11.535</v>
      </c>
      <c r="ET12" s="9">
        <v>11.903</v>
      </c>
      <c r="EU12" s="9">
        <v>2.4049999999999998</v>
      </c>
      <c r="EV12" s="9">
        <v>356.27199999999999</v>
      </c>
      <c r="EW12" s="9">
        <v>33.198</v>
      </c>
      <c r="EX12" s="9">
        <v>29.594999999999999</v>
      </c>
      <c r="EY12" s="9">
        <v>65.847999999999999</v>
      </c>
      <c r="EZ12" s="9">
        <v>67.989999999999995</v>
      </c>
      <c r="FA12" s="9">
        <v>416.923</v>
      </c>
      <c r="FB12" s="9">
        <v>58.591000000000001</v>
      </c>
      <c r="FC12" s="9">
        <v>54.155999999999999</v>
      </c>
      <c r="FD12" s="9">
        <v>654.822</v>
      </c>
      <c r="FE12" s="9">
        <v>450.22899999999998</v>
      </c>
      <c r="FF12" s="9">
        <v>409.48200000000003</v>
      </c>
      <c r="FG12" s="9">
        <v>34.844000000000001</v>
      </c>
      <c r="FH12" s="9">
        <v>28.405999999999999</v>
      </c>
      <c r="FI12" s="9">
        <v>10.523</v>
      </c>
      <c r="FJ12" s="9">
        <v>17.882999999999999</v>
      </c>
      <c r="FK12" s="9">
        <v>12.557</v>
      </c>
      <c r="FL12" s="9">
        <v>15.849</v>
      </c>
      <c r="FM12" s="9">
        <v>13.568</v>
      </c>
      <c r="FN12" s="9">
        <v>12.903</v>
      </c>
      <c r="FO12" s="9">
        <v>0</v>
      </c>
      <c r="FP12" s="9">
        <v>5.52</v>
      </c>
      <c r="FQ12" s="9">
        <v>14.86</v>
      </c>
      <c r="FR12" s="9">
        <v>8.0259999999999998</v>
      </c>
      <c r="FS12" s="9">
        <v>16.443000000000001</v>
      </c>
      <c r="FT12" s="9">
        <v>11.962999999999999</v>
      </c>
      <c r="FU12" s="9">
        <v>6.4370000000000003</v>
      </c>
      <c r="FV12" s="9">
        <v>374.63900000000001</v>
      </c>
      <c r="FW12" s="9">
        <v>326.673</v>
      </c>
      <c r="FX12" s="9">
        <v>312.25</v>
      </c>
      <c r="FY12" s="9">
        <v>6.3730000000000002</v>
      </c>
      <c r="FZ12" s="9">
        <v>8.0500000000000007</v>
      </c>
      <c r="GA12" s="9">
        <v>6.5609999999999999</v>
      </c>
      <c r="GB12" s="9">
        <v>7.2640000000000002</v>
      </c>
      <c r="GC12" s="9">
        <v>0</v>
      </c>
      <c r="GD12" s="9">
        <v>225.495</v>
      </c>
      <c r="GE12" s="9">
        <v>20.733000000000001</v>
      </c>
      <c r="GF12" s="9">
        <v>19.707000000000001</v>
      </c>
      <c r="GG12" s="9">
        <v>60.738</v>
      </c>
      <c r="GH12" s="9">
        <v>37.656999999999996</v>
      </c>
      <c r="GI12" s="9">
        <v>289.017</v>
      </c>
      <c r="GJ12" s="9">
        <v>47.965000000000003</v>
      </c>
      <c r="GK12" s="9">
        <v>40.746000000000002</v>
      </c>
      <c r="GL12" s="9">
        <v>450.22899999999998</v>
      </c>
      <c r="GM12" s="9">
        <v>387.673</v>
      </c>
      <c r="GN12" s="9">
        <v>326.74400000000003</v>
      </c>
      <c r="GO12" s="9">
        <v>326.74400000000003</v>
      </c>
      <c r="GP12" s="9">
        <v>30.198</v>
      </c>
      <c r="GQ12" s="9">
        <v>296.54599999999999</v>
      </c>
      <c r="GR12" s="9">
        <v>60.929000000000002</v>
      </c>
      <c r="GS12" s="9">
        <v>2553.2750000000001</v>
      </c>
      <c r="GT12" s="9">
        <v>2378.3389999999999</v>
      </c>
      <c r="GU12" s="9">
        <v>439.88900000000001</v>
      </c>
      <c r="GV12" s="9">
        <v>179.833</v>
      </c>
      <c r="GW12" s="9">
        <v>72.983000000000004</v>
      </c>
      <c r="GX12" s="9">
        <v>90.534000000000006</v>
      </c>
      <c r="GY12" s="9">
        <v>112.51600000000001</v>
      </c>
      <c r="GZ12" s="9">
        <v>50.493000000000002</v>
      </c>
      <c r="HA12" s="9">
        <v>110.122</v>
      </c>
      <c r="HB12" s="9">
        <v>28.204000000000001</v>
      </c>
      <c r="HC12" s="9">
        <v>18.699000000000002</v>
      </c>
      <c r="HD12" s="9">
        <v>44.220999999999997</v>
      </c>
      <c r="HE12" s="9">
        <v>57.094000000000001</v>
      </c>
      <c r="HF12" s="9">
        <v>62.201000000000001</v>
      </c>
      <c r="HG12" s="9">
        <v>96.768000000000001</v>
      </c>
      <c r="HH12" s="9">
        <v>66.748000000000005</v>
      </c>
      <c r="HI12" s="9">
        <v>260.05599999999998</v>
      </c>
      <c r="HJ12" s="9">
        <v>1938.45</v>
      </c>
      <c r="HK12" s="9">
        <v>1570.758</v>
      </c>
      <c r="HL12" s="9">
        <v>1500.5</v>
      </c>
      <c r="HM12" s="9">
        <v>37.243000000000002</v>
      </c>
      <c r="HN12" s="9">
        <v>32.470999999999997</v>
      </c>
      <c r="HO12" s="9">
        <v>36.106000000000002</v>
      </c>
      <c r="HP12" s="9">
        <v>16.047999999999998</v>
      </c>
      <c r="HQ12" s="9">
        <v>12.657999999999999</v>
      </c>
      <c r="HR12" s="9">
        <v>1223.9760000000001</v>
      </c>
      <c r="HS12" s="9">
        <v>83.650999999999996</v>
      </c>
      <c r="HT12" s="9">
        <v>90.230999999999995</v>
      </c>
      <c r="HU12" s="9">
        <v>172.898</v>
      </c>
      <c r="HV12" s="9">
        <v>239.715</v>
      </c>
      <c r="HW12" s="9">
        <v>1331.0419999999999</v>
      </c>
      <c r="HX12" s="9">
        <v>367.69200000000001</v>
      </c>
      <c r="HY12" s="9">
        <v>174.93600000000001</v>
      </c>
      <c r="HZ12" s="9">
        <v>2252.2860000000001</v>
      </c>
      <c r="IA12" s="9">
        <v>300.98899999999998</v>
      </c>
      <c r="IB12" s="9">
        <v>278.56200000000001</v>
      </c>
      <c r="IC12" s="9">
        <v>265.74599999999998</v>
      </c>
      <c r="ID12" s="9">
        <v>14.172000000000001</v>
      </c>
      <c r="IE12" s="9">
        <v>12.997</v>
      </c>
      <c r="IF12" s="9">
        <v>4.109</v>
      </c>
      <c r="IG12" s="9">
        <v>8.8879999999999999</v>
      </c>
      <c r="IH12" s="9">
        <v>6.056</v>
      </c>
      <c r="II12" s="9">
        <v>6.94</v>
      </c>
      <c r="IJ12" s="9">
        <v>6.6849999999999996</v>
      </c>
      <c r="IK12" s="9">
        <v>1.05</v>
      </c>
      <c r="IL12" s="9">
        <v>4.2530000000000001</v>
      </c>
      <c r="IM12" s="9">
        <v>2.5569999999999999</v>
      </c>
      <c r="IN12" s="9">
        <v>0.79700000000000004</v>
      </c>
      <c r="IO12" s="9">
        <v>9.6430000000000007</v>
      </c>
      <c r="IP12" s="9">
        <v>7.86</v>
      </c>
      <c r="IQ12" s="9">
        <v>5.1369999999999996</v>
      </c>
    </row>
    <row r="13" spans="1:251">
      <c r="A13" s="10">
        <v>42767</v>
      </c>
      <c r="B13" s="9">
        <v>6.8710000000000004</v>
      </c>
      <c r="C13" s="9">
        <v>6.992</v>
      </c>
      <c r="D13" s="9">
        <v>6.7389999999999999</v>
      </c>
      <c r="E13" s="9">
        <v>11.739000000000001</v>
      </c>
      <c r="F13" s="9">
        <v>8.8640000000000008</v>
      </c>
      <c r="G13" s="9">
        <v>1.0529999999999999</v>
      </c>
      <c r="H13" s="9">
        <v>238.095</v>
      </c>
      <c r="I13" s="9">
        <v>193.791</v>
      </c>
      <c r="J13" s="9">
        <v>186.55099999999999</v>
      </c>
      <c r="K13" s="9">
        <v>1.825</v>
      </c>
      <c r="L13" s="9">
        <v>5.4139999999999997</v>
      </c>
      <c r="M13" s="9">
        <v>2.677</v>
      </c>
      <c r="N13" s="9">
        <v>4.0179999999999998</v>
      </c>
      <c r="O13" s="9">
        <v>0.54400000000000004</v>
      </c>
      <c r="P13" s="9">
        <v>132.23099999999999</v>
      </c>
      <c r="Q13" s="9">
        <v>10.831</v>
      </c>
      <c r="R13" s="9">
        <v>8.9480000000000004</v>
      </c>
      <c r="S13" s="9">
        <v>41.780999999999999</v>
      </c>
      <c r="T13" s="9">
        <v>19.951000000000001</v>
      </c>
      <c r="U13" s="9">
        <v>173.839</v>
      </c>
      <c r="V13" s="9">
        <v>44.305</v>
      </c>
      <c r="W13" s="9">
        <v>25.698</v>
      </c>
      <c r="X13" s="9">
        <v>285.45</v>
      </c>
      <c r="Y13" s="9">
        <v>993.52499999999998</v>
      </c>
      <c r="Z13" s="9">
        <v>941.63300000000004</v>
      </c>
      <c r="AA13" s="9">
        <v>70.367999999999995</v>
      </c>
      <c r="AB13" s="9">
        <v>62.465000000000003</v>
      </c>
      <c r="AC13" s="9">
        <v>33.386000000000003</v>
      </c>
      <c r="AD13" s="9">
        <v>29.08</v>
      </c>
      <c r="AE13" s="9">
        <v>50.371000000000002</v>
      </c>
      <c r="AF13" s="9">
        <v>12.093999999999999</v>
      </c>
      <c r="AG13" s="9">
        <v>54.023000000000003</v>
      </c>
      <c r="AH13" s="9">
        <v>0</v>
      </c>
      <c r="AI13" s="9">
        <v>8.4429999999999996</v>
      </c>
      <c r="AJ13" s="9">
        <v>17.192</v>
      </c>
      <c r="AK13" s="9">
        <v>21.184000000000001</v>
      </c>
      <c r="AL13" s="9">
        <v>24.088999999999999</v>
      </c>
      <c r="AM13" s="9">
        <v>45.77</v>
      </c>
      <c r="AN13" s="9">
        <v>16.695</v>
      </c>
      <c r="AO13" s="9">
        <v>7.9020000000000001</v>
      </c>
      <c r="AP13" s="9">
        <v>871.26499999999999</v>
      </c>
      <c r="AQ13" s="9">
        <v>684.83</v>
      </c>
      <c r="AR13" s="9">
        <v>647.81500000000005</v>
      </c>
      <c r="AS13" s="9">
        <v>25.991</v>
      </c>
      <c r="AT13" s="9">
        <v>11.025</v>
      </c>
      <c r="AU13" s="9">
        <v>29.768000000000001</v>
      </c>
      <c r="AV13" s="9">
        <v>0.54300000000000004</v>
      </c>
      <c r="AW13" s="9">
        <v>6.7039999999999997</v>
      </c>
      <c r="AX13" s="9">
        <v>557.86199999999997</v>
      </c>
      <c r="AY13" s="9">
        <v>46.197000000000003</v>
      </c>
      <c r="AZ13" s="9">
        <v>28.074999999999999</v>
      </c>
      <c r="BA13" s="9">
        <v>52.695999999999998</v>
      </c>
      <c r="BB13" s="9">
        <v>131.99100000000001</v>
      </c>
      <c r="BC13" s="9">
        <v>552.83900000000006</v>
      </c>
      <c r="BD13" s="9">
        <v>186.435</v>
      </c>
      <c r="BE13" s="9">
        <v>51.892000000000003</v>
      </c>
      <c r="BF13" s="9">
        <v>993.52499999999998</v>
      </c>
      <c r="BG13" s="9">
        <v>390.48500000000001</v>
      </c>
      <c r="BH13" s="9">
        <v>373.40699999999998</v>
      </c>
      <c r="BI13" s="9">
        <v>28.074999999999999</v>
      </c>
      <c r="BJ13" s="9">
        <v>27.045999999999999</v>
      </c>
      <c r="BK13" s="9">
        <v>16.518000000000001</v>
      </c>
      <c r="BL13" s="9">
        <v>10.528</v>
      </c>
      <c r="BM13" s="9">
        <v>18.417999999999999</v>
      </c>
      <c r="BN13" s="9">
        <v>8.6280000000000001</v>
      </c>
      <c r="BO13" s="9">
        <v>17.867999999999999</v>
      </c>
      <c r="BP13" s="9">
        <v>3.8479999999999999</v>
      </c>
      <c r="BQ13" s="9">
        <v>5.33</v>
      </c>
      <c r="BR13" s="9">
        <v>8.9559999999999995</v>
      </c>
      <c r="BS13" s="9">
        <v>7.9029999999999996</v>
      </c>
      <c r="BT13" s="9">
        <v>10.186999999999999</v>
      </c>
      <c r="BU13" s="9">
        <v>20.163</v>
      </c>
      <c r="BV13" s="9">
        <v>6.883</v>
      </c>
      <c r="BW13" s="9">
        <v>1.0289999999999999</v>
      </c>
      <c r="BX13" s="9">
        <v>345.33100000000002</v>
      </c>
      <c r="BY13" s="9">
        <v>260.11500000000001</v>
      </c>
      <c r="BZ13" s="9">
        <v>247.178</v>
      </c>
      <c r="CA13" s="9">
        <v>7.6639999999999997</v>
      </c>
      <c r="CB13" s="9">
        <v>5.2729999999999997</v>
      </c>
      <c r="CC13" s="9">
        <v>6.218</v>
      </c>
      <c r="CD13" s="9">
        <v>2.5449999999999999</v>
      </c>
      <c r="CE13" s="9">
        <v>4.1740000000000004</v>
      </c>
      <c r="CF13" s="9">
        <v>215.02500000000001</v>
      </c>
      <c r="CG13" s="9">
        <v>12.635</v>
      </c>
      <c r="CH13" s="9">
        <v>10.269</v>
      </c>
      <c r="CI13" s="9">
        <v>22.186</v>
      </c>
      <c r="CJ13" s="9">
        <v>55.142000000000003</v>
      </c>
      <c r="CK13" s="9">
        <v>204.97300000000001</v>
      </c>
      <c r="CL13" s="9">
        <v>85.215999999999994</v>
      </c>
      <c r="CM13" s="9">
        <v>17.079000000000001</v>
      </c>
      <c r="CN13" s="9">
        <v>390.48500000000001</v>
      </c>
      <c r="CO13" s="9">
        <v>477.62900000000002</v>
      </c>
      <c r="CP13" s="9">
        <v>452.21699999999998</v>
      </c>
      <c r="CQ13" s="9">
        <v>40.843000000000004</v>
      </c>
      <c r="CR13" s="9">
        <v>38.156999999999996</v>
      </c>
      <c r="CS13" s="9">
        <v>26.135000000000002</v>
      </c>
      <c r="CT13" s="9">
        <v>12.022</v>
      </c>
      <c r="CU13" s="9">
        <v>29.039000000000001</v>
      </c>
      <c r="CV13" s="9">
        <v>9.1180000000000003</v>
      </c>
      <c r="CW13" s="9">
        <v>23.561</v>
      </c>
      <c r="CX13" s="9">
        <v>5.1740000000000004</v>
      </c>
      <c r="CY13" s="9">
        <v>9.423</v>
      </c>
      <c r="CZ13" s="9">
        <v>11.201000000000001</v>
      </c>
      <c r="DA13" s="9">
        <v>12.016</v>
      </c>
      <c r="DB13" s="9">
        <v>14.941000000000001</v>
      </c>
      <c r="DC13" s="9">
        <v>21.992000000000001</v>
      </c>
      <c r="DD13" s="9">
        <v>16.166</v>
      </c>
      <c r="DE13" s="9">
        <v>2.6850000000000001</v>
      </c>
      <c r="DF13" s="9">
        <v>411.37400000000002</v>
      </c>
      <c r="DG13" s="9">
        <v>273.03100000000001</v>
      </c>
      <c r="DH13" s="9">
        <v>265.404</v>
      </c>
      <c r="DI13" s="9">
        <v>4.0609999999999999</v>
      </c>
      <c r="DJ13" s="9">
        <v>3.5649999999999999</v>
      </c>
      <c r="DK13" s="9">
        <v>3.6120000000000001</v>
      </c>
      <c r="DL13" s="9">
        <v>1.849</v>
      </c>
      <c r="DM13" s="9">
        <v>2.1659999999999999</v>
      </c>
      <c r="DN13" s="9">
        <v>226.559</v>
      </c>
      <c r="DO13" s="9">
        <v>10.425000000000001</v>
      </c>
      <c r="DP13" s="9">
        <v>9.0709999999999997</v>
      </c>
      <c r="DQ13" s="9">
        <v>26.977</v>
      </c>
      <c r="DR13" s="9">
        <v>27.385000000000002</v>
      </c>
      <c r="DS13" s="9">
        <v>245.64599999999999</v>
      </c>
      <c r="DT13" s="9">
        <v>138.34299999999999</v>
      </c>
      <c r="DU13" s="9">
        <v>25.411999999999999</v>
      </c>
      <c r="DV13" s="9">
        <v>477.62900000000002</v>
      </c>
      <c r="DW13" s="9">
        <v>680.82600000000002</v>
      </c>
      <c r="DX13" s="9">
        <v>630.39200000000005</v>
      </c>
      <c r="DY13" s="9">
        <v>63.67</v>
      </c>
      <c r="DZ13" s="9">
        <v>58.198999999999998</v>
      </c>
      <c r="EA13" s="9">
        <v>25.065000000000001</v>
      </c>
      <c r="EB13" s="9">
        <v>33.134</v>
      </c>
      <c r="EC13" s="9">
        <v>39.180999999999997</v>
      </c>
      <c r="ED13" s="9">
        <v>19.018000000000001</v>
      </c>
      <c r="EE13" s="9">
        <v>42.665999999999997</v>
      </c>
      <c r="EF13" s="9">
        <v>11.864000000000001</v>
      </c>
      <c r="EG13" s="9">
        <v>3.0529999999999999</v>
      </c>
      <c r="EH13" s="9">
        <v>14.632</v>
      </c>
      <c r="EI13" s="9">
        <v>25.922999999999998</v>
      </c>
      <c r="EJ13" s="9">
        <v>17.643999999999998</v>
      </c>
      <c r="EK13" s="9">
        <v>34.164999999999999</v>
      </c>
      <c r="EL13" s="9">
        <v>24.033000000000001</v>
      </c>
      <c r="EM13" s="9">
        <v>5.4710000000000001</v>
      </c>
      <c r="EN13" s="9">
        <v>566.72199999999998</v>
      </c>
      <c r="EO13" s="9">
        <v>499.1</v>
      </c>
      <c r="EP13" s="9">
        <v>474.03500000000003</v>
      </c>
      <c r="EQ13" s="9">
        <v>10.377000000000001</v>
      </c>
      <c r="ER13" s="9">
        <v>14.688000000000001</v>
      </c>
      <c r="ES13" s="9">
        <v>11.205</v>
      </c>
      <c r="ET13" s="9">
        <v>9.5299999999999994</v>
      </c>
      <c r="EU13" s="9">
        <v>3.2210000000000001</v>
      </c>
      <c r="EV13" s="9">
        <v>367.46199999999999</v>
      </c>
      <c r="EW13" s="9">
        <v>29.427</v>
      </c>
      <c r="EX13" s="9">
        <v>28.5</v>
      </c>
      <c r="EY13" s="9">
        <v>73.710999999999999</v>
      </c>
      <c r="EZ13" s="9">
        <v>59.639000000000003</v>
      </c>
      <c r="FA13" s="9">
        <v>439.46100000000001</v>
      </c>
      <c r="FB13" s="9">
        <v>67.622</v>
      </c>
      <c r="FC13" s="9">
        <v>50.433999999999997</v>
      </c>
      <c r="FD13" s="9">
        <v>680.82600000000002</v>
      </c>
      <c r="FE13" s="9">
        <v>445.43</v>
      </c>
      <c r="FF13" s="9">
        <v>401.36799999999999</v>
      </c>
      <c r="FG13" s="9">
        <v>32.840000000000003</v>
      </c>
      <c r="FH13" s="9">
        <v>31.161000000000001</v>
      </c>
      <c r="FI13" s="9">
        <v>11.929</v>
      </c>
      <c r="FJ13" s="9">
        <v>19.231999999999999</v>
      </c>
      <c r="FK13" s="9">
        <v>12.714</v>
      </c>
      <c r="FL13" s="9">
        <v>18.446999999999999</v>
      </c>
      <c r="FM13" s="9">
        <v>14.465999999999999</v>
      </c>
      <c r="FN13" s="9">
        <v>16.07</v>
      </c>
      <c r="FO13" s="9">
        <v>0</v>
      </c>
      <c r="FP13" s="9">
        <v>9.8729999999999993</v>
      </c>
      <c r="FQ13" s="9">
        <v>13.404</v>
      </c>
      <c r="FR13" s="9">
        <v>7.8840000000000003</v>
      </c>
      <c r="FS13" s="9">
        <v>18.687999999999999</v>
      </c>
      <c r="FT13" s="9">
        <v>12.473000000000001</v>
      </c>
      <c r="FU13" s="9">
        <v>1.6779999999999999</v>
      </c>
      <c r="FV13" s="9">
        <v>368.52800000000002</v>
      </c>
      <c r="FW13" s="9">
        <v>320.72800000000001</v>
      </c>
      <c r="FX13" s="9">
        <v>309.428</v>
      </c>
      <c r="FY13" s="9">
        <v>4.3159999999999998</v>
      </c>
      <c r="FZ13" s="9">
        <v>6.9829999999999997</v>
      </c>
      <c r="GA13" s="9">
        <v>3.1619999999999999</v>
      </c>
      <c r="GB13" s="9">
        <v>7.593</v>
      </c>
      <c r="GC13" s="9">
        <v>0.54400000000000004</v>
      </c>
      <c r="GD13" s="9">
        <v>218.97499999999999</v>
      </c>
      <c r="GE13" s="9">
        <v>15.79</v>
      </c>
      <c r="GF13" s="9">
        <v>18.187000000000001</v>
      </c>
      <c r="GG13" s="9">
        <v>67.775000000000006</v>
      </c>
      <c r="GH13" s="9">
        <v>29.103999999999999</v>
      </c>
      <c r="GI13" s="9">
        <v>291.62400000000002</v>
      </c>
      <c r="GJ13" s="9">
        <v>47.801000000000002</v>
      </c>
      <c r="GK13" s="9">
        <v>44.061999999999998</v>
      </c>
      <c r="GL13" s="9">
        <v>445.43</v>
      </c>
      <c r="GM13" s="9">
        <v>413.78</v>
      </c>
      <c r="GN13" s="9">
        <v>340.11500000000001</v>
      </c>
      <c r="GO13" s="9">
        <v>340.11500000000001</v>
      </c>
      <c r="GP13" s="9">
        <v>25.545000000000002</v>
      </c>
      <c r="GQ13" s="9">
        <v>314.56900000000002</v>
      </c>
      <c r="GR13" s="9">
        <v>73.665999999999997</v>
      </c>
      <c r="GS13" s="9">
        <v>2537.89</v>
      </c>
      <c r="GT13" s="9">
        <v>2344.3069999999998</v>
      </c>
      <c r="GU13" s="9">
        <v>477.64400000000001</v>
      </c>
      <c r="GV13" s="9">
        <v>188.06200000000001</v>
      </c>
      <c r="GW13" s="9">
        <v>81.581999999999994</v>
      </c>
      <c r="GX13" s="9">
        <v>89.905000000000001</v>
      </c>
      <c r="GY13" s="9">
        <v>118.806</v>
      </c>
      <c r="GZ13" s="9">
        <v>52.682000000000002</v>
      </c>
      <c r="HA13" s="9">
        <v>114.639</v>
      </c>
      <c r="HB13" s="9">
        <v>26.49</v>
      </c>
      <c r="HC13" s="9">
        <v>22.736000000000001</v>
      </c>
      <c r="HD13" s="9">
        <v>50.866</v>
      </c>
      <c r="HE13" s="9">
        <v>63.783999999999999</v>
      </c>
      <c r="HF13" s="9">
        <v>56.838000000000001</v>
      </c>
      <c r="HG13" s="9">
        <v>107.795</v>
      </c>
      <c r="HH13" s="9">
        <v>63.692999999999998</v>
      </c>
      <c r="HI13" s="9">
        <v>289.58199999999999</v>
      </c>
      <c r="HJ13" s="9">
        <v>1866.663</v>
      </c>
      <c r="HK13" s="9">
        <v>1516.902</v>
      </c>
      <c r="HL13" s="9">
        <v>1449.9169999999999</v>
      </c>
      <c r="HM13" s="9">
        <v>37.356999999999999</v>
      </c>
      <c r="HN13" s="9">
        <v>28.736999999999998</v>
      </c>
      <c r="HO13" s="9">
        <v>29.753</v>
      </c>
      <c r="HP13" s="9">
        <v>18.065999999999999</v>
      </c>
      <c r="HQ13" s="9">
        <v>14.792999999999999</v>
      </c>
      <c r="HR13" s="9">
        <v>1190.673</v>
      </c>
      <c r="HS13" s="9">
        <v>83.415999999999997</v>
      </c>
      <c r="HT13" s="9">
        <v>80.853999999999999</v>
      </c>
      <c r="HU13" s="9">
        <v>161.959</v>
      </c>
      <c r="HV13" s="9">
        <v>204.07499999999999</v>
      </c>
      <c r="HW13" s="9">
        <v>1312.827</v>
      </c>
      <c r="HX13" s="9">
        <v>349.76100000000002</v>
      </c>
      <c r="HY13" s="9">
        <v>193.583</v>
      </c>
      <c r="HZ13" s="9">
        <v>2200.8409999999999</v>
      </c>
      <c r="IA13" s="9">
        <v>337.04899999999998</v>
      </c>
      <c r="IB13" s="9">
        <v>271.94900000000001</v>
      </c>
      <c r="IC13" s="9">
        <v>257.745</v>
      </c>
      <c r="ID13" s="9">
        <v>16.66</v>
      </c>
      <c r="IE13" s="9">
        <v>15.326000000000001</v>
      </c>
      <c r="IF13" s="9">
        <v>5.7779999999999996</v>
      </c>
      <c r="IG13" s="9">
        <v>9.548</v>
      </c>
      <c r="IH13" s="9">
        <v>6.1130000000000004</v>
      </c>
      <c r="II13" s="9">
        <v>9.2129999999999992</v>
      </c>
      <c r="IJ13" s="9">
        <v>6.681</v>
      </c>
      <c r="IK13" s="9">
        <v>0.94699999999999995</v>
      </c>
      <c r="IL13" s="9">
        <v>7.2670000000000003</v>
      </c>
      <c r="IM13" s="9">
        <v>6.6420000000000003</v>
      </c>
      <c r="IN13" s="9">
        <v>1.893</v>
      </c>
      <c r="IO13" s="9">
        <v>6.7919999999999998</v>
      </c>
      <c r="IP13" s="9">
        <v>9.7080000000000002</v>
      </c>
      <c r="IQ13" s="9">
        <v>5.6180000000000003</v>
      </c>
    </row>
    <row r="14" spans="1:251">
      <c r="A14" s="10">
        <v>43132</v>
      </c>
      <c r="B14" s="9">
        <v>6.7640000000000002</v>
      </c>
      <c r="C14" s="9">
        <v>9.9960000000000004</v>
      </c>
      <c r="D14" s="9">
        <v>9.4860000000000007</v>
      </c>
      <c r="E14" s="9">
        <v>12.366</v>
      </c>
      <c r="F14" s="9">
        <v>13.881</v>
      </c>
      <c r="G14" s="9">
        <v>2.14</v>
      </c>
      <c r="H14" s="9">
        <v>214.916</v>
      </c>
      <c r="I14" s="9">
        <v>176.298</v>
      </c>
      <c r="J14" s="9">
        <v>170.905</v>
      </c>
      <c r="K14" s="9">
        <v>1.089</v>
      </c>
      <c r="L14" s="9">
        <v>4.3040000000000003</v>
      </c>
      <c r="M14" s="9">
        <v>3.375</v>
      </c>
      <c r="N14" s="9">
        <v>2.0190000000000001</v>
      </c>
      <c r="O14" s="9">
        <v>0</v>
      </c>
      <c r="P14" s="9">
        <v>128.30000000000001</v>
      </c>
      <c r="Q14" s="9">
        <v>3.758</v>
      </c>
      <c r="R14" s="9">
        <v>9.9979999999999993</v>
      </c>
      <c r="S14" s="9">
        <v>34.241999999999997</v>
      </c>
      <c r="T14" s="9">
        <v>18.984000000000002</v>
      </c>
      <c r="U14" s="9">
        <v>157.31399999999999</v>
      </c>
      <c r="V14" s="9">
        <v>38.618000000000002</v>
      </c>
      <c r="W14" s="9">
        <v>22.504000000000001</v>
      </c>
      <c r="X14" s="9">
        <v>265.80700000000002</v>
      </c>
      <c r="Y14" s="9">
        <v>998.21199999999999</v>
      </c>
      <c r="Z14" s="9">
        <v>958.15300000000002</v>
      </c>
      <c r="AA14" s="9">
        <v>79.14</v>
      </c>
      <c r="AB14" s="9">
        <v>73.331999999999994</v>
      </c>
      <c r="AC14" s="9">
        <v>37.880000000000003</v>
      </c>
      <c r="AD14" s="9">
        <v>34.313000000000002</v>
      </c>
      <c r="AE14" s="9">
        <v>58.265000000000001</v>
      </c>
      <c r="AF14" s="9">
        <v>15.066000000000001</v>
      </c>
      <c r="AG14" s="9">
        <v>62.732999999999997</v>
      </c>
      <c r="AH14" s="9">
        <v>0</v>
      </c>
      <c r="AI14" s="9">
        <v>10.598000000000001</v>
      </c>
      <c r="AJ14" s="9">
        <v>27.87</v>
      </c>
      <c r="AK14" s="9">
        <v>22.606000000000002</v>
      </c>
      <c r="AL14" s="9">
        <v>22.856000000000002</v>
      </c>
      <c r="AM14" s="9">
        <v>51.972999999999999</v>
      </c>
      <c r="AN14" s="9">
        <v>21.358000000000001</v>
      </c>
      <c r="AO14" s="9">
        <v>5.8079999999999998</v>
      </c>
      <c r="AP14" s="9">
        <v>879.01300000000003</v>
      </c>
      <c r="AQ14" s="9">
        <v>693.37099999999998</v>
      </c>
      <c r="AR14" s="9">
        <v>651.93899999999996</v>
      </c>
      <c r="AS14" s="9">
        <v>26.494</v>
      </c>
      <c r="AT14" s="9">
        <v>14.939</v>
      </c>
      <c r="AU14" s="9">
        <v>32.798000000000002</v>
      </c>
      <c r="AV14" s="9">
        <v>2.1150000000000002</v>
      </c>
      <c r="AW14" s="9">
        <v>6.0069999999999997</v>
      </c>
      <c r="AX14" s="9">
        <v>564.95799999999997</v>
      </c>
      <c r="AY14" s="9">
        <v>46.220999999999997</v>
      </c>
      <c r="AZ14" s="9">
        <v>25.469000000000001</v>
      </c>
      <c r="BA14" s="9">
        <v>56.722999999999999</v>
      </c>
      <c r="BB14" s="9">
        <v>153.27699999999999</v>
      </c>
      <c r="BC14" s="9">
        <v>540.09500000000003</v>
      </c>
      <c r="BD14" s="9">
        <v>185.642</v>
      </c>
      <c r="BE14" s="9">
        <v>40.058999999999997</v>
      </c>
      <c r="BF14" s="9">
        <v>998.21199999999999</v>
      </c>
      <c r="BG14" s="9">
        <v>349.63</v>
      </c>
      <c r="BH14" s="9">
        <v>330.49700000000001</v>
      </c>
      <c r="BI14" s="9">
        <v>25.184999999999999</v>
      </c>
      <c r="BJ14" s="9">
        <v>24.632000000000001</v>
      </c>
      <c r="BK14" s="9">
        <v>13.090999999999999</v>
      </c>
      <c r="BL14" s="9">
        <v>11.542</v>
      </c>
      <c r="BM14" s="9">
        <v>17.433</v>
      </c>
      <c r="BN14" s="9">
        <v>7.1989999999999998</v>
      </c>
      <c r="BO14" s="9">
        <v>13.428000000000001</v>
      </c>
      <c r="BP14" s="9">
        <v>3.9009999999999998</v>
      </c>
      <c r="BQ14" s="9">
        <v>7.3029999999999999</v>
      </c>
      <c r="BR14" s="9">
        <v>7.3369999999999997</v>
      </c>
      <c r="BS14" s="9">
        <v>7.1139999999999999</v>
      </c>
      <c r="BT14" s="9">
        <v>10.180999999999999</v>
      </c>
      <c r="BU14" s="9">
        <v>19.47</v>
      </c>
      <c r="BV14" s="9">
        <v>5.1630000000000003</v>
      </c>
      <c r="BW14" s="9">
        <v>0.55200000000000005</v>
      </c>
      <c r="BX14" s="9">
        <v>305.31299999999999</v>
      </c>
      <c r="BY14" s="9">
        <v>216.988</v>
      </c>
      <c r="BZ14" s="9">
        <v>200.786</v>
      </c>
      <c r="CA14" s="9">
        <v>8.2089999999999996</v>
      </c>
      <c r="CB14" s="9">
        <v>7.992</v>
      </c>
      <c r="CC14" s="9">
        <v>6.5730000000000004</v>
      </c>
      <c r="CD14" s="9">
        <v>7.3419999999999996</v>
      </c>
      <c r="CE14" s="9">
        <v>2.286</v>
      </c>
      <c r="CF14" s="9">
        <v>178.24100000000001</v>
      </c>
      <c r="CG14" s="9">
        <v>9.42</v>
      </c>
      <c r="CH14" s="9">
        <v>11.221</v>
      </c>
      <c r="CI14" s="9">
        <v>18.105</v>
      </c>
      <c r="CJ14" s="9">
        <v>46.457999999999998</v>
      </c>
      <c r="CK14" s="9">
        <v>170.529</v>
      </c>
      <c r="CL14" s="9">
        <v>88.325000000000003</v>
      </c>
      <c r="CM14" s="9">
        <v>19.132999999999999</v>
      </c>
      <c r="CN14" s="9">
        <v>349.63</v>
      </c>
      <c r="CO14" s="9">
        <v>514.72900000000004</v>
      </c>
      <c r="CP14" s="9">
        <v>491.685</v>
      </c>
      <c r="CQ14" s="9">
        <v>39.709000000000003</v>
      </c>
      <c r="CR14" s="9">
        <v>38.222000000000001</v>
      </c>
      <c r="CS14" s="9">
        <v>19.693000000000001</v>
      </c>
      <c r="CT14" s="9">
        <v>18.527999999999999</v>
      </c>
      <c r="CU14" s="9">
        <v>27.111999999999998</v>
      </c>
      <c r="CV14" s="9">
        <v>11.11</v>
      </c>
      <c r="CW14" s="9">
        <v>22.061</v>
      </c>
      <c r="CX14" s="9">
        <v>4.92</v>
      </c>
      <c r="CY14" s="9">
        <v>10.728</v>
      </c>
      <c r="CZ14" s="9">
        <v>15.922000000000001</v>
      </c>
      <c r="DA14" s="9">
        <v>10.789</v>
      </c>
      <c r="DB14" s="9">
        <v>11.510999999999999</v>
      </c>
      <c r="DC14" s="9">
        <v>26.702000000000002</v>
      </c>
      <c r="DD14" s="9">
        <v>11.519</v>
      </c>
      <c r="DE14" s="9">
        <v>1.4870000000000001</v>
      </c>
      <c r="DF14" s="9">
        <v>451.976</v>
      </c>
      <c r="DG14" s="9">
        <v>318.37900000000002</v>
      </c>
      <c r="DH14" s="9">
        <v>310.423</v>
      </c>
      <c r="DI14" s="9">
        <v>5.3659999999999997</v>
      </c>
      <c r="DJ14" s="9">
        <v>2.589</v>
      </c>
      <c r="DK14" s="9">
        <v>0.46500000000000002</v>
      </c>
      <c r="DL14" s="9">
        <v>2.9820000000000002</v>
      </c>
      <c r="DM14" s="9">
        <v>3.9180000000000001</v>
      </c>
      <c r="DN14" s="9">
        <v>258.96100000000001</v>
      </c>
      <c r="DO14" s="9">
        <v>13.425000000000001</v>
      </c>
      <c r="DP14" s="9">
        <v>10.57</v>
      </c>
      <c r="DQ14" s="9">
        <v>35.423000000000002</v>
      </c>
      <c r="DR14" s="9">
        <v>35.003999999999998</v>
      </c>
      <c r="DS14" s="9">
        <v>283.37400000000002</v>
      </c>
      <c r="DT14" s="9">
        <v>133.59700000000001</v>
      </c>
      <c r="DU14" s="9">
        <v>23.044</v>
      </c>
      <c r="DV14" s="9">
        <v>514.72900000000004</v>
      </c>
      <c r="DW14" s="9">
        <v>678.52200000000005</v>
      </c>
      <c r="DX14" s="9">
        <v>630.81399999999996</v>
      </c>
      <c r="DY14" s="9">
        <v>72.221000000000004</v>
      </c>
      <c r="DZ14" s="9">
        <v>66.673000000000002</v>
      </c>
      <c r="EA14" s="9">
        <v>27.318000000000001</v>
      </c>
      <c r="EB14" s="9">
        <v>39.353999999999999</v>
      </c>
      <c r="EC14" s="9">
        <v>47.213999999999999</v>
      </c>
      <c r="ED14" s="9">
        <v>19.459</v>
      </c>
      <c r="EE14" s="9">
        <v>44.747</v>
      </c>
      <c r="EF14" s="9">
        <v>13.356</v>
      </c>
      <c r="EG14" s="9">
        <v>7.9770000000000003</v>
      </c>
      <c r="EH14" s="9">
        <v>16.814</v>
      </c>
      <c r="EI14" s="9">
        <v>23.524999999999999</v>
      </c>
      <c r="EJ14" s="9">
        <v>26.332999999999998</v>
      </c>
      <c r="EK14" s="9">
        <v>41.29</v>
      </c>
      <c r="EL14" s="9">
        <v>25.382999999999999</v>
      </c>
      <c r="EM14" s="9">
        <v>5.548</v>
      </c>
      <c r="EN14" s="9">
        <v>558.59299999999996</v>
      </c>
      <c r="EO14" s="9">
        <v>496.82900000000001</v>
      </c>
      <c r="EP14" s="9">
        <v>471.43099999999998</v>
      </c>
      <c r="EQ14" s="9">
        <v>12.202999999999999</v>
      </c>
      <c r="ER14" s="9">
        <v>13.195</v>
      </c>
      <c r="ES14" s="9">
        <v>9.9930000000000003</v>
      </c>
      <c r="ET14" s="9">
        <v>13.233000000000001</v>
      </c>
      <c r="EU14" s="9">
        <v>1.0529999999999999</v>
      </c>
      <c r="EV14" s="9">
        <v>373.315</v>
      </c>
      <c r="EW14" s="9">
        <v>35.145000000000003</v>
      </c>
      <c r="EX14" s="9">
        <v>26.911999999999999</v>
      </c>
      <c r="EY14" s="9">
        <v>61.457000000000001</v>
      </c>
      <c r="EZ14" s="9">
        <v>64.088999999999999</v>
      </c>
      <c r="FA14" s="9">
        <v>432.74</v>
      </c>
      <c r="FB14" s="9">
        <v>61.764000000000003</v>
      </c>
      <c r="FC14" s="9">
        <v>47.707999999999998</v>
      </c>
      <c r="FD14" s="9">
        <v>678.52200000000005</v>
      </c>
      <c r="FE14" s="9">
        <v>470.709</v>
      </c>
      <c r="FF14" s="9">
        <v>435.983</v>
      </c>
      <c r="FG14" s="9">
        <v>48.912999999999997</v>
      </c>
      <c r="FH14" s="9">
        <v>43.378999999999998</v>
      </c>
      <c r="FI14" s="9">
        <v>15.225</v>
      </c>
      <c r="FJ14" s="9">
        <v>28.154</v>
      </c>
      <c r="FK14" s="9">
        <v>22.298999999999999</v>
      </c>
      <c r="FL14" s="9">
        <v>21.08</v>
      </c>
      <c r="FM14" s="9">
        <v>21.489000000000001</v>
      </c>
      <c r="FN14" s="9">
        <v>20.366</v>
      </c>
      <c r="FO14" s="9">
        <v>0</v>
      </c>
      <c r="FP14" s="9">
        <v>10.173999999999999</v>
      </c>
      <c r="FQ14" s="9">
        <v>22.385000000000002</v>
      </c>
      <c r="FR14" s="9">
        <v>10.82</v>
      </c>
      <c r="FS14" s="9">
        <v>26.94</v>
      </c>
      <c r="FT14" s="9">
        <v>16.439</v>
      </c>
      <c r="FU14" s="9">
        <v>5.5339999999999998</v>
      </c>
      <c r="FV14" s="9">
        <v>387.07</v>
      </c>
      <c r="FW14" s="9">
        <v>344.43900000000002</v>
      </c>
      <c r="FX14" s="9">
        <v>335.63799999999998</v>
      </c>
      <c r="FY14" s="9">
        <v>1.641</v>
      </c>
      <c r="FZ14" s="9">
        <v>7.16</v>
      </c>
      <c r="GA14" s="9">
        <v>4.1660000000000004</v>
      </c>
      <c r="GB14" s="9">
        <v>4.0830000000000002</v>
      </c>
      <c r="GC14" s="9">
        <v>0.55200000000000005</v>
      </c>
      <c r="GD14" s="9">
        <v>251.49299999999999</v>
      </c>
      <c r="GE14" s="9">
        <v>16.785</v>
      </c>
      <c r="GF14" s="9">
        <v>20.128</v>
      </c>
      <c r="GG14" s="9">
        <v>56.033000000000001</v>
      </c>
      <c r="GH14" s="9">
        <v>38.765999999999998</v>
      </c>
      <c r="GI14" s="9">
        <v>305.67399999999998</v>
      </c>
      <c r="GJ14" s="9">
        <v>42.631</v>
      </c>
      <c r="GK14" s="9">
        <v>34.725999999999999</v>
      </c>
      <c r="GL14" s="9">
        <v>470.709</v>
      </c>
      <c r="GM14" s="9">
        <v>436.13900000000001</v>
      </c>
      <c r="GN14" s="9">
        <v>365.95400000000001</v>
      </c>
      <c r="GO14" s="9">
        <v>365.95400000000001</v>
      </c>
      <c r="GP14" s="9">
        <v>31.271000000000001</v>
      </c>
      <c r="GQ14" s="9">
        <v>334.68200000000002</v>
      </c>
      <c r="GR14" s="9">
        <v>70.186000000000007</v>
      </c>
      <c r="GS14" s="9">
        <v>2663.1210000000001</v>
      </c>
      <c r="GT14" s="9">
        <v>2474.3180000000002</v>
      </c>
      <c r="GU14" s="9">
        <v>489.11799999999999</v>
      </c>
      <c r="GV14" s="9">
        <v>200.435</v>
      </c>
      <c r="GW14" s="9">
        <v>86.709000000000003</v>
      </c>
      <c r="GX14" s="9">
        <v>91.119</v>
      </c>
      <c r="GY14" s="9">
        <v>117.871</v>
      </c>
      <c r="GZ14" s="9">
        <v>59.957000000000001</v>
      </c>
      <c r="HA14" s="9">
        <v>115.845</v>
      </c>
      <c r="HB14" s="9">
        <v>33.134999999999998</v>
      </c>
      <c r="HC14" s="9">
        <v>22.835999999999999</v>
      </c>
      <c r="HD14" s="9">
        <v>47.790999999999997</v>
      </c>
      <c r="HE14" s="9">
        <v>62.704000000000001</v>
      </c>
      <c r="HF14" s="9">
        <v>67.989000000000004</v>
      </c>
      <c r="HG14" s="9">
        <v>116.426</v>
      </c>
      <c r="HH14" s="9">
        <v>62.058</v>
      </c>
      <c r="HI14" s="9">
        <v>288.68299999999999</v>
      </c>
      <c r="HJ14" s="9">
        <v>1985.1990000000001</v>
      </c>
      <c r="HK14" s="9">
        <v>1623.575</v>
      </c>
      <c r="HL14" s="9">
        <v>1549.057</v>
      </c>
      <c r="HM14" s="9">
        <v>42.198</v>
      </c>
      <c r="HN14" s="9">
        <v>31.757000000000001</v>
      </c>
      <c r="HO14" s="9">
        <v>41.415999999999997</v>
      </c>
      <c r="HP14" s="9">
        <v>15.212</v>
      </c>
      <c r="HQ14" s="9">
        <v>12.741</v>
      </c>
      <c r="HR14" s="9">
        <v>1289.221</v>
      </c>
      <c r="HS14" s="9">
        <v>95.683000000000007</v>
      </c>
      <c r="HT14" s="9">
        <v>69.936000000000007</v>
      </c>
      <c r="HU14" s="9">
        <v>168.73500000000001</v>
      </c>
      <c r="HV14" s="9">
        <v>226.63399999999999</v>
      </c>
      <c r="HW14" s="9">
        <v>1396.94</v>
      </c>
      <c r="HX14" s="9">
        <v>361.625</v>
      </c>
      <c r="HY14" s="9">
        <v>188.804</v>
      </c>
      <c r="HZ14" s="9">
        <v>2312.1779999999999</v>
      </c>
      <c r="IA14" s="9">
        <v>350.94299999999998</v>
      </c>
      <c r="IB14" s="9">
        <v>274.30399999999997</v>
      </c>
      <c r="IC14" s="9">
        <v>266.05799999999999</v>
      </c>
      <c r="ID14" s="9">
        <v>15.407999999999999</v>
      </c>
      <c r="IE14" s="9">
        <v>13.917</v>
      </c>
      <c r="IF14" s="9">
        <v>7.62</v>
      </c>
      <c r="IG14" s="9">
        <v>6.2969999999999997</v>
      </c>
      <c r="IH14" s="9">
        <v>6.242</v>
      </c>
      <c r="II14" s="9">
        <v>7.6740000000000004</v>
      </c>
      <c r="IJ14" s="9">
        <v>8.7910000000000004</v>
      </c>
      <c r="IK14" s="9">
        <v>0</v>
      </c>
      <c r="IL14" s="9">
        <v>4.1440000000000001</v>
      </c>
      <c r="IM14" s="9">
        <v>2.0219999999999998</v>
      </c>
      <c r="IN14" s="9">
        <v>5.069</v>
      </c>
      <c r="IO14" s="9">
        <v>6.8259999999999996</v>
      </c>
      <c r="IP14" s="9">
        <v>9.3759999999999994</v>
      </c>
      <c r="IQ14" s="9">
        <v>4.5410000000000004</v>
      </c>
    </row>
    <row r="15" spans="1:251">
      <c r="A15" s="10">
        <v>43497</v>
      </c>
      <c r="B15" s="9">
        <v>8.5079999999999991</v>
      </c>
      <c r="C15" s="9">
        <v>13.208</v>
      </c>
      <c r="D15" s="9">
        <v>3.5529999999999999</v>
      </c>
      <c r="E15" s="9">
        <v>11.505000000000001</v>
      </c>
      <c r="F15" s="9">
        <v>13.763999999999999</v>
      </c>
      <c r="G15" s="9">
        <v>0</v>
      </c>
      <c r="H15" s="9">
        <v>228.51499999999999</v>
      </c>
      <c r="I15" s="9">
        <v>192.96899999999999</v>
      </c>
      <c r="J15" s="9">
        <v>186.852</v>
      </c>
      <c r="K15" s="9">
        <v>0.68300000000000005</v>
      </c>
      <c r="L15" s="9">
        <v>5.4340000000000002</v>
      </c>
      <c r="M15" s="9">
        <v>1.8520000000000001</v>
      </c>
      <c r="N15" s="9">
        <v>3.7789999999999999</v>
      </c>
      <c r="O15" s="9">
        <v>0</v>
      </c>
      <c r="P15" s="9">
        <v>149.10300000000001</v>
      </c>
      <c r="Q15" s="9">
        <v>8.3170000000000002</v>
      </c>
      <c r="R15" s="9">
        <v>8.4890000000000008</v>
      </c>
      <c r="S15" s="9">
        <v>27.06</v>
      </c>
      <c r="T15" s="9">
        <v>24.206</v>
      </c>
      <c r="U15" s="9">
        <v>168.76300000000001</v>
      </c>
      <c r="V15" s="9">
        <v>35.545999999999999</v>
      </c>
      <c r="W15" s="9">
        <v>22.667999999999999</v>
      </c>
      <c r="X15" s="9">
        <v>276.452</v>
      </c>
      <c r="Y15" s="9">
        <v>1085.056</v>
      </c>
      <c r="Z15" s="9">
        <v>1030.327</v>
      </c>
      <c r="AA15" s="9">
        <v>91.582999999999998</v>
      </c>
      <c r="AB15" s="9">
        <v>83.037000000000006</v>
      </c>
      <c r="AC15" s="9">
        <v>38.758000000000003</v>
      </c>
      <c r="AD15" s="9">
        <v>44.279000000000003</v>
      </c>
      <c r="AE15" s="9">
        <v>67.796000000000006</v>
      </c>
      <c r="AF15" s="9">
        <v>15.241</v>
      </c>
      <c r="AG15" s="9">
        <v>70.632999999999996</v>
      </c>
      <c r="AH15" s="9">
        <v>0</v>
      </c>
      <c r="AI15" s="9">
        <v>11.587999999999999</v>
      </c>
      <c r="AJ15" s="9">
        <v>36.110999999999997</v>
      </c>
      <c r="AK15" s="9">
        <v>19.23</v>
      </c>
      <c r="AL15" s="9">
        <v>27.696000000000002</v>
      </c>
      <c r="AM15" s="9">
        <v>68.186999999999998</v>
      </c>
      <c r="AN15" s="9">
        <v>14.85</v>
      </c>
      <c r="AO15" s="9">
        <v>8.5459999999999994</v>
      </c>
      <c r="AP15" s="9">
        <v>938.74400000000003</v>
      </c>
      <c r="AQ15" s="9">
        <v>741.11599999999999</v>
      </c>
      <c r="AR15" s="9">
        <v>679.77499999999998</v>
      </c>
      <c r="AS15" s="9">
        <v>38.149000000000001</v>
      </c>
      <c r="AT15" s="9">
        <v>23.193000000000001</v>
      </c>
      <c r="AU15" s="9">
        <v>49.536000000000001</v>
      </c>
      <c r="AV15" s="9">
        <v>0.625</v>
      </c>
      <c r="AW15" s="9">
        <v>11.18</v>
      </c>
      <c r="AX15" s="9">
        <v>596.39499999999998</v>
      </c>
      <c r="AY15" s="9">
        <v>43.314999999999998</v>
      </c>
      <c r="AZ15" s="9">
        <v>31.393000000000001</v>
      </c>
      <c r="BA15" s="9">
        <v>70.012</v>
      </c>
      <c r="BB15" s="9">
        <v>181.49299999999999</v>
      </c>
      <c r="BC15" s="9">
        <v>559.62300000000005</v>
      </c>
      <c r="BD15" s="9">
        <v>197.62799999999999</v>
      </c>
      <c r="BE15" s="9">
        <v>54.728999999999999</v>
      </c>
      <c r="BF15" s="9">
        <v>1085.056</v>
      </c>
      <c r="BG15" s="9">
        <v>390.358</v>
      </c>
      <c r="BH15" s="9">
        <v>372.02300000000002</v>
      </c>
      <c r="BI15" s="9">
        <v>35.154000000000003</v>
      </c>
      <c r="BJ15" s="9">
        <v>31.61</v>
      </c>
      <c r="BK15" s="9">
        <v>15.859</v>
      </c>
      <c r="BL15" s="9">
        <v>15.750999999999999</v>
      </c>
      <c r="BM15" s="9">
        <v>21.867999999999999</v>
      </c>
      <c r="BN15" s="9">
        <v>9.7420000000000009</v>
      </c>
      <c r="BO15" s="9">
        <v>17.722000000000001</v>
      </c>
      <c r="BP15" s="9">
        <v>4.3109999999999999</v>
      </c>
      <c r="BQ15" s="9">
        <v>8.8870000000000005</v>
      </c>
      <c r="BR15" s="9">
        <v>9.9280000000000008</v>
      </c>
      <c r="BS15" s="9">
        <v>9.1319999999999997</v>
      </c>
      <c r="BT15" s="9">
        <v>12.551</v>
      </c>
      <c r="BU15" s="9">
        <v>25.541</v>
      </c>
      <c r="BV15" s="9">
        <v>6.07</v>
      </c>
      <c r="BW15" s="9">
        <v>3.544</v>
      </c>
      <c r="BX15" s="9">
        <v>336.86900000000003</v>
      </c>
      <c r="BY15" s="9">
        <v>261.738</v>
      </c>
      <c r="BZ15" s="9">
        <v>247.161</v>
      </c>
      <c r="CA15" s="9">
        <v>7.6159999999999997</v>
      </c>
      <c r="CB15" s="9">
        <v>6.9610000000000003</v>
      </c>
      <c r="CC15" s="9">
        <v>6.06</v>
      </c>
      <c r="CD15" s="9">
        <v>5.2939999999999996</v>
      </c>
      <c r="CE15" s="9">
        <v>3.2229999999999999</v>
      </c>
      <c r="CF15" s="9">
        <v>208.92</v>
      </c>
      <c r="CG15" s="9">
        <v>14.505000000000001</v>
      </c>
      <c r="CH15" s="9">
        <v>12.641</v>
      </c>
      <c r="CI15" s="9">
        <v>25.672000000000001</v>
      </c>
      <c r="CJ15" s="9">
        <v>54.564999999999998</v>
      </c>
      <c r="CK15" s="9">
        <v>207.17400000000001</v>
      </c>
      <c r="CL15" s="9">
        <v>75.131</v>
      </c>
      <c r="CM15" s="9">
        <v>18.335000000000001</v>
      </c>
      <c r="CN15" s="9">
        <v>390.358</v>
      </c>
      <c r="CO15" s="9">
        <v>491.56400000000002</v>
      </c>
      <c r="CP15" s="9">
        <v>468.99400000000003</v>
      </c>
      <c r="CQ15" s="9">
        <v>39.081000000000003</v>
      </c>
      <c r="CR15" s="9">
        <v>36.863999999999997</v>
      </c>
      <c r="CS15" s="9">
        <v>19.600000000000001</v>
      </c>
      <c r="CT15" s="9">
        <v>17.265000000000001</v>
      </c>
      <c r="CU15" s="9">
        <v>26.172999999999998</v>
      </c>
      <c r="CV15" s="9">
        <v>10.691000000000001</v>
      </c>
      <c r="CW15" s="9">
        <v>24.327000000000002</v>
      </c>
      <c r="CX15" s="9">
        <v>3.8069999999999999</v>
      </c>
      <c r="CY15" s="9">
        <v>8.73</v>
      </c>
      <c r="CZ15" s="9">
        <v>14.387</v>
      </c>
      <c r="DA15" s="9">
        <v>14.704000000000001</v>
      </c>
      <c r="DB15" s="9">
        <v>7.7729999999999997</v>
      </c>
      <c r="DC15" s="9">
        <v>23.675999999999998</v>
      </c>
      <c r="DD15" s="9">
        <v>13.188000000000001</v>
      </c>
      <c r="DE15" s="9">
        <v>2.2170000000000001</v>
      </c>
      <c r="DF15" s="9">
        <v>429.91300000000001</v>
      </c>
      <c r="DG15" s="9">
        <v>300.55700000000002</v>
      </c>
      <c r="DH15" s="9">
        <v>291.71199999999999</v>
      </c>
      <c r="DI15" s="9">
        <v>3.476</v>
      </c>
      <c r="DJ15" s="9">
        <v>5.3689999999999998</v>
      </c>
      <c r="DK15" s="9">
        <v>2.032</v>
      </c>
      <c r="DL15" s="9">
        <v>2.6930000000000001</v>
      </c>
      <c r="DM15" s="9">
        <v>4.12</v>
      </c>
      <c r="DN15" s="9">
        <v>250.102</v>
      </c>
      <c r="DO15" s="9">
        <v>12.808</v>
      </c>
      <c r="DP15" s="9">
        <v>4.7720000000000002</v>
      </c>
      <c r="DQ15" s="9">
        <v>32.874000000000002</v>
      </c>
      <c r="DR15" s="9">
        <v>46.091000000000001</v>
      </c>
      <c r="DS15" s="9">
        <v>254.46600000000001</v>
      </c>
      <c r="DT15" s="9">
        <v>129.35599999999999</v>
      </c>
      <c r="DU15" s="9">
        <v>22.57</v>
      </c>
      <c r="DV15" s="9">
        <v>491.56400000000002</v>
      </c>
      <c r="DW15" s="9">
        <v>698.83500000000004</v>
      </c>
      <c r="DX15" s="9">
        <v>658.79899999999998</v>
      </c>
      <c r="DY15" s="9">
        <v>72.701999999999998</v>
      </c>
      <c r="DZ15" s="9">
        <v>66.522000000000006</v>
      </c>
      <c r="EA15" s="9">
        <v>27.36</v>
      </c>
      <c r="EB15" s="9">
        <v>39.161999999999999</v>
      </c>
      <c r="EC15" s="9">
        <v>35.988999999999997</v>
      </c>
      <c r="ED15" s="9">
        <v>30.533000000000001</v>
      </c>
      <c r="EE15" s="9">
        <v>38.954999999999998</v>
      </c>
      <c r="EF15" s="9">
        <v>17.539000000000001</v>
      </c>
      <c r="EG15" s="9">
        <v>8.33</v>
      </c>
      <c r="EH15" s="9">
        <v>21.234999999999999</v>
      </c>
      <c r="EI15" s="9">
        <v>24.198</v>
      </c>
      <c r="EJ15" s="9">
        <v>21.09</v>
      </c>
      <c r="EK15" s="9">
        <v>43.146999999999998</v>
      </c>
      <c r="EL15" s="9">
        <v>23.375</v>
      </c>
      <c r="EM15" s="9">
        <v>6.18</v>
      </c>
      <c r="EN15" s="9">
        <v>586.096</v>
      </c>
      <c r="EO15" s="9">
        <v>516.83699999999999</v>
      </c>
      <c r="EP15" s="9">
        <v>483.15300000000002</v>
      </c>
      <c r="EQ15" s="9">
        <v>15.988</v>
      </c>
      <c r="ER15" s="9">
        <v>17.695</v>
      </c>
      <c r="ES15" s="9">
        <v>12.845000000000001</v>
      </c>
      <c r="ET15" s="9">
        <v>18.116</v>
      </c>
      <c r="EU15" s="9">
        <v>2.722</v>
      </c>
      <c r="EV15" s="9">
        <v>386.58499999999998</v>
      </c>
      <c r="EW15" s="9">
        <v>31.242000000000001</v>
      </c>
      <c r="EX15" s="9">
        <v>28.795000000000002</v>
      </c>
      <c r="EY15" s="9">
        <v>70.215000000000003</v>
      </c>
      <c r="EZ15" s="9">
        <v>74.673000000000002</v>
      </c>
      <c r="FA15" s="9">
        <v>442.16399999999999</v>
      </c>
      <c r="FB15" s="9">
        <v>69.260000000000005</v>
      </c>
      <c r="FC15" s="9">
        <v>40.036000000000001</v>
      </c>
      <c r="FD15" s="9">
        <v>698.83500000000004</v>
      </c>
      <c r="FE15" s="9">
        <v>461.41899999999998</v>
      </c>
      <c r="FF15" s="9">
        <v>427.87400000000002</v>
      </c>
      <c r="FG15" s="9">
        <v>45.451000000000001</v>
      </c>
      <c r="FH15" s="9">
        <v>44.146999999999998</v>
      </c>
      <c r="FI15" s="9">
        <v>15.401</v>
      </c>
      <c r="FJ15" s="9">
        <v>28.745999999999999</v>
      </c>
      <c r="FK15" s="9">
        <v>17.72</v>
      </c>
      <c r="FL15" s="9">
        <v>26.427</v>
      </c>
      <c r="FM15" s="9">
        <v>20.123999999999999</v>
      </c>
      <c r="FN15" s="9">
        <v>23.337</v>
      </c>
      <c r="FO15" s="9">
        <v>0</v>
      </c>
      <c r="FP15" s="9">
        <v>9.8420000000000005</v>
      </c>
      <c r="FQ15" s="9">
        <v>23.593</v>
      </c>
      <c r="FR15" s="9">
        <v>10.712</v>
      </c>
      <c r="FS15" s="9">
        <v>22.756</v>
      </c>
      <c r="FT15" s="9">
        <v>21.39</v>
      </c>
      <c r="FU15" s="9">
        <v>1.3049999999999999</v>
      </c>
      <c r="FV15" s="9">
        <v>382.423</v>
      </c>
      <c r="FW15" s="9">
        <v>339.17599999999999</v>
      </c>
      <c r="FX15" s="9">
        <v>322.56099999999998</v>
      </c>
      <c r="FY15" s="9">
        <v>5.9160000000000004</v>
      </c>
      <c r="FZ15" s="9">
        <v>10.7</v>
      </c>
      <c r="GA15" s="9">
        <v>6.2489999999999997</v>
      </c>
      <c r="GB15" s="9">
        <v>9.7769999999999992</v>
      </c>
      <c r="GC15" s="9">
        <v>0</v>
      </c>
      <c r="GD15" s="9">
        <v>243.322</v>
      </c>
      <c r="GE15" s="9">
        <v>19.7</v>
      </c>
      <c r="GF15" s="9">
        <v>17.21</v>
      </c>
      <c r="GG15" s="9">
        <v>58.944000000000003</v>
      </c>
      <c r="GH15" s="9">
        <v>48.621000000000002</v>
      </c>
      <c r="GI15" s="9">
        <v>290.55599999999998</v>
      </c>
      <c r="GJ15" s="9">
        <v>43.247</v>
      </c>
      <c r="GK15" s="9">
        <v>33.545000000000002</v>
      </c>
      <c r="GL15" s="9">
        <v>461.41899999999998</v>
      </c>
      <c r="GM15" s="9">
        <v>462.43299999999999</v>
      </c>
      <c r="GN15" s="9">
        <v>390.37799999999999</v>
      </c>
      <c r="GO15" s="9">
        <v>390.37799999999999</v>
      </c>
      <c r="GP15" s="9">
        <v>35.192</v>
      </c>
      <c r="GQ15" s="9">
        <v>355.18599999999998</v>
      </c>
      <c r="GR15" s="9">
        <v>72.055000000000007</v>
      </c>
      <c r="GS15" s="9">
        <v>2671.85</v>
      </c>
      <c r="GT15" s="9">
        <v>2491.0709999999999</v>
      </c>
      <c r="GU15" s="9">
        <v>480.98200000000003</v>
      </c>
      <c r="GV15" s="9">
        <v>203.899</v>
      </c>
      <c r="GW15" s="9">
        <v>78.120999999999995</v>
      </c>
      <c r="GX15" s="9">
        <v>108.657</v>
      </c>
      <c r="GY15" s="9">
        <v>122.47799999999999</v>
      </c>
      <c r="GZ15" s="9">
        <v>64.3</v>
      </c>
      <c r="HA15" s="9">
        <v>112.13200000000001</v>
      </c>
      <c r="HB15" s="9">
        <v>30.478000000000002</v>
      </c>
      <c r="HC15" s="9">
        <v>37.189</v>
      </c>
      <c r="HD15" s="9">
        <v>49.496000000000002</v>
      </c>
      <c r="HE15" s="9">
        <v>69.396000000000001</v>
      </c>
      <c r="HF15" s="9">
        <v>67.885000000000005</v>
      </c>
      <c r="HG15" s="9">
        <v>119.09699999999999</v>
      </c>
      <c r="HH15" s="9">
        <v>67.680999999999997</v>
      </c>
      <c r="HI15" s="9">
        <v>277.08300000000003</v>
      </c>
      <c r="HJ15" s="9">
        <v>2010.09</v>
      </c>
      <c r="HK15" s="9">
        <v>1629.8489999999999</v>
      </c>
      <c r="HL15" s="9">
        <v>1553.423</v>
      </c>
      <c r="HM15" s="9">
        <v>40.371000000000002</v>
      </c>
      <c r="HN15" s="9">
        <v>35.412999999999997</v>
      </c>
      <c r="HO15" s="9">
        <v>34.679000000000002</v>
      </c>
      <c r="HP15" s="9">
        <v>18.66</v>
      </c>
      <c r="HQ15" s="9">
        <v>19.954999999999998</v>
      </c>
      <c r="HR15" s="9">
        <v>1298.8109999999999</v>
      </c>
      <c r="HS15" s="9">
        <v>77.722999999999999</v>
      </c>
      <c r="HT15" s="9">
        <v>76.537999999999997</v>
      </c>
      <c r="HU15" s="9">
        <v>176.77699999999999</v>
      </c>
      <c r="HV15" s="9">
        <v>251.38800000000001</v>
      </c>
      <c r="HW15" s="9">
        <v>1378.461</v>
      </c>
      <c r="HX15" s="9">
        <v>380.24</v>
      </c>
      <c r="HY15" s="9">
        <v>180.779</v>
      </c>
      <c r="HZ15" s="9">
        <v>2348.4259999999999</v>
      </c>
      <c r="IA15" s="9">
        <v>323.42399999999998</v>
      </c>
      <c r="IB15" s="9">
        <v>267.98</v>
      </c>
      <c r="IC15" s="9">
        <v>262.22000000000003</v>
      </c>
      <c r="ID15" s="9">
        <v>17.427</v>
      </c>
      <c r="IE15" s="9">
        <v>14.89</v>
      </c>
      <c r="IF15" s="9">
        <v>5.55</v>
      </c>
      <c r="IG15" s="9">
        <v>9.34</v>
      </c>
      <c r="IH15" s="9">
        <v>6.9050000000000002</v>
      </c>
      <c r="II15" s="9">
        <v>7.9850000000000003</v>
      </c>
      <c r="IJ15" s="9">
        <v>8.9149999999999991</v>
      </c>
      <c r="IK15" s="9">
        <v>0.60799999999999998</v>
      </c>
      <c r="IL15" s="9">
        <v>5.3659999999999997</v>
      </c>
      <c r="IM15" s="9">
        <v>1.639</v>
      </c>
      <c r="IN15" s="9">
        <v>3.7349999999999999</v>
      </c>
      <c r="IO15" s="9">
        <v>9.5150000000000006</v>
      </c>
      <c r="IP15" s="9">
        <v>9.2560000000000002</v>
      </c>
      <c r="IQ15" s="9">
        <v>5.633</v>
      </c>
    </row>
    <row r="16" spans="1:251">
      <c r="A16" s="10">
        <v>43862</v>
      </c>
      <c r="B16" s="9">
        <v>4.6559999999999997</v>
      </c>
      <c r="C16" s="9">
        <v>7.984</v>
      </c>
      <c r="D16" s="9">
        <v>7.9370000000000003</v>
      </c>
      <c r="E16" s="9">
        <v>12.423999999999999</v>
      </c>
      <c r="F16" s="9">
        <v>8.1530000000000005</v>
      </c>
      <c r="G16" s="9">
        <v>2.286</v>
      </c>
      <c r="H16" s="9">
        <v>243.37200000000001</v>
      </c>
      <c r="I16" s="9">
        <v>210.756</v>
      </c>
      <c r="J16" s="9">
        <v>202.26900000000001</v>
      </c>
      <c r="K16" s="9">
        <v>3.0760000000000001</v>
      </c>
      <c r="L16" s="9">
        <v>5.4109999999999996</v>
      </c>
      <c r="M16" s="9">
        <v>3.4529999999999998</v>
      </c>
      <c r="N16" s="9">
        <v>3.0470000000000002</v>
      </c>
      <c r="O16" s="9">
        <v>0.56200000000000006</v>
      </c>
      <c r="P16" s="9">
        <v>144.952</v>
      </c>
      <c r="Q16" s="9">
        <v>3.6240000000000001</v>
      </c>
      <c r="R16" s="9">
        <v>13.518000000000001</v>
      </c>
      <c r="S16" s="9">
        <v>48.661000000000001</v>
      </c>
      <c r="T16" s="9">
        <v>14.26</v>
      </c>
      <c r="U16" s="9">
        <v>196.49600000000001</v>
      </c>
      <c r="V16" s="9">
        <v>32.616</v>
      </c>
      <c r="W16" s="9">
        <v>24.513999999999999</v>
      </c>
      <c r="X16" s="9">
        <v>290.74900000000002</v>
      </c>
      <c r="Y16" s="9">
        <v>1138.6569999999999</v>
      </c>
      <c r="Z16" s="9">
        <v>1085.3800000000001</v>
      </c>
      <c r="AA16" s="9">
        <v>100.482</v>
      </c>
      <c r="AB16" s="9">
        <v>90.353999999999999</v>
      </c>
      <c r="AC16" s="9">
        <v>44.661000000000001</v>
      </c>
      <c r="AD16" s="9">
        <v>45.692999999999998</v>
      </c>
      <c r="AE16" s="9">
        <v>64.488</v>
      </c>
      <c r="AF16" s="9">
        <v>25.867000000000001</v>
      </c>
      <c r="AG16" s="9">
        <v>72.584000000000003</v>
      </c>
      <c r="AH16" s="9">
        <v>0</v>
      </c>
      <c r="AI16" s="9">
        <v>17.77</v>
      </c>
      <c r="AJ16" s="9">
        <v>34.677</v>
      </c>
      <c r="AK16" s="9">
        <v>24.111000000000001</v>
      </c>
      <c r="AL16" s="9">
        <v>31.565999999999999</v>
      </c>
      <c r="AM16" s="9">
        <v>70.656999999999996</v>
      </c>
      <c r="AN16" s="9">
        <v>19.696999999999999</v>
      </c>
      <c r="AO16" s="9">
        <v>10.128</v>
      </c>
      <c r="AP16" s="9">
        <v>984.89800000000002</v>
      </c>
      <c r="AQ16" s="9">
        <v>771.04499999999996</v>
      </c>
      <c r="AR16" s="9">
        <v>730.78899999999999</v>
      </c>
      <c r="AS16" s="9">
        <v>30.09</v>
      </c>
      <c r="AT16" s="9">
        <v>10.166</v>
      </c>
      <c r="AU16" s="9">
        <v>34.661000000000001</v>
      </c>
      <c r="AV16" s="9">
        <v>1.2609999999999999</v>
      </c>
      <c r="AW16" s="9">
        <v>4.335</v>
      </c>
      <c r="AX16" s="9">
        <v>602.09699999999998</v>
      </c>
      <c r="AY16" s="9">
        <v>46.597999999999999</v>
      </c>
      <c r="AZ16" s="9">
        <v>41.932000000000002</v>
      </c>
      <c r="BA16" s="9">
        <v>80.417000000000002</v>
      </c>
      <c r="BB16" s="9">
        <v>150.19399999999999</v>
      </c>
      <c r="BC16" s="9">
        <v>620.851</v>
      </c>
      <c r="BD16" s="9">
        <v>213.85300000000001</v>
      </c>
      <c r="BE16" s="9">
        <v>53.276000000000003</v>
      </c>
      <c r="BF16" s="9">
        <v>1138.6569999999999</v>
      </c>
      <c r="BG16" s="9">
        <v>386.733</v>
      </c>
      <c r="BH16" s="9">
        <v>365.68400000000003</v>
      </c>
      <c r="BI16" s="9">
        <v>33.253</v>
      </c>
      <c r="BJ16" s="9">
        <v>30.954000000000001</v>
      </c>
      <c r="BK16" s="9">
        <v>17.8</v>
      </c>
      <c r="BL16" s="9">
        <v>12.577999999999999</v>
      </c>
      <c r="BM16" s="9">
        <v>17.173999999999999</v>
      </c>
      <c r="BN16" s="9">
        <v>13.779</v>
      </c>
      <c r="BO16" s="9">
        <v>15.244</v>
      </c>
      <c r="BP16" s="9">
        <v>6.7640000000000002</v>
      </c>
      <c r="BQ16" s="9">
        <v>8.9459999999999997</v>
      </c>
      <c r="BR16" s="9">
        <v>12.103999999999999</v>
      </c>
      <c r="BS16" s="9">
        <v>6.8639999999999999</v>
      </c>
      <c r="BT16" s="9">
        <v>11.984999999999999</v>
      </c>
      <c r="BU16" s="9">
        <v>21.193000000000001</v>
      </c>
      <c r="BV16" s="9">
        <v>9.7609999999999992</v>
      </c>
      <c r="BW16" s="9">
        <v>2.2989999999999999</v>
      </c>
      <c r="BX16" s="9">
        <v>332.43099999999998</v>
      </c>
      <c r="BY16" s="9">
        <v>245.78899999999999</v>
      </c>
      <c r="BZ16" s="9">
        <v>228.357</v>
      </c>
      <c r="CA16" s="9">
        <v>6.6020000000000003</v>
      </c>
      <c r="CB16" s="9">
        <v>10.829000000000001</v>
      </c>
      <c r="CC16" s="9">
        <v>5.42</v>
      </c>
      <c r="CD16" s="9">
        <v>5.8410000000000002</v>
      </c>
      <c r="CE16" s="9">
        <v>5.6429999999999998</v>
      </c>
      <c r="CF16" s="9">
        <v>208.124</v>
      </c>
      <c r="CG16" s="9">
        <v>8.9120000000000008</v>
      </c>
      <c r="CH16" s="9">
        <v>8.3770000000000007</v>
      </c>
      <c r="CI16" s="9">
        <v>20.376999999999999</v>
      </c>
      <c r="CJ16" s="9">
        <v>43.594000000000001</v>
      </c>
      <c r="CK16" s="9">
        <v>202.19499999999999</v>
      </c>
      <c r="CL16" s="9">
        <v>86.641999999999996</v>
      </c>
      <c r="CM16" s="9">
        <v>21.048999999999999</v>
      </c>
      <c r="CN16" s="9">
        <v>386.733</v>
      </c>
      <c r="CO16" s="9">
        <v>479.07900000000001</v>
      </c>
      <c r="CP16" s="9">
        <v>455.15699999999998</v>
      </c>
      <c r="CQ16" s="9">
        <v>47.585000000000001</v>
      </c>
      <c r="CR16" s="9">
        <v>43.204999999999998</v>
      </c>
      <c r="CS16" s="9">
        <v>28.036000000000001</v>
      </c>
      <c r="CT16" s="9">
        <v>15.169</v>
      </c>
      <c r="CU16" s="9">
        <v>32.531999999999996</v>
      </c>
      <c r="CV16" s="9">
        <v>10.673</v>
      </c>
      <c r="CW16" s="9">
        <v>28.452000000000002</v>
      </c>
      <c r="CX16" s="9">
        <v>5.758</v>
      </c>
      <c r="CY16" s="9">
        <v>8.9960000000000004</v>
      </c>
      <c r="CZ16" s="9">
        <v>15.000999999999999</v>
      </c>
      <c r="DA16" s="9">
        <v>8.2919999999999998</v>
      </c>
      <c r="DB16" s="9">
        <v>19.911999999999999</v>
      </c>
      <c r="DC16" s="9">
        <v>26.734999999999999</v>
      </c>
      <c r="DD16" s="9">
        <v>16.471</v>
      </c>
      <c r="DE16" s="9">
        <v>4.38</v>
      </c>
      <c r="DF16" s="9">
        <v>407.57100000000003</v>
      </c>
      <c r="DG16" s="9">
        <v>280.57</v>
      </c>
      <c r="DH16" s="9">
        <v>272.23399999999998</v>
      </c>
      <c r="DI16" s="9">
        <v>3.1389999999999998</v>
      </c>
      <c r="DJ16" s="9">
        <v>5.1970000000000001</v>
      </c>
      <c r="DK16" s="9">
        <v>2.5230000000000001</v>
      </c>
      <c r="DL16" s="9">
        <v>3.1589999999999998</v>
      </c>
      <c r="DM16" s="9">
        <v>2.6539999999999999</v>
      </c>
      <c r="DN16" s="9">
        <v>214.98500000000001</v>
      </c>
      <c r="DO16" s="9">
        <v>10.824999999999999</v>
      </c>
      <c r="DP16" s="9">
        <v>12.170999999999999</v>
      </c>
      <c r="DQ16" s="9">
        <v>42.588999999999999</v>
      </c>
      <c r="DR16" s="9">
        <v>24.587</v>
      </c>
      <c r="DS16" s="9">
        <v>255.983</v>
      </c>
      <c r="DT16" s="9">
        <v>127.002</v>
      </c>
      <c r="DU16" s="9">
        <v>23.922999999999998</v>
      </c>
      <c r="DV16" s="9">
        <v>479.07900000000001</v>
      </c>
      <c r="DW16" s="9">
        <v>733.64</v>
      </c>
      <c r="DX16" s="9">
        <v>681.02800000000002</v>
      </c>
      <c r="DY16" s="9">
        <v>64.55</v>
      </c>
      <c r="DZ16" s="9">
        <v>58.472000000000001</v>
      </c>
      <c r="EA16" s="9">
        <v>26.638999999999999</v>
      </c>
      <c r="EB16" s="9">
        <v>31.832999999999998</v>
      </c>
      <c r="EC16" s="9">
        <v>37.744999999999997</v>
      </c>
      <c r="ED16" s="9">
        <v>20.727</v>
      </c>
      <c r="EE16" s="9">
        <v>36.106000000000002</v>
      </c>
      <c r="EF16" s="9">
        <v>16.010000000000002</v>
      </c>
      <c r="EG16" s="9">
        <v>5.444</v>
      </c>
      <c r="EH16" s="9">
        <v>17.856999999999999</v>
      </c>
      <c r="EI16" s="9">
        <v>24.084</v>
      </c>
      <c r="EJ16" s="9">
        <v>16.530999999999999</v>
      </c>
      <c r="EK16" s="9">
        <v>35.912999999999997</v>
      </c>
      <c r="EL16" s="9">
        <v>22.559000000000001</v>
      </c>
      <c r="EM16" s="9">
        <v>6.0789999999999997</v>
      </c>
      <c r="EN16" s="9">
        <v>616.47799999999995</v>
      </c>
      <c r="EO16" s="9">
        <v>548.9</v>
      </c>
      <c r="EP16" s="9">
        <v>522.04999999999995</v>
      </c>
      <c r="EQ16" s="9">
        <v>7.298</v>
      </c>
      <c r="ER16" s="9">
        <v>19.552</v>
      </c>
      <c r="ES16" s="9">
        <v>6.97</v>
      </c>
      <c r="ET16" s="9">
        <v>14.744999999999999</v>
      </c>
      <c r="EU16" s="9">
        <v>5.1360000000000001</v>
      </c>
      <c r="EV16" s="9">
        <v>407.51299999999998</v>
      </c>
      <c r="EW16" s="9">
        <v>38.366</v>
      </c>
      <c r="EX16" s="9">
        <v>35.954999999999998</v>
      </c>
      <c r="EY16" s="9">
        <v>67.066000000000003</v>
      </c>
      <c r="EZ16" s="9">
        <v>73.141000000000005</v>
      </c>
      <c r="FA16" s="9">
        <v>475.75900000000001</v>
      </c>
      <c r="FB16" s="9">
        <v>67.578000000000003</v>
      </c>
      <c r="FC16" s="9">
        <v>52.612000000000002</v>
      </c>
      <c r="FD16" s="9">
        <v>733.64</v>
      </c>
      <c r="FE16" s="9">
        <v>476.53399999999999</v>
      </c>
      <c r="FF16" s="9">
        <v>432.72300000000001</v>
      </c>
      <c r="FG16" s="9">
        <v>46.790999999999997</v>
      </c>
      <c r="FH16" s="9">
        <v>42.433</v>
      </c>
      <c r="FI16" s="9">
        <v>17.164000000000001</v>
      </c>
      <c r="FJ16" s="9">
        <v>25.268999999999998</v>
      </c>
      <c r="FK16" s="9">
        <v>20.306000000000001</v>
      </c>
      <c r="FL16" s="9">
        <v>22.126000000000001</v>
      </c>
      <c r="FM16" s="9">
        <v>21.074999999999999</v>
      </c>
      <c r="FN16" s="9">
        <v>21.358000000000001</v>
      </c>
      <c r="FO16" s="9">
        <v>0</v>
      </c>
      <c r="FP16" s="9">
        <v>12.407</v>
      </c>
      <c r="FQ16" s="9">
        <v>18.13</v>
      </c>
      <c r="FR16" s="9">
        <v>11.896000000000001</v>
      </c>
      <c r="FS16" s="9">
        <v>26.114999999999998</v>
      </c>
      <c r="FT16" s="9">
        <v>16.318000000000001</v>
      </c>
      <c r="FU16" s="9">
        <v>4.359</v>
      </c>
      <c r="FV16" s="9">
        <v>385.93099999999998</v>
      </c>
      <c r="FW16" s="9">
        <v>348.79399999999998</v>
      </c>
      <c r="FX16" s="9">
        <v>334.58300000000003</v>
      </c>
      <c r="FY16" s="9">
        <v>5.9710000000000001</v>
      </c>
      <c r="FZ16" s="9">
        <v>8.24</v>
      </c>
      <c r="GA16" s="9">
        <v>5.8570000000000002</v>
      </c>
      <c r="GB16" s="9">
        <v>7.7549999999999999</v>
      </c>
      <c r="GC16" s="9">
        <v>0.59899999999999998</v>
      </c>
      <c r="GD16" s="9">
        <v>230.30199999999999</v>
      </c>
      <c r="GE16" s="9">
        <v>15.127000000000001</v>
      </c>
      <c r="GF16" s="9">
        <v>24.291</v>
      </c>
      <c r="GG16" s="9">
        <v>79.075000000000003</v>
      </c>
      <c r="GH16" s="9">
        <v>31.094000000000001</v>
      </c>
      <c r="GI16" s="9">
        <v>317.70100000000002</v>
      </c>
      <c r="GJ16" s="9">
        <v>37.137</v>
      </c>
      <c r="GK16" s="9">
        <v>43.811</v>
      </c>
      <c r="GL16" s="9">
        <v>476.53399999999999</v>
      </c>
      <c r="GM16" s="9">
        <v>433.4</v>
      </c>
      <c r="GN16" s="9">
        <v>369.74700000000001</v>
      </c>
      <c r="GO16" s="9">
        <v>369.74700000000001</v>
      </c>
      <c r="GP16" s="9">
        <v>29.204999999999998</v>
      </c>
      <c r="GQ16" s="9">
        <v>340.54199999999997</v>
      </c>
      <c r="GR16" s="9">
        <v>63.652999999999999</v>
      </c>
      <c r="GS16" s="9">
        <v>2738.4989999999998</v>
      </c>
      <c r="GT16" s="9">
        <v>2564.4969999999998</v>
      </c>
      <c r="GU16" s="9">
        <v>458.46800000000002</v>
      </c>
      <c r="GV16" s="9">
        <v>199.209</v>
      </c>
      <c r="GW16" s="9">
        <v>84.594999999999999</v>
      </c>
      <c r="GX16" s="9">
        <v>100.977</v>
      </c>
      <c r="GY16" s="9">
        <v>121.533</v>
      </c>
      <c r="GZ16" s="9">
        <v>64.037999999999997</v>
      </c>
      <c r="HA16" s="9">
        <v>118.721</v>
      </c>
      <c r="HB16" s="9">
        <v>30.905999999999999</v>
      </c>
      <c r="HC16" s="9">
        <v>31.54</v>
      </c>
      <c r="HD16" s="9">
        <v>60.06</v>
      </c>
      <c r="HE16" s="9">
        <v>66.918000000000006</v>
      </c>
      <c r="HF16" s="9">
        <v>58.594000000000001</v>
      </c>
      <c r="HG16" s="9">
        <v>126.464</v>
      </c>
      <c r="HH16" s="9">
        <v>59.106999999999999</v>
      </c>
      <c r="HI16" s="9">
        <v>259.25900000000001</v>
      </c>
      <c r="HJ16" s="9">
        <v>2106.029</v>
      </c>
      <c r="HK16" s="9">
        <v>1691.6320000000001</v>
      </c>
      <c r="HL16" s="9">
        <v>1625.7329999999999</v>
      </c>
      <c r="HM16" s="9">
        <v>30.66</v>
      </c>
      <c r="HN16" s="9">
        <v>35.24</v>
      </c>
      <c r="HO16" s="9">
        <v>32.738</v>
      </c>
      <c r="HP16" s="9">
        <v>19.234999999999999</v>
      </c>
      <c r="HQ16" s="9">
        <v>11.627000000000001</v>
      </c>
      <c r="HR16" s="9">
        <v>1283.691</v>
      </c>
      <c r="HS16" s="9">
        <v>90.016999999999996</v>
      </c>
      <c r="HT16" s="9">
        <v>80.932000000000002</v>
      </c>
      <c r="HU16" s="9">
        <v>236.99299999999999</v>
      </c>
      <c r="HV16" s="9">
        <v>241.67500000000001</v>
      </c>
      <c r="HW16" s="9">
        <v>1449.9570000000001</v>
      </c>
      <c r="HX16" s="9">
        <v>414.39600000000002</v>
      </c>
      <c r="HY16" s="9">
        <v>174.00200000000001</v>
      </c>
      <c r="HZ16" s="9">
        <v>2437.4</v>
      </c>
      <c r="IA16" s="9">
        <v>301.09899999999999</v>
      </c>
      <c r="IB16" s="9">
        <v>306.71100000000001</v>
      </c>
      <c r="IC16" s="9">
        <v>292.80599999999998</v>
      </c>
      <c r="ID16" s="9">
        <v>13.223000000000001</v>
      </c>
      <c r="IE16" s="9">
        <v>13.223000000000001</v>
      </c>
      <c r="IF16" s="9">
        <v>4.9169999999999998</v>
      </c>
      <c r="IG16" s="9">
        <v>8.3049999999999997</v>
      </c>
      <c r="IH16" s="9">
        <v>7.2770000000000001</v>
      </c>
      <c r="II16" s="9">
        <v>5.9459999999999997</v>
      </c>
      <c r="IJ16" s="9">
        <v>8.1869999999999994</v>
      </c>
      <c r="IK16" s="9">
        <v>0</v>
      </c>
      <c r="IL16" s="9">
        <v>4.3869999999999996</v>
      </c>
      <c r="IM16" s="9">
        <v>4.2549999999999999</v>
      </c>
      <c r="IN16" s="9">
        <v>3.3090000000000002</v>
      </c>
      <c r="IO16" s="9">
        <v>5.6580000000000004</v>
      </c>
      <c r="IP16" s="9">
        <v>9.343</v>
      </c>
      <c r="IQ16" s="9">
        <v>3.88</v>
      </c>
    </row>
    <row r="17" spans="1:251">
      <c r="A17" s="10">
        <v>44228</v>
      </c>
      <c r="B17" s="9">
        <v>9.2850000000000001</v>
      </c>
      <c r="C17" s="9">
        <v>6.992</v>
      </c>
      <c r="D17" s="9">
        <v>6.1429999999999998</v>
      </c>
      <c r="E17" s="9">
        <v>13.026999999999999</v>
      </c>
      <c r="F17" s="9">
        <v>9.3919999999999995</v>
      </c>
      <c r="G17" s="9">
        <v>0.54700000000000004</v>
      </c>
      <c r="H17" s="9">
        <v>212.041</v>
      </c>
      <c r="I17" s="9">
        <v>173.03700000000001</v>
      </c>
      <c r="J17" s="9">
        <v>165.791</v>
      </c>
      <c r="K17" s="9">
        <v>2.508</v>
      </c>
      <c r="L17" s="9">
        <v>4.7370000000000001</v>
      </c>
      <c r="M17" s="9">
        <v>2.992</v>
      </c>
      <c r="N17" s="9">
        <v>1.4279999999999999</v>
      </c>
      <c r="O17" s="9">
        <v>1.18</v>
      </c>
      <c r="P17" s="9">
        <v>106.21</v>
      </c>
      <c r="Q17" s="9">
        <v>16.515000000000001</v>
      </c>
      <c r="R17" s="9">
        <v>12.971</v>
      </c>
      <c r="S17" s="9">
        <v>37.341000000000001</v>
      </c>
      <c r="T17" s="9">
        <v>20.308</v>
      </c>
      <c r="U17" s="9">
        <v>152.72900000000001</v>
      </c>
      <c r="V17" s="9">
        <v>39.003999999999998</v>
      </c>
      <c r="W17" s="9">
        <v>21.28</v>
      </c>
      <c r="X17" s="9">
        <v>256.28800000000001</v>
      </c>
      <c r="Y17" s="9">
        <v>1259.1389999999999</v>
      </c>
      <c r="Z17" s="9">
        <v>1201.5409999999999</v>
      </c>
      <c r="AA17" s="9">
        <v>92.900999999999996</v>
      </c>
      <c r="AB17" s="9">
        <v>78.864000000000004</v>
      </c>
      <c r="AC17" s="9">
        <v>34.683</v>
      </c>
      <c r="AD17" s="9">
        <v>44.180999999999997</v>
      </c>
      <c r="AE17" s="9">
        <v>57.677999999999997</v>
      </c>
      <c r="AF17" s="9">
        <v>21.186</v>
      </c>
      <c r="AG17" s="9">
        <v>62.661999999999999</v>
      </c>
      <c r="AH17" s="9">
        <v>0</v>
      </c>
      <c r="AI17" s="9">
        <v>16.201000000000001</v>
      </c>
      <c r="AJ17" s="9">
        <v>28.463999999999999</v>
      </c>
      <c r="AK17" s="9">
        <v>27.898</v>
      </c>
      <c r="AL17" s="9">
        <v>22.501000000000001</v>
      </c>
      <c r="AM17" s="9">
        <v>57.954000000000001</v>
      </c>
      <c r="AN17" s="9">
        <v>20.908999999999999</v>
      </c>
      <c r="AO17" s="9">
        <v>14.037000000000001</v>
      </c>
      <c r="AP17" s="9">
        <v>1108.6400000000001</v>
      </c>
      <c r="AQ17" s="9">
        <v>897.88</v>
      </c>
      <c r="AR17" s="9">
        <v>849.94899999999996</v>
      </c>
      <c r="AS17" s="9">
        <v>31.521999999999998</v>
      </c>
      <c r="AT17" s="9">
        <v>16.408000000000001</v>
      </c>
      <c r="AU17" s="9">
        <v>35.4</v>
      </c>
      <c r="AV17" s="9">
        <v>3.194</v>
      </c>
      <c r="AW17" s="9">
        <v>9.3360000000000003</v>
      </c>
      <c r="AX17" s="9">
        <v>659.61699999999996</v>
      </c>
      <c r="AY17" s="9">
        <v>78.620999999999995</v>
      </c>
      <c r="AZ17" s="9">
        <v>62.472999999999999</v>
      </c>
      <c r="BA17" s="9">
        <v>97.168000000000006</v>
      </c>
      <c r="BB17" s="9">
        <v>176.316</v>
      </c>
      <c r="BC17" s="9">
        <v>721.56399999999996</v>
      </c>
      <c r="BD17" s="9">
        <v>210.761</v>
      </c>
      <c r="BE17" s="9">
        <v>57.597999999999999</v>
      </c>
      <c r="BF17" s="9">
        <v>1259.1389999999999</v>
      </c>
      <c r="BG17" s="9">
        <v>388.31200000000001</v>
      </c>
      <c r="BH17" s="9">
        <v>371.69799999999998</v>
      </c>
      <c r="BI17" s="9">
        <v>32.518000000000001</v>
      </c>
      <c r="BJ17" s="9">
        <v>27.335000000000001</v>
      </c>
      <c r="BK17" s="9">
        <v>11.906000000000001</v>
      </c>
      <c r="BL17" s="9">
        <v>15.429</v>
      </c>
      <c r="BM17" s="9">
        <v>13.452</v>
      </c>
      <c r="BN17" s="9">
        <v>13.882999999999999</v>
      </c>
      <c r="BO17" s="9">
        <v>13.279</v>
      </c>
      <c r="BP17" s="9">
        <v>6.4189999999999996</v>
      </c>
      <c r="BQ17" s="9">
        <v>7.6369999999999996</v>
      </c>
      <c r="BR17" s="9">
        <v>10.9</v>
      </c>
      <c r="BS17" s="9">
        <v>8.1739999999999995</v>
      </c>
      <c r="BT17" s="9">
        <v>8.26</v>
      </c>
      <c r="BU17" s="9">
        <v>20.009</v>
      </c>
      <c r="BV17" s="9">
        <v>7.3259999999999996</v>
      </c>
      <c r="BW17" s="9">
        <v>5.1829999999999998</v>
      </c>
      <c r="BX17" s="9">
        <v>339.18</v>
      </c>
      <c r="BY17" s="9">
        <v>251.89599999999999</v>
      </c>
      <c r="BZ17" s="9">
        <v>230.19499999999999</v>
      </c>
      <c r="CA17" s="9">
        <v>13.678000000000001</v>
      </c>
      <c r="CB17" s="9">
        <v>8.0229999999999997</v>
      </c>
      <c r="CC17" s="9">
        <v>11.951000000000001</v>
      </c>
      <c r="CD17" s="9">
        <v>8.3659999999999997</v>
      </c>
      <c r="CE17" s="9">
        <v>1.3839999999999999</v>
      </c>
      <c r="CF17" s="9">
        <v>187.87</v>
      </c>
      <c r="CG17" s="9">
        <v>22.274000000000001</v>
      </c>
      <c r="CH17" s="9">
        <v>13.519</v>
      </c>
      <c r="CI17" s="9">
        <v>28.233000000000001</v>
      </c>
      <c r="CJ17" s="9">
        <v>48.646000000000001</v>
      </c>
      <c r="CK17" s="9">
        <v>203.25</v>
      </c>
      <c r="CL17" s="9">
        <v>87.284000000000006</v>
      </c>
      <c r="CM17" s="9">
        <v>16.614000000000001</v>
      </c>
      <c r="CN17" s="9">
        <v>388.31200000000001</v>
      </c>
      <c r="CO17" s="9">
        <v>453.04</v>
      </c>
      <c r="CP17" s="9">
        <v>433.911</v>
      </c>
      <c r="CQ17" s="9">
        <v>24.532</v>
      </c>
      <c r="CR17" s="9">
        <v>23.902000000000001</v>
      </c>
      <c r="CS17" s="9">
        <v>13.728</v>
      </c>
      <c r="CT17" s="9">
        <v>10.173999999999999</v>
      </c>
      <c r="CU17" s="9">
        <v>17.146000000000001</v>
      </c>
      <c r="CV17" s="9">
        <v>6.7569999999999997</v>
      </c>
      <c r="CW17" s="9">
        <v>16.582999999999998</v>
      </c>
      <c r="CX17" s="9">
        <v>1.6319999999999999</v>
      </c>
      <c r="CY17" s="9">
        <v>5.6870000000000003</v>
      </c>
      <c r="CZ17" s="9">
        <v>6.3220000000000001</v>
      </c>
      <c r="DA17" s="9">
        <v>6.9619999999999997</v>
      </c>
      <c r="DB17" s="9">
        <v>10.619</v>
      </c>
      <c r="DC17" s="9">
        <v>13.82</v>
      </c>
      <c r="DD17" s="9">
        <v>10.082000000000001</v>
      </c>
      <c r="DE17" s="9">
        <v>0.63</v>
      </c>
      <c r="DF17" s="9">
        <v>409.37900000000002</v>
      </c>
      <c r="DG17" s="9">
        <v>277.63099999999997</v>
      </c>
      <c r="DH17" s="9">
        <v>269.00599999999997</v>
      </c>
      <c r="DI17" s="9">
        <v>5.0709999999999997</v>
      </c>
      <c r="DJ17" s="9">
        <v>3.0129999999999999</v>
      </c>
      <c r="DK17" s="9">
        <v>4.4009999999999998</v>
      </c>
      <c r="DL17" s="9">
        <v>0.77800000000000002</v>
      </c>
      <c r="DM17" s="9">
        <v>2.9049999999999998</v>
      </c>
      <c r="DN17" s="9">
        <v>198.68299999999999</v>
      </c>
      <c r="DO17" s="9">
        <v>14.676</v>
      </c>
      <c r="DP17" s="9">
        <v>14.896000000000001</v>
      </c>
      <c r="DQ17" s="9">
        <v>49.375999999999998</v>
      </c>
      <c r="DR17" s="9">
        <v>35.923999999999999</v>
      </c>
      <c r="DS17" s="9">
        <v>241.70699999999999</v>
      </c>
      <c r="DT17" s="9">
        <v>131.74799999999999</v>
      </c>
      <c r="DU17" s="9">
        <v>19.129000000000001</v>
      </c>
      <c r="DV17" s="9">
        <v>453.04</v>
      </c>
      <c r="DW17" s="9">
        <v>709.06799999999998</v>
      </c>
      <c r="DX17" s="9">
        <v>664.64400000000001</v>
      </c>
      <c r="DY17" s="9">
        <v>62.253</v>
      </c>
      <c r="DZ17" s="9">
        <v>48.591999999999999</v>
      </c>
      <c r="EA17" s="9">
        <v>16.574000000000002</v>
      </c>
      <c r="EB17" s="9">
        <v>32.018000000000001</v>
      </c>
      <c r="EC17" s="9">
        <v>28.94</v>
      </c>
      <c r="ED17" s="9">
        <v>19.651</v>
      </c>
      <c r="EE17" s="9">
        <v>29.904</v>
      </c>
      <c r="EF17" s="9">
        <v>10.292</v>
      </c>
      <c r="EG17" s="9">
        <v>7.81</v>
      </c>
      <c r="EH17" s="9">
        <v>12.381</v>
      </c>
      <c r="EI17" s="9">
        <v>19.646000000000001</v>
      </c>
      <c r="EJ17" s="9">
        <v>16.565000000000001</v>
      </c>
      <c r="EK17" s="9">
        <v>30.068000000000001</v>
      </c>
      <c r="EL17" s="9">
        <v>18.524000000000001</v>
      </c>
      <c r="EM17" s="9">
        <v>13.661</v>
      </c>
      <c r="EN17" s="9">
        <v>602.39099999999996</v>
      </c>
      <c r="EO17" s="9">
        <v>531.96900000000005</v>
      </c>
      <c r="EP17" s="9">
        <v>498.07299999999998</v>
      </c>
      <c r="EQ17" s="9">
        <v>15.789</v>
      </c>
      <c r="ER17" s="9">
        <v>18.106000000000002</v>
      </c>
      <c r="ES17" s="9">
        <v>15.134</v>
      </c>
      <c r="ET17" s="9">
        <v>15.073</v>
      </c>
      <c r="EU17" s="9">
        <v>3.1</v>
      </c>
      <c r="EV17" s="9">
        <v>354.34500000000003</v>
      </c>
      <c r="EW17" s="9">
        <v>47.805999999999997</v>
      </c>
      <c r="EX17" s="9">
        <v>48.006</v>
      </c>
      <c r="EY17" s="9">
        <v>81.811000000000007</v>
      </c>
      <c r="EZ17" s="9">
        <v>82.356999999999999</v>
      </c>
      <c r="FA17" s="9">
        <v>449.61200000000002</v>
      </c>
      <c r="FB17" s="9">
        <v>70.421999999999997</v>
      </c>
      <c r="FC17" s="9">
        <v>44.424999999999997</v>
      </c>
      <c r="FD17" s="9">
        <v>709.06799999999998</v>
      </c>
      <c r="FE17" s="9">
        <v>455.553</v>
      </c>
      <c r="FF17" s="9">
        <v>412.18299999999999</v>
      </c>
      <c r="FG17" s="9">
        <v>41.936999999999998</v>
      </c>
      <c r="FH17" s="9">
        <v>39.134999999999998</v>
      </c>
      <c r="FI17" s="9">
        <v>11.978999999999999</v>
      </c>
      <c r="FJ17" s="9">
        <v>27.155999999999999</v>
      </c>
      <c r="FK17" s="9">
        <v>17.940999999999999</v>
      </c>
      <c r="FL17" s="9">
        <v>21.193999999999999</v>
      </c>
      <c r="FM17" s="9">
        <v>17.777000000000001</v>
      </c>
      <c r="FN17" s="9">
        <v>21.358000000000001</v>
      </c>
      <c r="FO17" s="9">
        <v>0</v>
      </c>
      <c r="FP17" s="9">
        <v>13.646000000000001</v>
      </c>
      <c r="FQ17" s="9">
        <v>18.577999999999999</v>
      </c>
      <c r="FR17" s="9">
        <v>6.9109999999999996</v>
      </c>
      <c r="FS17" s="9">
        <v>22.132000000000001</v>
      </c>
      <c r="FT17" s="9">
        <v>17.003</v>
      </c>
      <c r="FU17" s="9">
        <v>2.802</v>
      </c>
      <c r="FV17" s="9">
        <v>370.24599999999998</v>
      </c>
      <c r="FW17" s="9">
        <v>324.93900000000002</v>
      </c>
      <c r="FX17" s="9">
        <v>312.40600000000001</v>
      </c>
      <c r="FY17" s="9">
        <v>5.71</v>
      </c>
      <c r="FZ17" s="9">
        <v>6.8230000000000004</v>
      </c>
      <c r="GA17" s="9">
        <v>6.468</v>
      </c>
      <c r="GB17" s="9">
        <v>3.7890000000000001</v>
      </c>
      <c r="GC17" s="9">
        <v>2.2770000000000001</v>
      </c>
      <c r="GD17" s="9">
        <v>186.417</v>
      </c>
      <c r="GE17" s="9">
        <v>26.54</v>
      </c>
      <c r="GF17" s="9">
        <v>31.783999999999999</v>
      </c>
      <c r="GG17" s="9">
        <v>80.198999999999998</v>
      </c>
      <c r="GH17" s="9">
        <v>34.552999999999997</v>
      </c>
      <c r="GI17" s="9">
        <v>290.387</v>
      </c>
      <c r="GJ17" s="9">
        <v>45.307000000000002</v>
      </c>
      <c r="GK17" s="9">
        <v>43.371000000000002</v>
      </c>
      <c r="GL17" s="9">
        <v>455.553</v>
      </c>
      <c r="GM17" s="9">
        <v>347.63900000000001</v>
      </c>
      <c r="GN17" s="9">
        <v>310.46100000000001</v>
      </c>
      <c r="GO17" s="9">
        <v>310.46100000000001</v>
      </c>
      <c r="GP17" s="9">
        <v>24.582000000000001</v>
      </c>
      <c r="GQ17" s="9">
        <v>285.87900000000002</v>
      </c>
      <c r="GR17" s="9">
        <v>37.177999999999997</v>
      </c>
      <c r="GS17" s="9">
        <v>2757.2280000000001</v>
      </c>
      <c r="GT17" s="9">
        <v>2596.3530000000001</v>
      </c>
      <c r="GU17" s="9">
        <v>490.89499999999998</v>
      </c>
      <c r="GV17" s="9">
        <v>202.863</v>
      </c>
      <c r="GW17" s="9">
        <v>81.706999999999994</v>
      </c>
      <c r="GX17" s="9">
        <v>102.28700000000001</v>
      </c>
      <c r="GY17" s="9">
        <v>119.621</v>
      </c>
      <c r="GZ17" s="9">
        <v>63.295999999999999</v>
      </c>
      <c r="HA17" s="9">
        <v>128.471</v>
      </c>
      <c r="HB17" s="9">
        <v>29.887</v>
      </c>
      <c r="HC17" s="9">
        <v>23.033999999999999</v>
      </c>
      <c r="HD17" s="9">
        <v>56.573</v>
      </c>
      <c r="HE17" s="9">
        <v>70.459000000000003</v>
      </c>
      <c r="HF17" s="9">
        <v>56.962000000000003</v>
      </c>
      <c r="HG17" s="9">
        <v>124.348</v>
      </c>
      <c r="HH17" s="9">
        <v>59.646000000000001</v>
      </c>
      <c r="HI17" s="9">
        <v>288.03199999999998</v>
      </c>
      <c r="HJ17" s="9">
        <v>2105.4589999999998</v>
      </c>
      <c r="HK17" s="9">
        <v>1688.0029999999999</v>
      </c>
      <c r="HL17" s="9">
        <v>1605.4559999999999</v>
      </c>
      <c r="HM17" s="9">
        <v>45.774000000000001</v>
      </c>
      <c r="HN17" s="9">
        <v>35.616999999999997</v>
      </c>
      <c r="HO17" s="9">
        <v>47.537999999999997</v>
      </c>
      <c r="HP17" s="9">
        <v>16.640999999999998</v>
      </c>
      <c r="HQ17" s="9">
        <v>17.212</v>
      </c>
      <c r="HR17" s="9">
        <v>1240.547</v>
      </c>
      <c r="HS17" s="9">
        <v>109.732</v>
      </c>
      <c r="HT17" s="9">
        <v>104.261</v>
      </c>
      <c r="HU17" s="9">
        <v>233.46199999999999</v>
      </c>
      <c r="HV17" s="9">
        <v>246.15</v>
      </c>
      <c r="HW17" s="9">
        <v>1441.8520000000001</v>
      </c>
      <c r="HX17" s="9">
        <v>417.45600000000002</v>
      </c>
      <c r="HY17" s="9">
        <v>160.874</v>
      </c>
      <c r="HZ17" s="9">
        <v>2428.4450000000002</v>
      </c>
      <c r="IA17" s="9">
        <v>328.78300000000002</v>
      </c>
      <c r="IB17" s="9">
        <v>312.86399999999998</v>
      </c>
      <c r="IC17" s="9">
        <v>307.27699999999999</v>
      </c>
      <c r="ID17" s="9">
        <v>19.436</v>
      </c>
      <c r="IE17" s="9">
        <v>19.436</v>
      </c>
      <c r="IF17" s="9">
        <v>9.0350000000000001</v>
      </c>
      <c r="IG17" s="9">
        <v>10.401</v>
      </c>
      <c r="IH17" s="9">
        <v>9.9469999999999992</v>
      </c>
      <c r="II17" s="9">
        <v>9.4890000000000008</v>
      </c>
      <c r="IJ17" s="9">
        <v>10.534000000000001</v>
      </c>
      <c r="IK17" s="9">
        <v>1.0840000000000001</v>
      </c>
      <c r="IL17" s="9">
        <v>7.05</v>
      </c>
      <c r="IM17" s="9">
        <v>6.3550000000000004</v>
      </c>
      <c r="IN17" s="9">
        <v>3.6890000000000001</v>
      </c>
      <c r="IO17" s="9">
        <v>9.3919999999999995</v>
      </c>
      <c r="IP17" s="9">
        <v>14.000999999999999</v>
      </c>
      <c r="IQ17" s="9">
        <v>5.4349999999999996</v>
      </c>
    </row>
    <row r="18" spans="1:251">
      <c r="A18" s="10">
        <v>44593</v>
      </c>
      <c r="B18" s="9">
        <v>6.6120000000000001</v>
      </c>
      <c r="C18" s="9">
        <v>9.2149999999999999</v>
      </c>
      <c r="D18" s="9">
        <v>7.3780000000000001</v>
      </c>
      <c r="E18" s="9">
        <v>14.781000000000001</v>
      </c>
      <c r="F18" s="9">
        <v>8.423</v>
      </c>
      <c r="G18" s="9">
        <v>0.55500000000000005</v>
      </c>
      <c r="H18" s="9">
        <v>197.55</v>
      </c>
      <c r="I18" s="9">
        <v>166.50700000000001</v>
      </c>
      <c r="J18" s="9">
        <v>155.821</v>
      </c>
      <c r="K18" s="9">
        <v>5.34</v>
      </c>
      <c r="L18" s="9">
        <v>5.3470000000000004</v>
      </c>
      <c r="M18" s="9">
        <v>6.5730000000000004</v>
      </c>
      <c r="N18" s="9">
        <v>2.9380000000000002</v>
      </c>
      <c r="O18" s="9">
        <v>1.175</v>
      </c>
      <c r="P18" s="9">
        <v>109.479</v>
      </c>
      <c r="Q18" s="9">
        <v>14.212999999999999</v>
      </c>
      <c r="R18" s="9">
        <v>6.1749999999999998</v>
      </c>
      <c r="S18" s="9">
        <v>36.64</v>
      </c>
      <c r="T18" s="9">
        <v>21.507000000000001</v>
      </c>
      <c r="U18" s="9">
        <v>145</v>
      </c>
      <c r="V18" s="9">
        <v>31.042999999999999</v>
      </c>
      <c r="W18" s="9">
        <v>15.964</v>
      </c>
      <c r="X18" s="9">
        <v>237.274</v>
      </c>
      <c r="Y18" s="9">
        <v>1266.913</v>
      </c>
      <c r="Z18" s="9">
        <v>1217.6379999999999</v>
      </c>
      <c r="AA18" s="9">
        <v>127.425</v>
      </c>
      <c r="AB18" s="9">
        <v>111.818</v>
      </c>
      <c r="AC18" s="9">
        <v>57.704000000000001</v>
      </c>
      <c r="AD18" s="9">
        <v>54.113999999999997</v>
      </c>
      <c r="AE18" s="9">
        <v>89.683000000000007</v>
      </c>
      <c r="AF18" s="9">
        <v>22.135000000000002</v>
      </c>
      <c r="AG18" s="9">
        <v>99.763999999999996</v>
      </c>
      <c r="AH18" s="9">
        <v>0</v>
      </c>
      <c r="AI18" s="9">
        <v>12.055</v>
      </c>
      <c r="AJ18" s="9">
        <v>46.558</v>
      </c>
      <c r="AK18" s="9">
        <v>34.435000000000002</v>
      </c>
      <c r="AL18" s="9">
        <v>30.824999999999999</v>
      </c>
      <c r="AM18" s="9">
        <v>88.013000000000005</v>
      </c>
      <c r="AN18" s="9">
        <v>23.805</v>
      </c>
      <c r="AO18" s="9">
        <v>15.606999999999999</v>
      </c>
      <c r="AP18" s="9">
        <v>1090.213</v>
      </c>
      <c r="AQ18" s="9">
        <v>866.596</v>
      </c>
      <c r="AR18" s="9">
        <v>809.69600000000003</v>
      </c>
      <c r="AS18" s="9">
        <v>36.186999999999998</v>
      </c>
      <c r="AT18" s="9">
        <v>20.713000000000001</v>
      </c>
      <c r="AU18" s="9">
        <v>45.588000000000001</v>
      </c>
      <c r="AV18" s="9">
        <v>1.585</v>
      </c>
      <c r="AW18" s="9">
        <v>9.7260000000000009</v>
      </c>
      <c r="AX18" s="9">
        <v>658.26400000000001</v>
      </c>
      <c r="AY18" s="9">
        <v>59.131999999999998</v>
      </c>
      <c r="AZ18" s="9">
        <v>43.116999999999997</v>
      </c>
      <c r="BA18" s="9">
        <v>106.08199999999999</v>
      </c>
      <c r="BB18" s="9">
        <v>205.35900000000001</v>
      </c>
      <c r="BC18" s="9">
        <v>661.23699999999997</v>
      </c>
      <c r="BD18" s="9">
        <v>223.61699999999999</v>
      </c>
      <c r="BE18" s="9">
        <v>49.274999999999999</v>
      </c>
      <c r="BF18" s="9">
        <v>1266.913</v>
      </c>
      <c r="BG18" s="9">
        <v>359.81099999999998</v>
      </c>
      <c r="BH18" s="9">
        <v>341.697</v>
      </c>
      <c r="BI18" s="9">
        <v>33.841999999999999</v>
      </c>
      <c r="BJ18" s="9">
        <v>30.321999999999999</v>
      </c>
      <c r="BK18" s="9">
        <v>12.443</v>
      </c>
      <c r="BL18" s="9">
        <v>17.879000000000001</v>
      </c>
      <c r="BM18" s="9">
        <v>19.945</v>
      </c>
      <c r="BN18" s="9">
        <v>10.377000000000001</v>
      </c>
      <c r="BO18" s="9">
        <v>14.613</v>
      </c>
      <c r="BP18" s="9">
        <v>10.122</v>
      </c>
      <c r="BQ18" s="9">
        <v>5.5869999999999997</v>
      </c>
      <c r="BR18" s="9">
        <v>14.837</v>
      </c>
      <c r="BS18" s="9">
        <v>5.6970000000000001</v>
      </c>
      <c r="BT18" s="9">
        <v>9.7880000000000003</v>
      </c>
      <c r="BU18" s="9">
        <v>20.28</v>
      </c>
      <c r="BV18" s="9">
        <v>10.042</v>
      </c>
      <c r="BW18" s="9">
        <v>3.5190000000000001</v>
      </c>
      <c r="BX18" s="9">
        <v>307.85500000000002</v>
      </c>
      <c r="BY18" s="9">
        <v>238.714</v>
      </c>
      <c r="BZ18" s="9">
        <v>225.02500000000001</v>
      </c>
      <c r="CA18" s="9">
        <v>6.5940000000000003</v>
      </c>
      <c r="CB18" s="9">
        <v>7.0960000000000001</v>
      </c>
      <c r="CC18" s="9">
        <v>4.8010000000000002</v>
      </c>
      <c r="CD18" s="9">
        <v>5.5179999999999998</v>
      </c>
      <c r="CE18" s="9">
        <v>3.371</v>
      </c>
      <c r="CF18" s="9">
        <v>190.28200000000001</v>
      </c>
      <c r="CG18" s="9">
        <v>13.01</v>
      </c>
      <c r="CH18" s="9">
        <v>9.6159999999999997</v>
      </c>
      <c r="CI18" s="9">
        <v>25.806000000000001</v>
      </c>
      <c r="CJ18" s="9">
        <v>48.222000000000001</v>
      </c>
      <c r="CK18" s="9">
        <v>190.49299999999999</v>
      </c>
      <c r="CL18" s="9">
        <v>69.141000000000005</v>
      </c>
      <c r="CM18" s="9">
        <v>18.114000000000001</v>
      </c>
      <c r="CN18" s="9">
        <v>359.81099999999998</v>
      </c>
      <c r="CO18" s="9">
        <v>455.22199999999998</v>
      </c>
      <c r="CP18" s="9">
        <v>441.40199999999999</v>
      </c>
      <c r="CQ18" s="9">
        <v>45.491</v>
      </c>
      <c r="CR18" s="9">
        <v>41.546999999999997</v>
      </c>
      <c r="CS18" s="9">
        <v>25.414000000000001</v>
      </c>
      <c r="CT18" s="9">
        <v>16.132000000000001</v>
      </c>
      <c r="CU18" s="9">
        <v>26.366</v>
      </c>
      <c r="CV18" s="9">
        <v>15.180999999999999</v>
      </c>
      <c r="CW18" s="9">
        <v>26.541</v>
      </c>
      <c r="CX18" s="9">
        <v>6.0010000000000003</v>
      </c>
      <c r="CY18" s="9">
        <v>9.0050000000000008</v>
      </c>
      <c r="CZ18" s="9">
        <v>19.73</v>
      </c>
      <c r="DA18" s="9">
        <v>9.0299999999999994</v>
      </c>
      <c r="DB18" s="9">
        <v>12.786</v>
      </c>
      <c r="DC18" s="9">
        <v>30.11</v>
      </c>
      <c r="DD18" s="9">
        <v>11.436999999999999</v>
      </c>
      <c r="DE18" s="9">
        <v>3.9449999999999998</v>
      </c>
      <c r="DF18" s="9">
        <v>395.911</v>
      </c>
      <c r="DG18" s="9">
        <v>272.42200000000003</v>
      </c>
      <c r="DH18" s="9">
        <v>263.72199999999998</v>
      </c>
      <c r="DI18" s="9">
        <v>4.2060000000000004</v>
      </c>
      <c r="DJ18" s="9">
        <v>4.4950000000000001</v>
      </c>
      <c r="DK18" s="9">
        <v>4.2060000000000004</v>
      </c>
      <c r="DL18" s="9">
        <v>2.4950000000000001</v>
      </c>
      <c r="DM18" s="9">
        <v>1.9990000000000001</v>
      </c>
      <c r="DN18" s="9">
        <v>205.67400000000001</v>
      </c>
      <c r="DO18" s="9">
        <v>16.75</v>
      </c>
      <c r="DP18" s="9">
        <v>8.3849999999999998</v>
      </c>
      <c r="DQ18" s="9">
        <v>41.613</v>
      </c>
      <c r="DR18" s="9">
        <v>42.015000000000001</v>
      </c>
      <c r="DS18" s="9">
        <v>230.40700000000001</v>
      </c>
      <c r="DT18" s="9">
        <v>123.489</v>
      </c>
      <c r="DU18" s="9">
        <v>13.82</v>
      </c>
      <c r="DV18" s="9">
        <v>455.22199999999998</v>
      </c>
      <c r="DW18" s="9">
        <v>706.81799999999998</v>
      </c>
      <c r="DX18" s="9">
        <v>656.45299999999997</v>
      </c>
      <c r="DY18" s="9">
        <v>87.867999999999995</v>
      </c>
      <c r="DZ18" s="9">
        <v>80.405000000000001</v>
      </c>
      <c r="EA18" s="9">
        <v>26.277999999999999</v>
      </c>
      <c r="EB18" s="9">
        <v>54.127000000000002</v>
      </c>
      <c r="EC18" s="9">
        <v>49.62</v>
      </c>
      <c r="ED18" s="9">
        <v>30.785</v>
      </c>
      <c r="EE18" s="9">
        <v>51.122999999999998</v>
      </c>
      <c r="EF18" s="9">
        <v>17.741</v>
      </c>
      <c r="EG18" s="9">
        <v>11.023</v>
      </c>
      <c r="EH18" s="9">
        <v>21.742000000000001</v>
      </c>
      <c r="EI18" s="9">
        <v>40.319000000000003</v>
      </c>
      <c r="EJ18" s="9">
        <v>18.344000000000001</v>
      </c>
      <c r="EK18" s="9">
        <v>52.712000000000003</v>
      </c>
      <c r="EL18" s="9">
        <v>27.693000000000001</v>
      </c>
      <c r="EM18" s="9">
        <v>7.4619999999999997</v>
      </c>
      <c r="EN18" s="9">
        <v>568.58600000000001</v>
      </c>
      <c r="EO18" s="9">
        <v>486.06</v>
      </c>
      <c r="EP18" s="9">
        <v>457.09</v>
      </c>
      <c r="EQ18" s="9">
        <v>12.974</v>
      </c>
      <c r="ER18" s="9">
        <v>15.996</v>
      </c>
      <c r="ES18" s="9">
        <v>13.885999999999999</v>
      </c>
      <c r="ET18" s="9">
        <v>11.167999999999999</v>
      </c>
      <c r="EU18" s="9">
        <v>3.9159999999999999</v>
      </c>
      <c r="EV18" s="9">
        <v>320.85399999999998</v>
      </c>
      <c r="EW18" s="9">
        <v>39.633000000000003</v>
      </c>
      <c r="EX18" s="9">
        <v>42.426000000000002</v>
      </c>
      <c r="EY18" s="9">
        <v>83.147000000000006</v>
      </c>
      <c r="EZ18" s="9">
        <v>67.22</v>
      </c>
      <c r="FA18" s="9">
        <v>418.84</v>
      </c>
      <c r="FB18" s="9">
        <v>82.525999999999996</v>
      </c>
      <c r="FC18" s="9">
        <v>50.365000000000002</v>
      </c>
      <c r="FD18" s="9">
        <v>706.81799999999998</v>
      </c>
      <c r="FE18" s="9">
        <v>408.65699999999998</v>
      </c>
      <c r="FF18" s="9">
        <v>378.84100000000001</v>
      </c>
      <c r="FG18" s="9">
        <v>49.027999999999999</v>
      </c>
      <c r="FH18" s="9">
        <v>44.591999999999999</v>
      </c>
      <c r="FI18" s="9">
        <v>14.476000000000001</v>
      </c>
      <c r="FJ18" s="9">
        <v>30.116</v>
      </c>
      <c r="FK18" s="9">
        <v>26.850999999999999</v>
      </c>
      <c r="FL18" s="9">
        <v>17.741</v>
      </c>
      <c r="FM18" s="9">
        <v>27.98</v>
      </c>
      <c r="FN18" s="9">
        <v>16.611000000000001</v>
      </c>
      <c r="FO18" s="9">
        <v>0</v>
      </c>
      <c r="FP18" s="9">
        <v>12.202</v>
      </c>
      <c r="FQ18" s="9">
        <v>20.504000000000001</v>
      </c>
      <c r="FR18" s="9">
        <v>11.885999999999999</v>
      </c>
      <c r="FS18" s="9">
        <v>31.143000000000001</v>
      </c>
      <c r="FT18" s="9">
        <v>13.448</v>
      </c>
      <c r="FU18" s="9">
        <v>4.4359999999999999</v>
      </c>
      <c r="FV18" s="9">
        <v>329.81299999999999</v>
      </c>
      <c r="FW18" s="9">
        <v>288.58800000000002</v>
      </c>
      <c r="FX18" s="9">
        <v>272.65499999999997</v>
      </c>
      <c r="FY18" s="9">
        <v>7.0720000000000001</v>
      </c>
      <c r="FZ18" s="9">
        <v>8.8610000000000007</v>
      </c>
      <c r="GA18" s="9">
        <v>7.2839999999999998</v>
      </c>
      <c r="GB18" s="9">
        <v>6.798</v>
      </c>
      <c r="GC18" s="9">
        <v>1.851</v>
      </c>
      <c r="GD18" s="9">
        <v>181.113</v>
      </c>
      <c r="GE18" s="9">
        <v>22.530999999999999</v>
      </c>
      <c r="GF18" s="9">
        <v>22.091000000000001</v>
      </c>
      <c r="GG18" s="9">
        <v>62.853000000000002</v>
      </c>
      <c r="GH18" s="9">
        <v>36.518999999999998</v>
      </c>
      <c r="GI18" s="9">
        <v>252.06899999999999</v>
      </c>
      <c r="GJ18" s="9">
        <v>41.225000000000001</v>
      </c>
      <c r="GK18" s="9">
        <v>29.815999999999999</v>
      </c>
      <c r="GL18" s="9">
        <v>408.65699999999998</v>
      </c>
      <c r="GM18" s="9">
        <v>491.72399999999999</v>
      </c>
      <c r="GN18" s="9">
        <v>432.423</v>
      </c>
      <c r="GO18" s="9">
        <v>432.423</v>
      </c>
      <c r="GP18" s="9">
        <v>41.351999999999997</v>
      </c>
      <c r="GQ18" s="9">
        <v>391.07100000000003</v>
      </c>
      <c r="GR18" s="9">
        <v>59.301000000000002</v>
      </c>
      <c r="GS18" s="9">
        <v>2855.0410000000002</v>
      </c>
      <c r="GT18" s="9">
        <v>2706.3560000000002</v>
      </c>
      <c r="GU18" s="9">
        <v>599.46199999999999</v>
      </c>
      <c r="GV18" s="9">
        <v>261.72699999999998</v>
      </c>
      <c r="GW18" s="9">
        <v>100.53100000000001</v>
      </c>
      <c r="GX18" s="9">
        <v>138.678</v>
      </c>
      <c r="GY18" s="9">
        <v>148.679</v>
      </c>
      <c r="GZ18" s="9">
        <v>90.53</v>
      </c>
      <c r="HA18" s="9">
        <v>156.71899999999999</v>
      </c>
      <c r="HB18" s="9">
        <v>41.8</v>
      </c>
      <c r="HC18" s="9">
        <v>35.241999999999997</v>
      </c>
      <c r="HD18" s="9">
        <v>75.602000000000004</v>
      </c>
      <c r="HE18" s="9">
        <v>86.611999999999995</v>
      </c>
      <c r="HF18" s="9">
        <v>76.995000000000005</v>
      </c>
      <c r="HG18" s="9">
        <v>161.71700000000001</v>
      </c>
      <c r="HH18" s="9">
        <v>77.492000000000004</v>
      </c>
      <c r="HI18" s="9">
        <v>337.73500000000001</v>
      </c>
      <c r="HJ18" s="9">
        <v>2106.8939999999998</v>
      </c>
      <c r="HK18" s="9">
        <v>1730.126</v>
      </c>
      <c r="HL18" s="9">
        <v>1631.346</v>
      </c>
      <c r="HM18" s="9">
        <v>59.656999999999996</v>
      </c>
      <c r="HN18" s="9">
        <v>35.566000000000003</v>
      </c>
      <c r="HO18" s="9">
        <v>58.307000000000002</v>
      </c>
      <c r="HP18" s="9">
        <v>19.931999999999999</v>
      </c>
      <c r="HQ18" s="9">
        <v>13.552</v>
      </c>
      <c r="HR18" s="9">
        <v>1313.027</v>
      </c>
      <c r="HS18" s="9">
        <v>110.751</v>
      </c>
      <c r="HT18" s="9">
        <v>78.926000000000002</v>
      </c>
      <c r="HU18" s="9">
        <v>227.42099999999999</v>
      </c>
      <c r="HV18" s="9">
        <v>300.358</v>
      </c>
      <c r="HW18" s="9">
        <v>1429.7670000000001</v>
      </c>
      <c r="HX18" s="9">
        <v>376.76900000000001</v>
      </c>
      <c r="HY18" s="9">
        <v>148.68600000000001</v>
      </c>
      <c r="HZ18" s="9">
        <v>2472.598</v>
      </c>
      <c r="IA18" s="9">
        <v>382.44400000000002</v>
      </c>
      <c r="IB18" s="9">
        <v>316.262</v>
      </c>
      <c r="IC18" s="9">
        <v>305.55500000000001</v>
      </c>
      <c r="ID18" s="9">
        <v>23.661999999999999</v>
      </c>
      <c r="IE18" s="9">
        <v>21.986000000000001</v>
      </c>
      <c r="IF18" s="9">
        <v>9.1240000000000006</v>
      </c>
      <c r="IG18" s="9">
        <v>12.862</v>
      </c>
      <c r="IH18" s="9">
        <v>11.159000000000001</v>
      </c>
      <c r="II18" s="9">
        <v>10.827</v>
      </c>
      <c r="IJ18" s="9">
        <v>10.573</v>
      </c>
      <c r="IK18" s="9">
        <v>1.853</v>
      </c>
      <c r="IL18" s="9">
        <v>9.56</v>
      </c>
      <c r="IM18" s="9">
        <v>10.736000000000001</v>
      </c>
      <c r="IN18" s="9">
        <v>4.76</v>
      </c>
      <c r="IO18" s="9">
        <v>6.4909999999999997</v>
      </c>
      <c r="IP18" s="9">
        <v>16.402999999999999</v>
      </c>
      <c r="IQ18" s="9">
        <v>5.5830000000000002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2022-04-08T23:02:58Z</dcterms:created>
  <dcterms:modified xsi:type="dcterms:W3CDTF">2022-05-04T01:36:05Z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2022-04-09T21:17:37Z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7b77bf7f-c9ab-46cf-8157-876ccf453c8d</vt:lpwstr>
  </property>
  <property fmtid="{D5CDD505-2E9C-101B-9397-08002B2CF9AE}" pid="8" name="MSIP_Label_c8e5a7ee-c283-40b0-98eb-fa437df4c031_ContentBits">
    <vt:lpwstr>0</vt:lpwstr>
  </property>
</Properties>
</file>